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70C4DF9E-3EEC-4C98-9DA7-876268250AA2}" xr6:coauthVersionLast="47" xr6:coauthVersionMax="47" xr10:uidLastSave="{00000000-0000-0000-0000-000000000000}"/>
  <bookViews>
    <workbookView xWindow="-51720" yWindow="-120" windowWidth="51840" windowHeight="21120" tabRatio="774" xr2:uid="{00000000-000D-0000-FFFF-FFFF00000000}"/>
  </bookViews>
  <sheets>
    <sheet name="Cover" sheetId="12" r:id="rId1"/>
    <sheet name="Intro" sheetId="13" r:id="rId2"/>
    <sheet name="TSR" sheetId="15" r:id="rId3"/>
    <sheet name="Traceability" sheetId="16" r:id="rId4"/>
    <sheet name="Authentication" sheetId="17" r:id="rId5"/>
    <sheet name="SecurityTesting" sheetId="18" r:id="rId6"/>
    <sheet name="SystemPatching" sheetId="19" r:id="rId7"/>
    <sheet name="AccessToSystemsAndResources" sheetId="20" r:id="rId8"/>
    <sheet name="Encryption" sheetId="22" r:id="rId9"/>
    <sheet name="ApplicationDevelopment" sheetId="21" r:id="rId10"/>
    <sheet name="WebApplication" sheetId="23" r:id="rId11"/>
    <sheet name="ApplicationHardening" sheetId="25" r:id="rId12"/>
    <sheet name="OSHardening" sheetId="26" r:id="rId13"/>
    <sheet name="DatabackupAndRestoration" sheetId="24" r:id="rId14"/>
    <sheet name="References" sheetId="27" r:id="rId15"/>
    <sheet name="Data values" sheetId="14" state="hidden" r:id="rId16"/>
  </sheets>
  <definedNames>
    <definedName name="OFFICIAL">'Data values'!$D$2:$D$4</definedName>
    <definedName name="_xlnm.Print_Area" localSheetId="0">Cover!$A$1:$D$25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5" l="1"/>
  <c r="G33" i="15"/>
  <c r="G32" i="15"/>
  <c r="G31" i="15"/>
  <c r="G30" i="15"/>
  <c r="G29" i="15"/>
  <c r="G28" i="15"/>
  <c r="G27" i="15"/>
  <c r="G26" i="15"/>
  <c r="N9" i="17"/>
  <c r="M9" i="17"/>
  <c r="N8" i="17"/>
  <c r="M8" i="17"/>
  <c r="N7" i="17"/>
  <c r="M7" i="17"/>
  <c r="N6" i="17"/>
  <c r="M6" i="17"/>
  <c r="N5" i="17"/>
  <c r="M5" i="17"/>
  <c r="N3" i="17"/>
  <c r="M3" i="17"/>
  <c r="I16" i="17" l="1"/>
  <c r="I15" i="17"/>
  <c r="I14" i="17" l="1"/>
  <c r="I17" i="17" l="1"/>
  <c r="F25" i="15" s="1"/>
  <c r="G25" i="15"/>
  <c r="N10" i="24"/>
  <c r="M10" i="24"/>
  <c r="N9" i="24"/>
  <c r="M9" i="24"/>
  <c r="N7" i="24"/>
  <c r="M7" i="24"/>
  <c r="N6" i="24"/>
  <c r="M6" i="24"/>
  <c r="N5" i="24"/>
  <c r="M5" i="24"/>
  <c r="N4" i="24"/>
  <c r="H34" i="15" s="1"/>
  <c r="M4" i="24"/>
  <c r="I16" i="24" s="1"/>
  <c r="N3" i="26"/>
  <c r="H33" i="15" s="1"/>
  <c r="M3" i="26"/>
  <c r="I15" i="26" s="1"/>
  <c r="N7" i="25"/>
  <c r="M7" i="25"/>
  <c r="N6" i="25"/>
  <c r="H32" i="15" s="1"/>
  <c r="M6" i="25"/>
  <c r="N5" i="25"/>
  <c r="M5" i="25"/>
  <c r="N4" i="25"/>
  <c r="M4" i="25"/>
  <c r="N3" i="25"/>
  <c r="M3" i="25"/>
  <c r="N7" i="23"/>
  <c r="M7" i="23"/>
  <c r="N6" i="23"/>
  <c r="M6" i="23"/>
  <c r="N5" i="23"/>
  <c r="M5" i="23"/>
  <c r="N4" i="23"/>
  <c r="H31" i="15" s="1"/>
  <c r="M4" i="23"/>
  <c r="N3" i="23"/>
  <c r="M3" i="23"/>
  <c r="I16" i="23" s="1"/>
  <c r="N12" i="21"/>
  <c r="H30" i="15" s="1"/>
  <c r="M12" i="21"/>
  <c r="N11" i="21"/>
  <c r="M11" i="21"/>
  <c r="N10" i="21"/>
  <c r="M10" i="21"/>
  <c r="N9" i="21"/>
  <c r="M9" i="21"/>
  <c r="N8" i="21"/>
  <c r="M8" i="21"/>
  <c r="N7" i="21"/>
  <c r="M7" i="21"/>
  <c r="N6" i="21"/>
  <c r="M6" i="21"/>
  <c r="N4" i="21"/>
  <c r="M4" i="21"/>
  <c r="N8" i="22"/>
  <c r="M8" i="22"/>
  <c r="N7" i="22"/>
  <c r="M7" i="22"/>
  <c r="N6" i="22"/>
  <c r="M6" i="22"/>
  <c r="N5" i="22"/>
  <c r="M5" i="22"/>
  <c r="N4" i="22"/>
  <c r="M4" i="22"/>
  <c r="N3" i="22"/>
  <c r="H29" i="15" s="1"/>
  <c r="M3" i="22"/>
  <c r="N10" i="20"/>
  <c r="M10" i="20"/>
  <c r="N8" i="20"/>
  <c r="M8" i="20"/>
  <c r="N7" i="20"/>
  <c r="M7" i="20"/>
  <c r="N6" i="20"/>
  <c r="M6" i="20"/>
  <c r="N5" i="20"/>
  <c r="M5" i="20"/>
  <c r="N4" i="20"/>
  <c r="M4" i="20"/>
  <c r="N10" i="19"/>
  <c r="M10" i="19"/>
  <c r="N9" i="19"/>
  <c r="M9" i="19"/>
  <c r="N8" i="19"/>
  <c r="H27" i="15" s="1"/>
  <c r="M8" i="19"/>
  <c r="N7" i="19"/>
  <c r="M7" i="19"/>
  <c r="N5" i="19"/>
  <c r="M5" i="19"/>
  <c r="N4" i="19"/>
  <c r="M4" i="19"/>
  <c r="N6" i="18"/>
  <c r="M6" i="18"/>
  <c r="N5" i="18"/>
  <c r="M5" i="18"/>
  <c r="N4" i="18"/>
  <c r="H26" i="15" s="1"/>
  <c r="M4" i="18"/>
  <c r="I16" i="18" s="1"/>
  <c r="H25" i="15"/>
  <c r="B35" i="15"/>
  <c r="I16" i="25" l="1"/>
  <c r="I16" i="22"/>
  <c r="I16" i="20"/>
  <c r="H28" i="15"/>
  <c r="I15" i="20"/>
  <c r="I14" i="20" s="1"/>
  <c r="I17" i="20" s="1"/>
  <c r="F28" i="15" s="1"/>
  <c r="I16" i="19"/>
  <c r="D35" i="15"/>
  <c r="I16" i="21"/>
  <c r="I15" i="24"/>
  <c r="I14" i="24" s="1"/>
  <c r="I17" i="24" s="1"/>
  <c r="F34" i="15" s="1"/>
  <c r="I16" i="26"/>
  <c r="I15" i="25"/>
  <c r="I14" i="25" s="1"/>
  <c r="I17" i="25" s="1"/>
  <c r="F32" i="15" s="1"/>
  <c r="I15" i="23"/>
  <c r="I14" i="23" s="1"/>
  <c r="I17" i="23" s="1"/>
  <c r="F31" i="15" s="1"/>
  <c r="I15" i="21"/>
  <c r="I15" i="22"/>
  <c r="I15" i="19"/>
  <c r="I15" i="18"/>
  <c r="I14" i="18" s="1"/>
  <c r="I17" i="18" s="1"/>
  <c r="F26" i="15" s="1"/>
  <c r="I14" i="22" l="1"/>
  <c r="I17" i="22" s="1"/>
  <c r="F29" i="15" s="1"/>
  <c r="I14" i="19"/>
  <c r="I17" i="19" s="1"/>
  <c r="F27" i="15" s="1"/>
  <c r="I14" i="21"/>
  <c r="I17" i="21" s="1"/>
  <c r="F30" i="15" s="1"/>
  <c r="I14" i="26"/>
  <c r="I17" i="26" s="1"/>
  <c r="F33" i="15" s="1"/>
</calcChain>
</file>

<file path=xl/sharedStrings.xml><?xml version="1.0" encoding="utf-8"?>
<sst xmlns="http://schemas.openxmlformats.org/spreadsheetml/2006/main" count="1081" uniqueCount="642">
  <si>
    <t>Comments</t>
  </si>
  <si>
    <t>Version</t>
  </si>
  <si>
    <t>Date</t>
  </si>
  <si>
    <t>Product version history</t>
  </si>
  <si>
    <t>1.0</t>
  </si>
  <si>
    <t>Initial release</t>
  </si>
  <si>
    <t>Disclaimer</t>
  </si>
  <si>
    <t>Document control</t>
  </si>
  <si>
    <t>This document is maintained in electronic form and is uncontrolled in printed form. It is the responsibility of the user to verify that this copy is the latest revision.</t>
  </si>
  <si>
    <t>Acknowledgements</t>
  </si>
  <si>
    <t>Awaiting approval for external use</t>
  </si>
  <si>
    <t>Draft for internal review</t>
  </si>
  <si>
    <t>Document status values</t>
  </si>
  <si>
    <t>Approved for external use</t>
  </si>
  <si>
    <t>Approved for limited external trial use</t>
  </si>
  <si>
    <t>Draft for external review</t>
  </si>
  <si>
    <t>Draft version 001</t>
  </si>
  <si>
    <t>Draft versions</t>
  </si>
  <si>
    <t>Draft version 002</t>
  </si>
  <si>
    <t>Draft version 003</t>
  </si>
  <si>
    <t>Draft version 004</t>
  </si>
  <si>
    <t>Draft version 005</t>
  </si>
  <si>
    <t>Draft version 006</t>
  </si>
  <si>
    <t>Draft version 007</t>
  </si>
  <si>
    <t>Draft version 008</t>
  </si>
  <si>
    <t>Draft version 009</t>
  </si>
  <si>
    <t>Draft version 010</t>
  </si>
  <si>
    <t>Draft version 011</t>
  </si>
  <si>
    <t>Draft version 012</t>
  </si>
  <si>
    <t>Draft version 013</t>
  </si>
  <si>
    <t>Draft version 014</t>
  </si>
  <si>
    <t>Draft version 015</t>
  </si>
  <si>
    <t>Draft version 016</t>
  </si>
  <si>
    <t>Draft version 017</t>
  </si>
  <si>
    <t>Draft version 018</t>
  </si>
  <si>
    <t>Draft version 019</t>
  </si>
  <si>
    <t>Draft version 020</t>
  </si>
  <si>
    <t xml:space="preserve"> </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</si>
  <si>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</si>
  <si>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</si>
  <si>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OFFICIAL</t>
  </si>
  <si>
    <t>OFFICIAL: Sensitive</t>
  </si>
  <si>
    <t>Select protective marking</t>
  </si>
  <si>
    <t>Protective marking</t>
  </si>
  <si>
    <t>The Australian Digital Health Agency is jointly funded by the Australian Government and all state and territory governments.</t>
  </si>
  <si>
    <t>Document information</t>
  </si>
  <si>
    <t>Introduction</t>
  </si>
  <si>
    <t>Owner:</t>
  </si>
  <si>
    <t xml:space="preserve">The information in this section will provide a background of the test materials in this workbook and an overview of the individual worksheets and their structure and how they should be used as a working test document . 
</t>
  </si>
  <si>
    <t>Contact for enquiries:</t>
  </si>
  <si>
    <t>Australian Digital Health Agency Help Centre
t:  1300 901 001
e:  help@digitalhealth.gov.au</t>
  </si>
  <si>
    <t>Table of contents</t>
  </si>
  <si>
    <t>What test material do I need?</t>
  </si>
  <si>
    <t>Worksheet Names</t>
  </si>
  <si>
    <t>Worksheet Structure for Test Procedures</t>
  </si>
  <si>
    <t>Acronyms</t>
  </si>
  <si>
    <t>`</t>
  </si>
  <si>
    <r>
      <rPr>
        <sz val="9"/>
        <color rgb="FF000000"/>
        <rFont val="Calibri"/>
        <family val="2"/>
        <scheme val="minor"/>
      </rPr>
      <t xml:space="preserve">The test cases in the worksheets have been written against the specified requirements in the </t>
    </r>
    <r>
      <rPr>
        <b/>
        <sz val="9"/>
        <color rgb="FF000000"/>
        <rFont val="Calibri"/>
        <family val="2"/>
        <scheme val="minor"/>
      </rPr>
      <t xml:space="preserve">My Health Record Connecting Systems Security Conformance Profile </t>
    </r>
    <r>
      <rPr>
        <sz val="9"/>
        <color rgb="FF000000"/>
        <rFont val="Calibri"/>
        <family val="2"/>
        <scheme val="minor"/>
      </rPr>
      <t xml:space="preserve">document. The requirements in this document are to be applied to healthcare software systems which includes clinical information systems </t>
    </r>
    <r>
      <rPr>
        <sz val="9"/>
        <color theme="1"/>
        <rFont val="Calibri"/>
        <family val="2"/>
        <scheme val="minor"/>
      </rPr>
      <t>and</t>
    </r>
    <r>
      <rPr>
        <sz val="9"/>
        <color rgb="FF000000"/>
        <rFont val="Calibri"/>
        <family val="2"/>
        <scheme val="minor"/>
      </rPr>
      <t xml:space="preserve"> contracted service providers.
The details of your software development organisation and software under Test are required to be completed in the </t>
    </r>
    <r>
      <rPr>
        <b/>
        <sz val="9"/>
        <color rgb="FF000000"/>
        <rFont val="Calibri"/>
        <family val="2"/>
        <scheme val="minor"/>
      </rPr>
      <t>TSR worksheet</t>
    </r>
    <r>
      <rPr>
        <sz val="9"/>
        <color rgb="FF000000"/>
        <rFont val="Calibri"/>
        <family val="2"/>
        <scheme val="minor"/>
      </rPr>
      <t xml:space="preserve">.
</t>
    </r>
    <r>
      <rPr>
        <sz val="9"/>
        <color rgb="FFFF0000"/>
        <rFont val="Calibri"/>
        <family val="2"/>
        <scheme val="minor"/>
      </rPr>
      <t xml:space="preserve">
</t>
    </r>
    <r>
      <rPr>
        <sz val="9"/>
        <color theme="1"/>
        <rFont val="Calibri"/>
        <family val="2"/>
        <scheme val="minor"/>
      </rPr>
      <t>Test cases in this workbook have been split across worksheets. These contain test cases related to Conformance and Compliance requirements, and tests for the Security Conformance Profile for My Health Record Connecting Systems.</t>
    </r>
    <r>
      <rPr>
        <sz val="9"/>
        <color rgb="FFFF0000"/>
        <rFont val="Calibri"/>
        <family val="2"/>
        <scheme val="minor"/>
      </rPr>
      <t xml:space="preserve">
</t>
    </r>
    <r>
      <rPr>
        <sz val="9"/>
        <color rgb="FF000000"/>
        <rFont val="Calibri"/>
        <family val="2"/>
        <scheme val="minor"/>
      </rPr>
      <t xml:space="preserve">
The Test Summary Report worksheet - </t>
    </r>
    <r>
      <rPr>
        <b/>
        <sz val="9"/>
        <color rgb="FF000000"/>
        <rFont val="Calibri"/>
        <family val="2"/>
        <scheme val="minor"/>
      </rPr>
      <t>TSR</t>
    </r>
    <r>
      <rPr>
        <sz val="9"/>
        <color rgb="FF000000"/>
        <rFont val="Calibri"/>
        <family val="2"/>
        <scheme val="minor"/>
      </rPr>
      <t xml:space="preserve">,  is provided as a summary of testing as it is completed, additionally a one-page Traceability matrix provides additional information and guidance.
</t>
    </r>
  </si>
  <si>
    <t>Return to top</t>
  </si>
  <si>
    <t xml:space="preserve">Table 1 describes the abbreviated name and purpose of each worksheet. </t>
  </si>
  <si>
    <t>Table 1: Worksheet Names</t>
  </si>
  <si>
    <t>WORKSHEET NAME</t>
  </si>
  <si>
    <t>WORKSHEET PURPOSE</t>
  </si>
  <si>
    <t>TSR</t>
  </si>
  <si>
    <t xml:space="preserve">Test Summary Report: 
Full name: Test Summary Report
Objective: This worksheet has 2 parts:
Part 1 - Enter full development details for your organisation and the software being tested.
Part 2 - All results of the testing will be automatically calculated. 
</t>
  </si>
  <si>
    <t>TRACEABILITY</t>
  </si>
  <si>
    <t>Traceability Matrix summarising requirements and tests</t>
  </si>
  <si>
    <t>AUTHENTICATION</t>
  </si>
  <si>
    <t>Test Cases  taken from specified requirements for Conformance Requirements Specification</t>
  </si>
  <si>
    <t>SECUIRTY TESTING</t>
  </si>
  <si>
    <t>SYSTEM PATCHING</t>
  </si>
  <si>
    <t>ACCESS TO SYSTEMS AND RESOURCES</t>
  </si>
  <si>
    <t>ENCRYPTION</t>
  </si>
  <si>
    <t xml:space="preserve">APPLICATION DEVELOPMENT </t>
  </si>
  <si>
    <t>WEB APPLICATION</t>
  </si>
  <si>
    <t>APPLICATION HARDENING</t>
  </si>
  <si>
    <t>OPERATING SYSTEM HARDENING</t>
  </si>
  <si>
    <t>DATA BACKUP AND RESTORATION</t>
  </si>
  <si>
    <t>REFERENCES</t>
  </si>
  <si>
    <t xml:space="preserve">This worksheet contains a list of documents that are referenced directly from this document and other documents that are related to this document.
</t>
  </si>
  <si>
    <t>Table 2: Worksheet Structure - Test procedure</t>
  </si>
  <si>
    <t>LABEL NAME</t>
  </si>
  <si>
    <t>DESCRIPTION</t>
  </si>
  <si>
    <t>TEST CASE NUMBER</t>
  </si>
  <si>
    <t xml:space="preserve">Unique identifier which distinguishes each test case from within the entire set of test specifications
</t>
  </si>
  <si>
    <t>CONFORMANCE REQUIREMENTS REFERENCE</t>
  </si>
  <si>
    <t>Associated Requirements Number taken from the Conformance Profile Specification.</t>
  </si>
  <si>
    <t>CONFORMANCE REQUIREMENT</t>
  </si>
  <si>
    <t xml:space="preserve">Displays the requirement to be met by the software being tested.
</t>
  </si>
  <si>
    <t>PRIORITY</t>
  </si>
  <si>
    <t xml:space="preserve">Specifies whether a test is mandatory, recommended or optional.  This is done with the abbreviation:
M for Mandatory 
R for Recommended
C for Conditional
O for Optional
</t>
  </si>
  <si>
    <t>PRECONDITIONS</t>
  </si>
  <si>
    <t>Any preconditions, pre-requisites or set-up conditions required by the test.</t>
  </si>
  <si>
    <t>TEST CASE</t>
  </si>
  <si>
    <t xml:space="preserve">Test Case, including steps </t>
  </si>
  <si>
    <t>EXPECTED RESULT</t>
  </si>
  <si>
    <t xml:space="preserve">The expected / desired outcome of the Test Case.
</t>
  </si>
  <si>
    <t>TEST DATA</t>
  </si>
  <si>
    <t>Test Data required to facilitate the testing.</t>
  </si>
  <si>
    <t>TEST RESULT</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</si>
  <si>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</si>
  <si>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</si>
  <si>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</si>
  <si>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TESTER COMMENTS</t>
  </si>
  <si>
    <t xml:space="preserve">General comments in support of the test result
</t>
  </si>
  <si>
    <t xml:space="preserve">ASSESSOR COMMENTS </t>
  </si>
  <si>
    <t xml:space="preserve">Evidence-based validation comments by the Agency's assessor
</t>
  </si>
  <si>
    <t>Table 3: Acronyms</t>
  </si>
  <si>
    <t>ACRONYM</t>
  </si>
  <si>
    <t>MEANING</t>
  </si>
  <si>
    <t>ASD</t>
  </si>
  <si>
    <t xml:space="preserve">Australian Signals Directorate </t>
  </si>
  <si>
    <t>ASVS</t>
  </si>
  <si>
    <t>Application Security Verification Standard</t>
  </si>
  <si>
    <t>CVSS</t>
  </si>
  <si>
    <t>Common Vulnerability Scoring System</t>
  </si>
  <si>
    <t xml:space="preserve">HSTS </t>
  </si>
  <si>
    <t>HTTP Strict Transport Security</t>
  </si>
  <si>
    <t>HTTP</t>
  </si>
  <si>
    <t>Hypertext Transfer Protocol</t>
  </si>
  <si>
    <t>HTTPS</t>
  </si>
  <si>
    <t>Hypertext Transfer Protocol over Secure Sockets Layer (SSL</t>
  </si>
  <si>
    <t>ICT</t>
  </si>
  <si>
    <t>Information and Communications Technology</t>
  </si>
  <si>
    <t>MFA</t>
  </si>
  <si>
    <t>Multi-Factor Authentication</t>
  </si>
  <si>
    <t>OWASP</t>
  </si>
  <si>
    <t>The Open Worldwide Application Security Project</t>
  </si>
  <si>
    <t>SaaS</t>
  </si>
  <si>
    <t>Software as a Service</t>
  </si>
  <si>
    <t>Top of Worksheet</t>
  </si>
  <si>
    <t xml:space="preserve">TEST SUMMARY REPORT
</t>
  </si>
  <si>
    <t xml:space="preserve">Software Developer: </t>
  </si>
  <si>
    <t>Software developer organisation</t>
  </si>
  <si>
    <t>Please complete</t>
  </si>
  <si>
    <t xml:space="preserve">Contact name </t>
  </si>
  <si>
    <t xml:space="preserve">Contact number </t>
  </si>
  <si>
    <t xml:space="preserve">Contact email address </t>
  </si>
  <si>
    <t>Address</t>
  </si>
  <si>
    <t xml:space="preserve">Implementation Under Test: </t>
  </si>
  <si>
    <t>Software component name (s)</t>
  </si>
  <si>
    <t>Please specify all software components being used in this assessment</t>
  </si>
  <si>
    <t>Software version number (s)</t>
  </si>
  <si>
    <t>Software conformance ID</t>
  </si>
  <si>
    <t>Software description</t>
  </si>
  <si>
    <t>Testing location address</t>
  </si>
  <si>
    <t>Date(s) of testing</t>
  </si>
  <si>
    <t>Name of person(s) conducting tests</t>
  </si>
  <si>
    <t>Operating System/Environment Configuration (name and version)</t>
  </si>
  <si>
    <t>Optional.</t>
  </si>
  <si>
    <t>Additional software tools and versions not subject to testing used 
(e.g. web browser)</t>
  </si>
  <si>
    <t>Yes</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</si>
  <si>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</si>
  <si>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</si>
  <si>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</si>
  <si>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</si>
  <si>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</si>
  <si>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Authentication</t>
  </si>
  <si>
    <t>SecurityTesting</t>
  </si>
  <si>
    <t>SystemPatching</t>
  </si>
  <si>
    <t>AccessToSystemsAndResources</t>
  </si>
  <si>
    <t>Encryption</t>
  </si>
  <si>
    <t>ApplicationDevelopment</t>
  </si>
  <si>
    <t>WebApplication</t>
  </si>
  <si>
    <t>ApplicationHardening</t>
  </si>
  <si>
    <t>OShardening</t>
  </si>
  <si>
    <t>DataBackupAndRestoration</t>
  </si>
  <si>
    <t>Note: Formula -&gt;</t>
  </si>
  <si>
    <t>No</t>
  </si>
  <si>
    <t>Test Case Number</t>
  </si>
  <si>
    <t>Requirement Number</t>
  </si>
  <si>
    <t>Test Description</t>
  </si>
  <si>
    <t>MHR_SEC_0081</t>
  </si>
  <si>
    <t>SEC-0081</t>
  </si>
  <si>
    <t>Session timeout</t>
  </si>
  <si>
    <t>MHR_SEC_0086</t>
  </si>
  <si>
    <t>SEC-0086</t>
  </si>
  <si>
    <t>Storage of credentials - user</t>
  </si>
  <si>
    <t>MHR_SEC_0271</t>
  </si>
  <si>
    <t>SEC-0271</t>
  </si>
  <si>
    <t>Multi-factor authentication</t>
  </si>
  <si>
    <t>MHR_SEC_0083</t>
  </si>
  <si>
    <t xml:space="preserve">SEC-0083 </t>
  </si>
  <si>
    <t>Breached credential validation</t>
  </si>
  <si>
    <t>MHR_SEC_0580</t>
  </si>
  <si>
    <t>SEC-0580</t>
  </si>
  <si>
    <t>Notification when credential previously exposed in data breaches</t>
  </si>
  <si>
    <t>MHR_SEC_0075</t>
  </si>
  <si>
    <t>SEC-0075</t>
  </si>
  <si>
    <t>System access when no or delayed response from breached credentials service</t>
  </si>
  <si>
    <t>MHR_SEC_0220</t>
  </si>
  <si>
    <t>SEC-0220</t>
  </si>
  <si>
    <t>Penetration testing</t>
  </si>
  <si>
    <t>MHR_SEC_0221</t>
  </si>
  <si>
    <t>SEC-0221</t>
  </si>
  <si>
    <t>Vulnerability testing</t>
  </si>
  <si>
    <t>MHR_SEC_0385</t>
  </si>
  <si>
    <t>SEC-0385</t>
  </si>
  <si>
    <t>OWASP Application Security Verification Standard (ASVS) Level 1</t>
  </si>
  <si>
    <t>MHR_SEC_0020</t>
  </si>
  <si>
    <t>SEC-0020</t>
  </si>
  <si>
    <t>Prohibit use of Microsoft Office templates with embedded Flash, Silverlight, or Shockwave controls</t>
  </si>
  <si>
    <t>MHR_SEC_0280</t>
  </si>
  <si>
    <t>SEC-0280</t>
  </si>
  <si>
    <t>Automated deployment mechanism</t>
  </si>
  <si>
    <t>MHR_SEC_0250</t>
  </si>
  <si>
    <t>SEC-0250</t>
  </si>
  <si>
    <t>Patch and updating approach</t>
  </si>
  <si>
    <t>MHR_SEC_0410</t>
  </si>
  <si>
    <t>SEC-0410</t>
  </si>
  <si>
    <t>End of support notifications</t>
  </si>
  <si>
    <t>MHR_SEC_0460</t>
  </si>
  <si>
    <t>SEC-0460</t>
  </si>
  <si>
    <t xml:space="preserve">Patch and update drivers, firmware and operating system </t>
  </si>
  <si>
    <t>MHR_SEC_0480</t>
  </si>
  <si>
    <t>SEC-0480</t>
  </si>
  <si>
    <t>Supported operating systems and ICT equipment</t>
  </si>
  <si>
    <t>MHR_SEC_0062</t>
  </si>
  <si>
    <t>SEC-0062</t>
  </si>
  <si>
    <t xml:space="preserve">Authorised users for My Health Record </t>
  </si>
  <si>
    <t>MHR_SEC_0060</t>
  </si>
  <si>
    <t>SEC-0060</t>
  </si>
  <si>
    <t>Access to the My Health Record</t>
  </si>
  <si>
    <t>MHR_SEC_0160</t>
  </si>
  <si>
    <t>SEC-0160</t>
  </si>
  <si>
    <t>Access to backup files</t>
  </si>
  <si>
    <t>MHR_SEC_0070</t>
  </si>
  <si>
    <t>SEC-0070</t>
  </si>
  <si>
    <t>Privileged account access</t>
  </si>
  <si>
    <t>MHR_SEC_0087</t>
  </si>
  <si>
    <t>SEC-0087</t>
  </si>
  <si>
    <t>Disable inactive user accounts</t>
  </si>
  <si>
    <t>MHR_SEC_0500</t>
  </si>
  <si>
    <t>SEC-0500</t>
  </si>
  <si>
    <t>Privileged access policy</t>
  </si>
  <si>
    <t>MHR_SEC_0110</t>
  </si>
  <si>
    <t>SEC-0110</t>
  </si>
  <si>
    <t>Approved cryptographic algorithms and protocols for transmission of information</t>
  </si>
  <si>
    <t>MHR_SEC_0084</t>
  </si>
  <si>
    <t>SEC-0084</t>
  </si>
  <si>
    <t>Disk encryption for systems hosted by software provider organisation</t>
  </si>
  <si>
    <t>MHR_SEC_0089</t>
  </si>
  <si>
    <t>SEC-0089</t>
  </si>
  <si>
    <t>Disk encryption for systems hosted by healthcare provider organisation</t>
  </si>
  <si>
    <t>MHR_SEC_0125</t>
  </si>
  <si>
    <t>SEC-0125</t>
  </si>
  <si>
    <t>Database encryption for systems hosted by software provider organisation</t>
  </si>
  <si>
    <t>MHR_SEC_0126</t>
  </si>
  <si>
    <t>SEC-0126</t>
  </si>
  <si>
    <t>Database encryption for systems hosted by healthcare provider organisation</t>
  </si>
  <si>
    <t>MHR_SEC_0090</t>
  </si>
  <si>
    <t>SEC-0090</t>
  </si>
  <si>
    <t>Return values of system calls</t>
  </si>
  <si>
    <t>MHR_SEC_0430</t>
  </si>
  <si>
    <t>SEC-0430</t>
  </si>
  <si>
    <t>Access to source code</t>
  </si>
  <si>
    <t>MHR_SEC_0440</t>
  </si>
  <si>
    <t>SEC-0440</t>
  </si>
  <si>
    <t>Threat modelling and secure design</t>
  </si>
  <si>
    <t>MHR_SEC_0420</t>
  </si>
  <si>
    <t>SEC-0420</t>
  </si>
  <si>
    <t>Security vulnerability notification</t>
  </si>
  <si>
    <t>MHR_SEC_0520</t>
  </si>
  <si>
    <t>SEC-0520</t>
  </si>
  <si>
    <t>Separate production environment from testing and development environments</t>
  </si>
  <si>
    <t>MHR_SEC_0540</t>
  </si>
  <si>
    <t>SEC-0540</t>
  </si>
  <si>
    <t xml:space="preserve">Modifying software in development environment </t>
  </si>
  <si>
    <t>MHR_SEC_0530</t>
  </si>
  <si>
    <t>SEC-0530</t>
  </si>
  <si>
    <t>Separate testing environment from development environments</t>
  </si>
  <si>
    <t>MHR_SEC_0560</t>
  </si>
  <si>
    <t>SEC-0560</t>
  </si>
  <si>
    <t>Independent library testing</t>
  </si>
  <si>
    <t>MHR_SEC_0180</t>
  </si>
  <si>
    <t>SEC-0180</t>
  </si>
  <si>
    <t>HTTP security policies</t>
  </si>
  <si>
    <t>MHR_SEC_0190</t>
  </si>
  <si>
    <t>SEC-0190</t>
  </si>
  <si>
    <t>HTTPS exclusively</t>
  </si>
  <si>
    <t>MHR_SEC_0170</t>
  </si>
  <si>
    <t>SEC-0170</t>
  </si>
  <si>
    <t>Output encoding</t>
  </si>
  <si>
    <t>MHR_SEC_0100</t>
  </si>
  <si>
    <t>SEC-0100</t>
  </si>
  <si>
    <t>Input validation for web-based applications</t>
  </si>
  <si>
    <t>MHR_SEC_0390</t>
  </si>
  <si>
    <t>SEC-0390</t>
  </si>
  <si>
    <t>OWASP Application Security Verification Standard Level 2</t>
  </si>
  <si>
    <t>MHR_SEC_0030</t>
  </si>
  <si>
    <t>SEC-0030</t>
  </si>
  <si>
    <t>Office templates with OLE packages</t>
  </si>
  <si>
    <t>MHR_SEC_0260</t>
  </si>
  <si>
    <t>SEC-0260</t>
  </si>
  <si>
    <t>Trusted macro execution</t>
  </si>
  <si>
    <t>MHR_SEC_0040</t>
  </si>
  <si>
    <t>SEC-0040</t>
  </si>
  <si>
    <t>Office macro signing</t>
  </si>
  <si>
    <t>MHR_SEC_0085</t>
  </si>
  <si>
    <t>SEC-0085</t>
  </si>
  <si>
    <t>Digital certificate validation</t>
  </si>
  <si>
    <t>MHR_SEC_0010</t>
  </si>
  <si>
    <t>SEC-0010</t>
  </si>
  <si>
    <t>Prohibit use of Java Applets or Flash</t>
  </si>
  <si>
    <t>MHR_SEC_0290</t>
  </si>
  <si>
    <t>SEC-0290</t>
  </si>
  <si>
    <t>Restriction of executables</t>
  </si>
  <si>
    <t>MHR_SEC_0130</t>
  </si>
  <si>
    <t>SEC-0130</t>
  </si>
  <si>
    <t>Minimum storage time</t>
  </si>
  <si>
    <t>MHR_SEC_0151</t>
  </si>
  <si>
    <t>SEC-0151</t>
  </si>
  <si>
    <t>Backup frequency</t>
  </si>
  <si>
    <t>MHR_SEC_0370</t>
  </si>
  <si>
    <t>SEC-0370</t>
  </si>
  <si>
    <t>Backup scope</t>
  </si>
  <si>
    <t>MHR_SEC_0140</t>
  </si>
  <si>
    <t>SEC-0140</t>
  </si>
  <si>
    <t>On-screen backup instructions</t>
  </si>
  <si>
    <t>MHR_SEC_0510</t>
  </si>
  <si>
    <t>SEC-0510</t>
  </si>
  <si>
    <t>Source code backup</t>
  </si>
  <si>
    <t>MHR_SEC_0380</t>
  </si>
  <si>
    <t>SEC-0380</t>
  </si>
  <si>
    <t>Full back up testing</t>
  </si>
  <si>
    <t xml:space="preserve"> Requirements Reference</t>
  </si>
  <si>
    <t>REQUIREMENT</t>
  </si>
  <si>
    <r>
      <t xml:space="preserve">PRIORITY
</t>
    </r>
    <r>
      <rPr>
        <sz val="8"/>
        <color theme="1"/>
        <rFont val="Calibri"/>
        <family val="2"/>
        <scheme val="minor"/>
      </rPr>
      <t>(Mandatory, Optional, Recommended, Conditional)</t>
    </r>
  </si>
  <si>
    <t>Preconditions</t>
  </si>
  <si>
    <t>TEST EVIDENCE FORMAT</t>
  </si>
  <si>
    <t>ASSESSOR COMMENTS</t>
  </si>
  <si>
    <t>Calc</t>
  </si>
  <si>
    <t>Mandatory and N/A</t>
  </si>
  <si>
    <t>START: Authentication Hardening</t>
  </si>
  <si>
    <t>SEC-0081-Session timeout</t>
  </si>
  <si>
    <t xml:space="preserve">The healthcare software system SHALL provide the session timeout functionality to automatically log off an account from the system or require re-authentication after a period of inactivity. 
The default period of inactivity SHALL be no longer than 15 minutes.
If a period of inactivity is configurable by the healthcare organisation, the configurable period of inactivity SHALL be no longer than 2 hours.
</t>
  </si>
  <si>
    <t>Mandatory</t>
  </si>
  <si>
    <t>System does not provide configuration on inactivity period</t>
  </si>
  <si>
    <r>
      <t xml:space="preserve">Healthcare software system must log off or force reauthenticate after a period of inactivity. The inactivity </t>
    </r>
    <r>
      <rPr>
        <sz val="10"/>
        <rFont val="Arial"/>
        <family val="2"/>
      </rPr>
      <t>period must not be more than15 minutes</t>
    </r>
    <r>
      <rPr>
        <strike/>
        <sz val="11"/>
        <color theme="1"/>
        <rFont val="Calibri"/>
        <family val="2"/>
        <scheme val="minor"/>
      </rPr>
      <t xml:space="preserve"> </t>
    </r>
    <r>
      <rPr>
        <sz val="10"/>
        <rFont val="Arial"/>
        <family val="2"/>
      </rPr>
      <t>.</t>
    </r>
  </si>
  <si>
    <t>TBD</t>
  </si>
  <si>
    <t>System provides configuration on inactivity period</t>
  </si>
  <si>
    <t xml:space="preserve"> The configurable period of inactivity must not be more than 2 hours and the healthcare software system must log off or force reauthenticate after that configured period of inactivity. </t>
  </si>
  <si>
    <t>SEC-0086-Storage of credentials - user</t>
  </si>
  <si>
    <t>If the healthcare software system stores user credentials in any form, it SHALL ensure that the credentials are stored securely.
To securely store credentials, passwords, or passphrases:
•	SHALL NOT be stored as plain text
•	SHALL be stored with salt added and encrypted using an ASD approved hashing algorithm.</t>
  </si>
  <si>
    <t>Conditional</t>
  </si>
  <si>
    <t>System stores user credentials in any form</t>
  </si>
  <si>
    <t xml:space="preserve">1. Verify  that the healthcare software sytem cannot store user credentials in the form of plain text.
2.Verify  that the healthcare software sytem can store user credentials with salt added and encrypted using ASD approved hashing algorithm.
</t>
  </si>
  <si>
    <t>Healthcare software systems must ensure the stored user credentials: 
- are not in plain text 
- are encrypted with an ASD approved algorithm 
- Salt is added before the encryption.</t>
  </si>
  <si>
    <t>* Screenshots or Extract of Configuration or Code</t>
  </si>
  <si>
    <t>SEC-0271-Multi-factor authentication</t>
  </si>
  <si>
    <t xml:space="preserve">The healthcare software system SHALL provide multi-factor authentication capability.  
The multi-factor authentication function SHALL be configurable by the healthcare provider organisation and SHALL allow the organisation to define the appropriate authentication frequency period. </t>
  </si>
  <si>
    <t>1. Verify that the  multi-factor authentication capability is configurable by the healthcare provider org
2. Verify that The configuration must also allow the healthcare provider org to set how often MFA is forced.</t>
  </si>
  <si>
    <r>
      <rPr>
        <strike/>
        <sz val="11"/>
        <color theme="1"/>
        <rFont val="Calibri"/>
        <family val="2"/>
        <scheme val="minor"/>
      </rPr>
      <t xml:space="preserve">
</t>
    </r>
    <r>
      <rPr>
        <sz val="10"/>
        <rFont val="Arial"/>
        <family val="2"/>
      </rPr>
      <t xml:space="preserve">Healthcare software system:
- has the MFA capability 
- allows the healthcare provider to enable or disable the MFA capability
- (in case of MFA being enabled) allows the healthcare provider to define and set the appropriate MFA frequency. </t>
    </r>
  </si>
  <si>
    <t xml:space="preserve">* Screenshots or Extract of Configuration (showing support of specific technologies, e.g SAML)
</t>
  </si>
  <si>
    <t>SEC-0083-Breached credential validation</t>
  </si>
  <si>
    <t>If the healthcare software system stores user credentials in any form, the system SHOULD validate the user’s credentials with a known breached credentials service or against an external known breached credential list. 
The healthcare software system SHOULD perform the validation when: 
•	user credentials are created 
•	user credentials are updated
•	user credential is used and has not been validated in the last 24 hours.</t>
  </si>
  <si>
    <t>Recommended</t>
  </si>
  <si>
    <r>
      <t xml:space="preserve">
</t>
    </r>
    <r>
      <rPr>
        <sz val="10"/>
        <rFont val="Arial"/>
        <family val="2"/>
      </rPr>
      <t>Healthcare software system stores user credentials and also provides the ability to perform the breached credential validation.</t>
    </r>
  </si>
  <si>
    <t xml:space="preserve">
Verify that the user's credential validation with a known breached credentials service or against an external known breached credential list is performed:
1. When user credentials are created
2. When user credentials are updated
3. When the credentials are used and has not been validated in the last 24 hours.</t>
  </si>
  <si>
    <t>Healthcare software system performs validation of user credentials with a known breached credentials service or against an external known breached credential list to ensure that user credentials are not compromised. 
System performs breached credential validations when:
- user credentials are created 
- user credentials are updated
- user credential is used and has not been validated in the last 24 hours.</t>
  </si>
  <si>
    <t>SEC-0580-Notification when credential previously exposed in data breaches</t>
  </si>
  <si>
    <t>If the healthcare software system performs breached credential validation and the credential was found in a past breach, the system SHOULD alert a responsible person and prompt the user to update the credential before the next login.
The alert to the responsible person SHOULD NOT disclose the credential that has been breached.</t>
  </si>
  <si>
    <t xml:space="preserve">System performs breached credential validation, and finds the credential in a past breach. </t>
  </si>
  <si>
    <r>
      <rPr>
        <strike/>
        <sz val="11"/>
        <color theme="1"/>
        <rFont val="Calibri"/>
        <family val="2"/>
        <scheme val="minor"/>
      </rPr>
      <t xml:space="preserve">
</t>
    </r>
    <r>
      <rPr>
        <sz val="10"/>
        <rFont val="Arial"/>
        <family val="2"/>
      </rPr>
      <t xml:space="preserve">1. Verify that healthcare software system sends an alert to the responsible person  without disclosing the credentials details that are breached.
2. Verify the system prompts the user to update the credential before next login.
</t>
    </r>
  </si>
  <si>
    <t>The system prompts the user to update the credentials before next login, informing that their current credentials were found in a past breach. 
An alert is raised to the responsible person without disclosing any sensitive data about the credentials that are breached.</t>
  </si>
  <si>
    <t>SEC-0075-System access when no or delayed response from breached credentials service</t>
  </si>
  <si>
    <t>System accesses a breached credentials service and receives either no or delayed response</t>
  </si>
  <si>
    <t xml:space="preserve">Verify that healthcare software system permits users to use their credentials and allow access to the system though the system accesses credentials service. </t>
  </si>
  <si>
    <t>Healthcare software system must allow user to use their credentials and access the system, when there is no or delayed response regarding breached credentials from breached credentials service.</t>
  </si>
  <si>
    <t>END: Authentication Hardening</t>
  </si>
  <si>
    <t>Test Result Options</t>
  </si>
  <si>
    <t>Total Tests</t>
  </si>
  <si>
    <t>Tests Failed or TBD</t>
  </si>
  <si>
    <t>Fail</t>
  </si>
  <si>
    <t>Tests Passed, Not Testable or N/A</t>
  </si>
  <si>
    <t>N/A (Please provide reason)</t>
  </si>
  <si>
    <t>%Passed, Not Testable or N/A</t>
  </si>
  <si>
    <t>Pass</t>
  </si>
  <si>
    <t xml:space="preserve">                                                                                                                                                                                                                          CONFORMANCE REQUIREMENTS</t>
  </si>
  <si>
    <r>
      <t xml:space="preserve">PRIORITY
</t>
    </r>
    <r>
      <rPr>
        <sz val="8"/>
        <rFont val="Calibri"/>
        <family val="2"/>
        <scheme val="minor"/>
      </rPr>
      <t>(Mandatory, Optional, Recommended, Conditional)</t>
    </r>
  </si>
  <si>
    <t>CALC.</t>
  </si>
  <si>
    <t>MANDATORY AND N/A</t>
  </si>
  <si>
    <t>START: Security Testing</t>
  </si>
  <si>
    <t>SEC-0220-Penetration testing</t>
  </si>
  <si>
    <t>If the healthcare software system is accessible for penetration testing by the software provider organisation, then the system SHOULD be penetration tested periodically at an interval not exceeding 12 months since the last test by a suitably accredited third-party security organisation.
Identified vulnerabilities SHOULD be addressed and the system re-assessed so that no residual vulnerabilities remain with a rating score higher than 6.9, as determined by the Common Vulnerability Scoring System (CVSS) v3.1 or v4.0.</t>
  </si>
  <si>
    <t xml:space="preserve">System is accessible for penetration testing by software provider organisation
e.g. Software-as-a-Service hosted by a third party service provider </t>
  </si>
  <si>
    <t xml:space="preserve">1. Verify that the healthcare software system can be penetration tested periodically only at an interval not exceeding 12 months.
2. Verify that system do not have any residual vulnerabilities with score higher than 6.9 after system re-assessment since the last test.
</t>
  </si>
  <si>
    <t>Healthcare software system is periodically penetration tested at an interval not exceeding 12 months. Residual vulnerabilities must Not have score higher than 6.9.</t>
  </si>
  <si>
    <t>* Reports to be provided to Agency for review</t>
  </si>
  <si>
    <t>SEC-0221-Vulnerability testing</t>
  </si>
  <si>
    <t>If the healthcare software system is not accessible for penetration testing by software provider organisation (i.e. hosted by healthcare provider organisation), the system SHOULD be vulnerability tested periodically at an interval not exceeding 12 months since the last test by a suitably accredited third-party security organisation.
Identified vulnerabilities SHOULD be addressed and the system re-assessed so that no residual vulnerabilities remain with a rating score higher than 6.9, as determined by the Common Vulnerability Scoring System (CVSS) v3.1 or v4.0.</t>
  </si>
  <si>
    <t xml:space="preserve">System is not assessible for penetration testing by software provider organisation 
e.g. Software that is installed on a desktop or 
applications that are internally hosted (on premise) by healthcare provider organisation. </t>
  </si>
  <si>
    <t>1. Verify that the healthcare software system can be vulnerability tested periodically only at an interval not exceeding 12 months.
2. Verify that system do not have any residual vulnerabilities with score higher than 6.9 after system re-assessment since the last test.</t>
  </si>
  <si>
    <t>Healthcare software system not accessible for penetration testing by software provider organisations must be periodically  vulnerability tested at an interval not exceeding 12 months and must not have any residual vulnerabilities with score higher than 6.9.</t>
  </si>
  <si>
    <t>SEC-0385-OWASP Application Security Verification Standard (ASVS) Level 1</t>
  </si>
  <si>
    <t xml:space="preserve">If the healthcare software system is a web-based system with user input, the system SHOULD follow the Open Worldwide Application Security Project (OWASP) Application Security Verification Standard (ASVS) to Application Security Verification Level 1. </t>
  </si>
  <si>
    <t xml:space="preserve">System is web-based system with user input </t>
  </si>
  <si>
    <r>
      <t xml:space="preserve">1. Verify that web-based healthcare software system with user input follows the Open Worldwide Application Security Project (OWASP) </t>
    </r>
    <r>
      <rPr>
        <sz val="10"/>
        <rFont val="Arial"/>
        <family val="2"/>
      </rPr>
      <t xml:space="preserve">Application Security Verification Standard (ASVS) </t>
    </r>
    <r>
      <rPr>
        <sz val="11"/>
        <color rgb="FF000000"/>
        <rFont val="Calibri"/>
        <family val="2"/>
        <scheme val="minor"/>
      </rPr>
      <t xml:space="preserve">to Application Security Verification Level 1.
</t>
    </r>
  </si>
  <si>
    <t>Web-based healthcare software system with user input must follow  the Open Worldwide Application Security Project (OWASP) Application Security Verification Standard (ASVS) to Application Security Verification Level 1</t>
  </si>
  <si>
    <t>* "Penetration Test reports (include OWASP ASVS L1 in the scope of testing) to be provided to Agency for review".</t>
  </si>
  <si>
    <t>END: Security Testing</t>
  </si>
  <si>
    <t>CALC</t>
  </si>
  <si>
    <t>START: System Patching</t>
  </si>
  <si>
    <t>SEC-0020-Prohibit use of Microsoft Office templates with embedded Flash, Silverlight, or Shockwave controls</t>
  </si>
  <si>
    <t>The healthcare software system SHALL NOT use or be dependent on Microsoft Office templates in any way that include Flash, Silverlight, or Shockwave content.</t>
  </si>
  <si>
    <t>1. Verify that healthcare software system prohibit use of Microsoft Office templates with embedded flash, Silverlight or Shockwave controls.</t>
  </si>
  <si>
    <t>Healthcare software system must NOT use or be dependent on Microsoft Office templates in any way that include Flash, Silverlight, or Shockwave content.</t>
  </si>
  <si>
    <t>SEC-0280-Automated deployment mechanism</t>
  </si>
  <si>
    <t xml:space="preserve">The healthcare software system SHOULD provide an automated mechanism that ensures: 
•	security patches and updates are installed, and
•	operating system patches that are important to the system are installed. 
If there are any issues with the installation or updates, the system SHALL raise an alert to a responsible person. </t>
  </si>
  <si>
    <t>1. Verify that the healthcare software system must provide an automated mechanism that ensures security patches and updates are installed.
2. Verify that the healthcare software system must provide an automated mechanism that ensures operating system patches that are important to the system are installed.
3. Verify that an alert is raised by the system  to responsible person if there is an issue with installation or updates.</t>
  </si>
  <si>
    <t>Healthcare software system must povide automated mechanism to ensure security patches, updates and operating system patches are installed and an alert must be issued incase of issues.</t>
  </si>
  <si>
    <t xml:space="preserve">                                                                                                                                                                                                                            COMPLIANCE REQUIREMENTS</t>
  </si>
  <si>
    <t>SEC-0250-Patch and updating approach</t>
  </si>
  <si>
    <t>Healthcare software system is hosted by software provider organisation</t>
  </si>
  <si>
    <t>Verify that the software provider organisation implements a centralised and managed approach and process that maintains the integrity of patches or updates to ensure that all required system components and patches are in place and current.</t>
  </si>
  <si>
    <r>
      <t>Healthcare software system mustimplement a centralised and managed approach and process that maintains the integrity of patches or updates to ensure that all required system components and patches are in place and current.</t>
    </r>
    <r>
      <rPr>
        <strike/>
        <sz val="11"/>
        <color rgb="FFFF0000"/>
        <rFont val="Calibri"/>
        <family val="2"/>
        <scheme val="minor"/>
      </rPr>
      <t xml:space="preserve">
</t>
    </r>
  </si>
  <si>
    <t>* Policy/Process documentation</t>
  </si>
  <si>
    <t>SEC-0410-End of support notifications</t>
  </si>
  <si>
    <t>The software provider organisation SHALL notify all known customers of a software product and the Agency when the system or version is no longer supported or receiving security updates.</t>
  </si>
  <si>
    <t>Verify that the software provider organisation notifies all known customers of a software product and the Agency when the system or version is no longer supported or receiving security updates.</t>
  </si>
  <si>
    <t>Software provider organisation must provide end of support notifications.</t>
  </si>
  <si>
    <t xml:space="preserve">SEC-0460-Patch and update drivers, firmware and operating system </t>
  </si>
  <si>
    <t>If the healthcare software system is hosted by the software provider organisation, the software provider organisation SHALL develop and enact a policy where security vulnerabilities in applications, drivers, firmware, and operating system assessed as critical risk are patched, updated, and mitigated. 
The policy SHALL ensure the patches or updates are applied within 4 weeks of release or within 4 days if it is related to a detected known exploit. 
The policy SHOULD ensure the patches or updates are applied within 2 weeks of release or within 2 days if it is related to a detected known exploit.</t>
  </si>
  <si>
    <t xml:space="preserve">Conditional </t>
  </si>
  <si>
    <t>Healthcare software system is hosted by the software provider organisation</t>
  </si>
  <si>
    <t xml:space="preserve">1. Verify that the software provider organisation develop and enact a policy where security vulnerabilities in applications, drivers, firmware, and operating system assessed as critical risk are patched, updated, and mitigated. 
2. Verify that the patches or updates are applied within 4 weeks of release or within 4 days if it is related to a detected known exploit. 
</t>
  </si>
  <si>
    <t xml:space="preserve">Healthcare software system which  is hosted by the software provider organisation must develop and enact a policy where security vulnerabilities in applications, drivers, firmware, and operating system assessed as critical risk are patched, updated, and mitigated.
The policy must ensure the patches or updates are applied within 4 weeks of release or
 within 4 days if it is related to a detected known exploit. </t>
  </si>
  <si>
    <t>SEC-0480-Supported operating systems and ICT equipment</t>
  </si>
  <si>
    <t>If the healthcare software system is hosted by the software provider organisation, the software provider organisation SHALL replace or update operating systems for servers and ICT equipment when the operating systems are no longer supported (i.e., patches or updates for security vulnerabilities are no longer available).</t>
  </si>
  <si>
    <t>Verify that the healthcare software system which is hosted by the software provider organisation replaces or update operating systems for servers and ICT equipment when the operating systems are no longer supported.</t>
  </si>
  <si>
    <r>
      <rPr>
        <sz val="11"/>
        <color rgb="FF000000"/>
        <rFont val="Calibri"/>
        <family val="2"/>
        <scheme val="minor"/>
      </rPr>
      <t xml:space="preserve">Healthcare software system which is hosted by the software provider organisation must support </t>
    </r>
    <r>
      <rPr>
        <sz val="10"/>
        <rFont val="Arial"/>
        <family val="2"/>
      </rPr>
      <t>replacing</t>
    </r>
    <r>
      <rPr>
        <sz val="11"/>
        <color rgb="FF000000"/>
        <rFont val="Calibri"/>
        <family val="2"/>
        <scheme val="minor"/>
      </rPr>
      <t xml:space="preserve"> or updating operating systems and ICT equipment. </t>
    </r>
  </si>
  <si>
    <t>END: System Patching</t>
  </si>
  <si>
    <t>START: Access to systems and their resources</t>
  </si>
  <si>
    <t xml:space="preserve">SEC-0062-Authorised users for My Health Record </t>
  </si>
  <si>
    <t>The healthcare software system SHOULD allow only authorised users to access the My Health Record system.</t>
  </si>
  <si>
    <t>1. Verify that only authorised users can access My Health Record system.
2. Verify that unauthorised users cannot access My Health Record system.</t>
  </si>
  <si>
    <t>Only Authorised users must be able to access My Health Record.</t>
  </si>
  <si>
    <t>* Screenshots or Extract of Configuration or Code
* Screenshots, or audit logs of rejection of unauthorised user(s)</t>
  </si>
  <si>
    <t>SEC-0060-Access to the My Health Record</t>
  </si>
  <si>
    <t>The healthcare software system SHOULD allow access to the My Health Record system to authorised users (SEC-0062) without the need for the user account to have administrator functions on the operating system.</t>
  </si>
  <si>
    <t>Verify that the healthcare software system allow access to the My Health Record system to authorised users without the need for the user account to have administrator functions on the operating system.</t>
  </si>
  <si>
    <t>Healthcare software system must allow access to the My Health Record system to authorised users without the need for the user account to have administrator functions on the operating system.</t>
  </si>
  <si>
    <t xml:space="preserve">* Screenshots or Extract of Configuration or Code
* Defined list of roles for user access showing deliniation between standard user access and administrator access
</t>
  </si>
  <si>
    <t>SEC-0160-Access to backup files</t>
  </si>
  <si>
    <t>If the healthcare software system provides backup functionality, it SHOULD only allow administrators assigned a dedicated backup administrator role to access, change and erase backup files and data.</t>
  </si>
  <si>
    <t>System provides backup functionality.</t>
  </si>
  <si>
    <t>1. Verify that only an administrator assigned to a dedicated backup administrator role can access backup files and data.
2.  Verify that only an administrator assigned to a dedicated backup administrator role can change backup files and data.
3.  Verify that only an administrator assigned to a dedicated backup administrator role can erase backup files and data.</t>
  </si>
  <si>
    <r>
      <t>Healthcare software system must provide backup functionality and</t>
    </r>
    <r>
      <rPr>
        <sz val="11"/>
        <color rgb="FFFF0000"/>
        <rFont val="Calibri"/>
        <family val="2"/>
        <scheme val="minor"/>
      </rPr>
      <t xml:space="preserve"> </t>
    </r>
    <r>
      <rPr>
        <sz val="11"/>
        <rFont val="Calibri"/>
        <family val="2"/>
        <scheme val="minor"/>
      </rPr>
      <t>only allow administrators assigned with a dedicated backup administrator role to access, change and erase backup files and data.</t>
    </r>
  </si>
  <si>
    <t>* Screenshots or Extract of Configuration or Code
* Defined list of roles for user access showing deliniation between standard user access and administrator access - only allowing admin to perform backup functions</t>
  </si>
  <si>
    <t>SEC-0070-Privileged account access</t>
  </si>
  <si>
    <t xml:space="preserve">The healthcare software system SHOULD restrict software functions associated with advanced or power-users to a role appropriate to those functions. </t>
  </si>
  <si>
    <t xml:space="preserve">Verify that  healthcare software system restricts software functions associated with advanced or power-users to a role appropriate to those functions. </t>
  </si>
  <si>
    <t xml:space="preserve">Healthcare software system must restrict software functions associated with advanced or power-users to a role appropriate to those functions. </t>
  </si>
  <si>
    <t>* Screenshots or Extract of Configuration or Code
* Defined list of roles for user access showing deliniation between standard user access and privileged access</t>
  </si>
  <si>
    <t>SEC-0087-Disable inactive user accounts</t>
  </si>
  <si>
    <t xml:space="preserve">The healthcare software system SHOULD automatically disable a user account after 45 days of inactivity. </t>
  </si>
  <si>
    <t xml:space="preserve">Verify that healthcare software system automatically disable a user account after 45 days of inactivity. </t>
  </si>
  <si>
    <t xml:space="preserve">Healthcare software system must automatically disable a user account after 45 days of inactivity. </t>
  </si>
  <si>
    <t>SEC-0500-Privileged access policy</t>
  </si>
  <si>
    <t>The software provider organisation SHOULD develop and implement a policy of ensuring privileged access to systems, applications and data repositories is validated when first requested and revalidated on an annual or more frequent basis.</t>
  </si>
  <si>
    <t>1.Verify that the software provider organisation develop and implement a policy of ensuring privileged access to systems, applications and data repositories is validated when first requested.
2.Verify that the software provider organisation develop and implement a policy of ensuring privileged access to systems, applications and data repositories is revalidated on an annual or more frequent basis.</t>
  </si>
  <si>
    <t>Healthcare software system provider organisation must develop and implement a policy of ensuring privileged access to systems, applications and data repositories is validated when first requested and revalidated on an annual or more frequent basis.</t>
  </si>
  <si>
    <t>END: Access to systems and their resources</t>
  </si>
  <si>
    <t>START: Encryption</t>
  </si>
  <si>
    <t>SEC-0110-Approved cryptographic algorithms and protocols for transmission of information</t>
  </si>
  <si>
    <t>The healthcare software system SHOULD encrypt all information transmitted using only the Australian Signals Directorate (ASD) approved cryptographic algorithms and ASD-approved cryptographic protocols, except for the data used to support technical operation of the system.</t>
  </si>
  <si>
    <t>1. Verify that healthcare software system encrypts all information transmitted using only the Australian Signals Directorate (ASD) approved cryptographic algorithms and ASD-approved cryptographic protocols.
2. Verify that healthcare software system does not encrypt data which is used to support technical operation of the system.</t>
  </si>
  <si>
    <t>Healthcare software system must encrypt all information transmitted using only the Australian Signals Directorate (ASD) approved cryptographic algorithms and ASD-approved cryptographic protocols, except for the data used to support technical operation of the system.</t>
  </si>
  <si>
    <t xml:space="preserve">* Screenshots or Extract of Configuration or Code
</t>
  </si>
  <si>
    <t>SEC-0084-Disk encryption for systems hosted by software provider organisation</t>
  </si>
  <si>
    <t>If the healthcare software system is hosted by software provider organisation (e.g. software-as-a-service, web-based system), the system SHOULD store all data on a partition encrypted with an Australian Signals Directorate (ASD) approved cryptographic algorithm.</t>
  </si>
  <si>
    <t>System is hosted by software provider organisation.
e.g. software-as-a-service, web-based system</t>
  </si>
  <si>
    <t>Verify that the healthcare software system which is hosted by software provider organisation stores all data on a partition encrypted with an Australian Signals Directorate (ASD) approved cryptographic algorithm.</t>
  </si>
  <si>
    <t>Healthcare software system which is hosted by software provider organisation must store all data on a partition encrypted with an Australian Signals Directorate (ASD) approved cryptographic algorithm.</t>
  </si>
  <si>
    <t>SEC-0089-Disk encryption for systems hosted by healthcare provider organisation</t>
  </si>
  <si>
    <t xml:space="preserve">If the healthcare software system is hosted by healthcare provider organisation (e.g. a desktop application), the system SHOULD interrogate the operating system to identify whether disk encryption is enabled. For example, once a day or at the start of each session. </t>
  </si>
  <si>
    <t>System is hosted by healthcare provider organisation.
e.g. a desktop application</t>
  </si>
  <si>
    <t>Verify that the healthcare software system interrogates the operating system to identify if disk encryption is enabled.</t>
  </si>
  <si>
    <t>Healthcare software system which is hosted by healthcare provider organisation must interrogate the operating system to identify whether disk encryption is enabled.</t>
  </si>
  <si>
    <t>SEC-0125-Database encryption for systems hosted by software provider organisation</t>
  </si>
  <si>
    <t>If the healthcare software system is hosted by software provider organisation (e.g. software-as-a-service, web-based system), the system SHOULD store all data in a database (or files) that is encrypted with an Australian Signals Directorate (ASD) approved cryptographic algorithm.</t>
  </si>
  <si>
    <t>Verify that the healthcare software system which is hosted by software provider organisation store all data in a database (or files) that is encrypted with an Australian Signals Directorate (ASD) approved cryptographic algorithm</t>
  </si>
  <si>
    <t>Healthcare software system which is hosted by software provider organisation must store all data in a database (or files) that is encrypted with an Australian Signals Directorate (ASD) approved cryptographic algorithm.</t>
  </si>
  <si>
    <t>SEC-0126-Database encryption for systems hosted by healthcare provider organisation</t>
  </si>
  <si>
    <t xml:space="preserve">If the healthcare software system is hosted by a healthcare provider organisation (e.g. a desktop application), the system SHOULD interrogate the database to identify whether database encryption is enabled. For example, once a day or at the start of each session.
If the system detects that the database encryption is not enabled, the system SHALL allow the operation of the software to continue, and SHOULD alert a responsible person. 
</t>
  </si>
  <si>
    <t>Software system is hosted by a healthcare provider organisation.
e.g. a desktop application</t>
  </si>
  <si>
    <t xml:space="preserve">1. Verify that the healthcare software system which is hosted by a healthcare provider organisation interrogate the database to identify whether database encryption is enabled.
</t>
  </si>
  <si>
    <t xml:space="preserve"> Healthcare software system which is hosted by a healthcare provider organisation must interrogate the database to identify if database encryption is enabled. </t>
  </si>
  <si>
    <t>Software system is hosted by a healthcare provider organisation and database encryption is not enabled</t>
  </si>
  <si>
    <t>2. Verify that the healthcare software system which is hosted by a healthcare provider organisation alert's a responsible person if database encryption is not enabled.</t>
  </si>
  <si>
    <t>Alert must be sent to a responsible person if database encryption is not enabled.</t>
  </si>
  <si>
    <t>END: Encryption</t>
  </si>
  <si>
    <t>Requirements Reference</t>
  </si>
  <si>
    <t>START: Application Development</t>
  </si>
  <si>
    <t>SEC-0090-Return values of system calls</t>
  </si>
  <si>
    <t>The healthcare software system SHOULD be able to handle all possible return values for all system calls. 
The system SHOULD capture the return value for every system call and SHOULD have a deliberate course of action.</t>
  </si>
  <si>
    <t>1. Verify that the healthcare software system handles all possible return values for all system calls. 
2. Verify that the system captures the return value for every system call and have a deliberate course of action.</t>
  </si>
  <si>
    <t>Healthcare software system must handle all possible Return values for all system calls and capture the return value for every system call and  have a deliberate course of action.</t>
  </si>
  <si>
    <t>SEC-0430-Access to source code</t>
  </si>
  <si>
    <t>The software provider organisation SHOULD ensure that proprietary source code cannot be accessed by unauthorised persons.</t>
  </si>
  <si>
    <t>Verify that the software provider organisation ensures  proprietary source code cannot be accessed by unauthorised persons.</t>
  </si>
  <si>
    <t>Unauthorised persons must not be able to access proprietary source code.</t>
  </si>
  <si>
    <t>SEC-0440-Threat modelling and secure design</t>
  </si>
  <si>
    <t>The software provider organisation SHOULD implement threat modelling and other secure design techniques to ensure that threats to software and mitigations to those threats are identified and accounted for.</t>
  </si>
  <si>
    <t>Verify that the software provider organisation implements threat modelling and other secure design techniques to ensure that threats to software and mitigations to those threats are identified and accounted for.</t>
  </si>
  <si>
    <t xml:space="preserve"> Software provider organisation must implement threat modelling and secure design techniques to ensure threats to software and mitigations to those threats are identified and accounted for.</t>
  </si>
  <si>
    <t>SEC-0420-Security vulnerability notification</t>
  </si>
  <si>
    <t xml:space="preserve">If the software provider organisation provides software that uses third party software, then when security vulnerabilities are discovered that fall into any of the following categories: 
•	Vulnerabilities that have been assessed as ‘High’ or ‘Critical’ (CVSSv3 or CVSSv4 score of above 6.9) by the third-party vendor, or software provider, OR 
•	Vulnerabilities identified in a software system that is publicly accessible (i.e., expose to the public network), OR 
•	Vulnerabilities identified in a software system that has a proof-of-concept exploit, OR
•	Vulnerabilities that are being actively exploited in the software (regardless of severity), 
the software provider organisation SHOULD notify the Australian Digital Health Agency and all customers using the software, within 14 calendar days of security vulnerabilities discovered. </t>
  </si>
  <si>
    <t>Software provider organisation provides software that uses third party software.</t>
  </si>
  <si>
    <t xml:space="preserve">1. Verify that the  software provider organisation which provides software that uses third party software notifies about vulnerabilities that have been assessed as ‘High’ or ‘Critical’ to the Australian Digital Health Agency and all customers using the software, within 14 calendar days of security vulnerabilities discovered. 
2. Verify that the  software provider organisation which provides software that uses third party software notifies about vulnerabilities identified in a software system that is publicly accessible to the Australian Digital Health Agency and all customers using the software, within 14 calendar days of security vulnerabilities discovered. 
3. Verify that the  software provider organisation which provides software that uses third party software notifies about vulnerabilities  identified in a software system that has a proof-of-concept exploit to the Australian Digital Health Agency and all customers using the software, within 14 calendar days of security vulnerabilities discovered. 
4. Verify that the  software provider organisation which provides software that uses third party software notifies about vulnerabilities that are being actively exploited in the software to the Australian Digital Health Agency and all customers using the software, within 14 calendar days of security vulnerabilities discovered. </t>
  </si>
  <si>
    <t>Software provider organisation must provide security vulnerability notification to Australian Digital Health Agency and all customers using the software, within 14 calendar days of below listed security vulnerabilities discovery.
1. Vulnerabilities that have been assessed as ‘High’ or ‘Critical’ (CVSSv3 or CVSSv4 score of above 6.9) by the third-party vendor, or software provider, OR 
2. Vulnerabilities identified in a software system that is publicly accessible (i.e., expose to the public network), OR 
3. Vulnerabilities identified in a software system that has a proof-of-concept exploit, OR
4. Vulnerabilities that are being actively exploited in the software (regardless of severity).</t>
  </si>
  <si>
    <t>SEC-0520-Separate production environment from testing and development environments</t>
  </si>
  <si>
    <t>The software provider organisation SHOULD operate the production environment separate from testing and development environments.</t>
  </si>
  <si>
    <t>Verify that the software provider organisation operate the production environment separate from testing and development environments.</t>
  </si>
  <si>
    <t>Software provider organisation must operate the production environment separate from testing and development environments.</t>
  </si>
  <si>
    <t xml:space="preserve">* Screenshots or Extract of Configuration
</t>
  </si>
  <si>
    <t xml:space="preserve">SEC-0540-Modifying software in development environment </t>
  </si>
  <si>
    <t>If the healthcare software system is hosted by the software provider organisation, then they SHOULD only make changes to the software’s source code and master data in the development environment prior to testing and migration to production.</t>
  </si>
  <si>
    <t>Healthcare software system  hosted by the software provider organisation</t>
  </si>
  <si>
    <t>Verify that the healthcare software system only make changes to the software’s source code and master data in the development environment prior to testing and migration to production.</t>
  </si>
  <si>
    <t>Software’s source code and master data modifications must be done in the development environment prior to testing and migration to production.</t>
  </si>
  <si>
    <t>SEC-0530-Separate testing environment from development environments</t>
  </si>
  <si>
    <t>The software provider organisation SHOULD operate development and testing environments as segregated environments.</t>
  </si>
  <si>
    <t>Verify that the software provider organisation operates development and testing environments as segregated environments.</t>
  </si>
  <si>
    <t>Software provider organisation must operate development and testing environments as separate environments.</t>
  </si>
  <si>
    <t>SEC-0560-Independent library testing</t>
  </si>
  <si>
    <t>The software provider organisation SHOULD ensure that all independent libraries used within their software are tested for security vulnerabilities prior to any release.</t>
  </si>
  <si>
    <t>Verify that the software provider organisation ensures that all independent libraries used within their software are tested for security vulnerabilities prior to any release.</t>
  </si>
  <si>
    <t>Software provider organisation must ensure that all independent libraries used within their software are tested for security vulnerabilities prior to any release.</t>
  </si>
  <si>
    <t>START: Web Application Development</t>
  </si>
  <si>
    <t>SEC-0180-HTTP security policies</t>
  </si>
  <si>
    <t>If the healthcare software system is a web-based system, the system SHOULD implement: 
•	Content-Security-Policy
•	HTTP Strict Transport Security (HSTS)
•	X-Frame-Options’ response headers OR the ‘Frame-Ancestors’ directive within the Content-Security-Policy.</t>
  </si>
  <si>
    <t>Healthcare software system is a web-based system.</t>
  </si>
  <si>
    <t>1. Verify that the web-based healthcare software system implements Content-Security-Policy.
2. Verify that the web-based healthcare software system implements HTTP Strict Transport Security (HSTS).
3. Verify that the web-based healthcare software system implements X-Frame-Options’ response headers OR the ‘Frame-Ancestors’ directive within the Content-Security-Policy.</t>
  </si>
  <si>
    <t>Web-based healthcare software system must implement  Content-Security-Policy, HTTP Strict Transport Security (HSTS) and X-Frame-Options response headers OR the ‘Frame-Ancestors’ directive within the Content-Security-Policy.</t>
  </si>
  <si>
    <t>SEC-0190-HTTPS exclusively</t>
  </si>
  <si>
    <t>If the healthcare software system is a web-based system with user input, the healthcare software system SHOULD serve all web application content exclusively on HTTPS.</t>
  </si>
  <si>
    <t>System is a web-based system with user input.</t>
  </si>
  <si>
    <t>Verify that the web-based healthcare software system with user input serve's  all web application content exclusively on HTTPS.</t>
  </si>
  <si>
    <t>Web-based healthcare software system with user input must serve all web application content exclusively on HTTPS.</t>
  </si>
  <si>
    <t>SEC-0170-Output encoding</t>
  </si>
  <si>
    <t>If the healthcare software system is a web-based system with outputs, the healthcare software system SHOULD perform output encoding on all outputs produced.</t>
  </si>
  <si>
    <t>System is a web-based system with outputs.</t>
  </si>
  <si>
    <t xml:space="preserve"> Verify that the web-based healthcare software system with outputs perform's output encoding on all outputs produced.</t>
  </si>
  <si>
    <t>Web-based healthcare software system with output's must perform output encoding  on all outputs produced.</t>
  </si>
  <si>
    <t>SEC-0100-Input validation for web-based applications</t>
  </si>
  <si>
    <t>If the healthcare software system is a web-based system, the system SHOULD check all inputs (e.g. datatypes and lengths) to ensure incorrect and inappropriate inputs are captured and managed without compromising the healthcare software system.</t>
  </si>
  <si>
    <t>Verify that the web-based healthcare software system check all inputs to ensure incorrect and inappropriate inputs are captured and managed without compromising the healthcare software system.</t>
  </si>
  <si>
    <t>Web-based healthcare software system must all inputs, to ensure incorrect and inappropriate inputs are captured and managed without compromising the healthcare software system.</t>
  </si>
  <si>
    <t>SEC-0390-OWASP Application Security Verification Standard Level 2</t>
  </si>
  <si>
    <t xml:space="preserve">If the healthcare software system is a web-based system with user input, the system SHOULD follow the Open Worldwide Application Security Project (OWASP) Application Security Verification Standard to Application Security Verification Level 2. </t>
  </si>
  <si>
    <t xml:space="preserve">Verify that the web-based healthcare software system with user input follow's the Open Worldwide Application Security Project (OWASP) Application Security Verification Standard to Application Security Verification Level 2. </t>
  </si>
  <si>
    <t>Web-based healthcare software system with user input must follow OWASP Application Security Verification Standard Level 2.</t>
  </si>
  <si>
    <t>* Assurance can be provided via Penetration Test reports (include OWASP ASVS L2 in the scope of testing)</t>
  </si>
  <si>
    <t>END: Web Application Development</t>
  </si>
  <si>
    <t>START: Application Hardening</t>
  </si>
  <si>
    <t>SEC-0030-Office templates with OLE packages</t>
  </si>
  <si>
    <t>The healthcare software system SHOULD NOT use or be dependent on in any way Microsoft Office Templates with Object Linking and Embedding (OLE) packages.</t>
  </si>
  <si>
    <t>Verify that the  healthcare software system does not use or be dependent on  Microsoft Office Templates with Object Linking and Embedding (OLE) packages.</t>
  </si>
  <si>
    <t>Healthcare software system must not be dependent on Microsoft office templates with Object Linking and Embedding (OLE) packages.</t>
  </si>
  <si>
    <r>
      <t>* Attestation</t>
    </r>
    <r>
      <rPr>
        <sz val="11"/>
        <color rgb="FFFF0000"/>
        <rFont val="Calibri"/>
        <family val="2"/>
        <scheme val="minor"/>
      </rPr>
      <t xml:space="preserve">
</t>
    </r>
    <r>
      <rPr>
        <sz val="11"/>
        <rFont val="Calibri"/>
        <family val="2"/>
        <scheme val="minor"/>
      </rPr>
      <t>There is no test evidence required, however by stating the test result "Pass" Indicate that the software is conformant with this requirement.</t>
    </r>
    <r>
      <rPr>
        <sz val="10"/>
        <rFont val="Arial"/>
        <family val="2"/>
      </rPr>
      <t xml:space="preserve">
</t>
    </r>
  </si>
  <si>
    <t>SEC-0260-Trusted macro execution</t>
  </si>
  <si>
    <t>The healthcare software system SHOULD only permit Microsoft Office Macros that are from trusted locations (refer notes) or restrict all Office Macros.</t>
  </si>
  <si>
    <t>Verify that the healthcare software system only permit's Microsoft Office Macros that are from trusted locations.</t>
  </si>
  <si>
    <t>Healthcare software system must only permit  Microsoft Office Macros that are from trusted locations .</t>
  </si>
  <si>
    <t>SEC-0040-Office macro signing</t>
  </si>
  <si>
    <t>If the healthcare software system includes any Microsoft Office macros, the macros SHOULD be digitally signed using a code signing certificate from a commercial third-party Certificate Authority.</t>
  </si>
  <si>
    <t>Microsoft Office macros included in system's software.</t>
  </si>
  <si>
    <t>Verify that the healthcare software system includes  Microsoft Office macros that are digitally signed using a code signing certificate from a commercial third-party Certificate Authority.</t>
  </si>
  <si>
    <t>Healthcare software system must ensure Microsoft Office macros are digitally signed using a code signing certificate from a commercial third-party Certificate Authority.</t>
  </si>
  <si>
    <t>SEC-0085-Digital certificate validation</t>
  </si>
  <si>
    <t>If an external party connects to the healthcare software system and asserts its identity using a digital certificate, the healthcare software system SHOULD validate the digital certificate and its expiry date.</t>
  </si>
  <si>
    <t>External party connected to system and asserts its identity using a digital certificate.</t>
  </si>
  <si>
    <t>Verify that the healthcare software system validates the digital certificate and expiry date of an external party connection to the healthcare software system.</t>
  </si>
  <si>
    <t>Healthcare software system must perform digital certificate and expiry date validation of an external party connection to the healthcare software system.</t>
  </si>
  <si>
    <t xml:space="preserve">* Screenshots or Extract of Configuration or Code
* Screenshots or audit logs of rejection when invalid/expired/revoked certificates are used
</t>
  </si>
  <si>
    <t>SEC-0010-Prohibit use of Java Applets or Flash</t>
  </si>
  <si>
    <t>The healthcare software system SHOULD NOT use the following technologies:
•	Java Applets
•	Flash.</t>
  </si>
  <si>
    <t>Verify that the healthcare software system prohibits the use of Java applets and flash.</t>
  </si>
  <si>
    <t xml:space="preserve"> Healthcare software system must prohibit the use of Java applets and flash.</t>
  </si>
  <si>
    <t>* Attestation 
There is no test evidence required, however by stating the test result "Pass" Indicate that the software is conformant with this requirement.</t>
  </si>
  <si>
    <t>END: Application Hardening</t>
  </si>
  <si>
    <t>START: Operating System Hardening</t>
  </si>
  <si>
    <t>SEC-0290-Restriction of executables</t>
  </si>
  <si>
    <t>The healthcare software system SHOULD NOT allow the unauthorised execution of scripts, installers, executables from within the healthcare software system.</t>
  </si>
  <si>
    <t>Verify that the healthcare software system does not allow the unauthorised execution of scripts, installers, executables from within the healthcare software system.</t>
  </si>
  <si>
    <t>Healthcare software system must not allow the unauthorised execution of scripts, installers, executables from within the healthcare software system.</t>
  </si>
  <si>
    <t>* Screenshots or Extract of Configuration or Code.</t>
  </si>
  <si>
    <t>END: Operating System Hardening</t>
  </si>
  <si>
    <t>START: Data Backup and restoration</t>
  </si>
  <si>
    <t>SEC-0130-Minimum storage time</t>
  </si>
  <si>
    <t xml:space="preserve">If the healthcare software system provides backup functionality, the system SHOULD NOT automatically delete or overwrite backup files that are within a retention timeframe configured by the healthcare provider organisation. </t>
  </si>
  <si>
    <t xml:space="preserve">Verify that the healthcare software system does not automatically delete or overwrite backup files that are within a retention timeframe configured by the healthcare provider organisation. </t>
  </si>
  <si>
    <t xml:space="preserve">Healthcare software system must  not automatically delete or overwrite backup files that are within a retention timeframe configured by the healthcare provider organisation. </t>
  </si>
  <si>
    <t>SEC-0151-Backup frequency</t>
  </si>
  <si>
    <t xml:space="preserve">If the healthcare software system provides automated backup functionality, the backup frequency SHOULD be configurable by the healthcare provider organisation. </t>
  </si>
  <si>
    <t>System provides automated backup functionality.</t>
  </si>
  <si>
    <t>Verify that the healthcare software system with automated backup functionality provides configurable backup frequency.</t>
  </si>
  <si>
    <t>Healthcare software system must provide backup frequency configurable by the healthcare provider organisation for an automated backup functionality.</t>
  </si>
  <si>
    <t>SEC-0370-Backup scope</t>
  </si>
  <si>
    <t>If the healthcare software system provides automated backup and restore functionality, the backup SHOULD contain all important data, software, and configuration settings to enable business continuity when restored.</t>
  </si>
  <si>
    <t>System provides automated backup and restore functionality.</t>
  </si>
  <si>
    <t>Verify that the healthcare software system that provides automated backup and restore functionality contain all important data, software, and configuration settings to enable business continuity when restored.</t>
  </si>
  <si>
    <t>Healthcare software system that provides automated backup and restore functionality must contain all important data, software, and configuration settings to enable business continuity when restored.</t>
  </si>
  <si>
    <t>SEC-0140-On-screen backup instructions</t>
  </si>
  <si>
    <t xml:space="preserve">If the healthcare software system provides the healthcare organisation data backup and restore functionality, the system SHOULD provide on-screen instructions on how to perform the backup and restore functionality. </t>
  </si>
  <si>
    <t>System provides the healthcare organisation data backup and restore functionality.</t>
  </si>
  <si>
    <t xml:space="preserve">Verify that the healthcare software system that provides the healthcare organisation data backup and restore functionality provide on-screen instructions on how to perform the backup and restore functionality. </t>
  </si>
  <si>
    <t xml:space="preserve">Healthcare software system that provides the healthcare organisation data backup and restore functionality must provide on-screen instructions on how to perform the backup and restore functionality. </t>
  </si>
  <si>
    <t>* Screenshots of backup instructions from within product</t>
  </si>
  <si>
    <t>SEC-0510-Source code backup</t>
  </si>
  <si>
    <t>The software provider organisation SHOULD backup their source code regularly.</t>
  </si>
  <si>
    <t>Verify that the software provider organisation backup their source code regularly.</t>
  </si>
  <si>
    <t xml:space="preserve"> Software provider organisation must backup source code regularly.</t>
  </si>
  <si>
    <t>SEC-0380-Full back up testing</t>
  </si>
  <si>
    <t>If the software provider organisation offers backup services, the backup SHOULD be tested through a full restoration at least once when initially implemented, and then regularly as part of disaster recovery processes.</t>
  </si>
  <si>
    <t>Software provider organisation offers backup services.</t>
  </si>
  <si>
    <t xml:space="preserve">Verify that the software provider organisation offers backup services to be tested through a full restoration at least once when initially implemented and  regularly as part of disaster recovery processes.
</t>
  </si>
  <si>
    <t xml:space="preserve"> Software provider organisation must test backup services through a full restoration at least once when initially implemented, and then regularly as part of disaster recovery processes. </t>
  </si>
  <si>
    <t xml:space="preserve">
* Policy/Process documentation</t>
  </si>
  <si>
    <t>END:  Data Backup and restoration</t>
  </si>
  <si>
    <t>References and Related Documents</t>
  </si>
  <si>
    <t>Document Name</t>
  </si>
  <si>
    <t>Description</t>
  </si>
  <si>
    <t>- Document ID: DH-3981:2024</t>
  </si>
  <si>
    <t>Conformance Profile</t>
  </si>
  <si>
    <t>Copyright © 2025 Australian Digital Health Agency</t>
  </si>
  <si>
    <t>Version 1.0.1</t>
  </si>
  <si>
    <t>1.0.1</t>
  </si>
  <si>
    <t>My Health Record Connecting Systems Security Conformance Profile v1.0</t>
  </si>
  <si>
    <t>1. Verify  that the healthcare software system session timeout functionality logoff a non-configured account from system within 15 minutes of inactivity. 
2. Verify  that re-authentication is required to login back to healthcare software system after 15 minutes for non-configured period of inactivity.</t>
  </si>
  <si>
    <t>Verify that the healthcare organisations can configure period of inactivity  no longer than 2 hours</t>
  </si>
  <si>
    <t>Screenshots, Recordings, Files</t>
  </si>
  <si>
    <t>If the healthcare software system accesses a breached credentials service and the system receives no or delayed response, the system SHOULD permit users to use their credentials and allow access to the system.</t>
  </si>
  <si>
    <r>
      <rPr>
        <b/>
        <sz val="10"/>
        <rFont val="Calibri"/>
        <family val="2"/>
        <scheme val="minor"/>
      </rPr>
      <t>SOFTWARE</t>
    </r>
    <r>
      <rPr>
        <b/>
        <sz val="10"/>
        <color theme="1"/>
        <rFont val="Calibri"/>
        <family val="2"/>
        <scheme val="minor"/>
      </rPr>
      <t xml:space="preserve"> TEST EVIDENCE</t>
    </r>
  </si>
  <si>
    <t>Attestation: No test evidence is required; however, by indicating a test result of "Pass," you confirm that the software complies with this requirement.</t>
  </si>
  <si>
    <t>If the healthcare software system is hosted by software provider organisation, the software provider organisation SHALL implement a centralised and managed approach and process that maintains the integrity of patches or updates to ensure that all required system components and patches are in place and current.</t>
  </si>
  <si>
    <t>Document ID: DH-4188:2025</t>
  </si>
  <si>
    <t>Minor updates such as formatting, removal of unnecessary formulas and editorial changes.  The core requirements remain unchanged from version 1.0</t>
  </si>
  <si>
    <t>My Health Record Connecting Systems</t>
  </si>
  <si>
    <t>Security Conformance Profile - Conformace Test Specification</t>
  </si>
  <si>
    <t>Director, Conformance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</si>
</sst>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9]dd\-mmm\-yy;@"/>
  </numFmts>
  <fonts count="89">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i/>
      <sz val="11"/>
      <color rgb="FF7F7F7F"/>
      <name val="Calibri"/>
      <family val="2"/>
      <scheme val="minor"/>
    </font>
    <font>
      <sz val="8"/>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72"/>
      <color rgb="FFA3A2A6"/>
      <name val="Arial"/>
      <family val="2"/>
    </font>
    <font>
      <b/>
      <sz val="16"/>
      <name val="Arial"/>
      <family val="2"/>
    </font>
    <font>
      <b/>
      <sz val="14"/>
      <name val="Arial"/>
      <family val="2"/>
    </font>
    <font>
      <sz val="12"/>
      <name val="Arial"/>
      <family val="2"/>
    </font>
    <font>
      <sz val="10"/>
      <color rgb="FFE60000"/>
      <name val="Arial"/>
      <family val="2"/>
    </font>
    <font>
      <vertAlign val="superscript"/>
      <sz val="12"/>
      <name val="Arial"/>
      <family val="2"/>
    </font>
    <font>
      <b/>
      <sz val="8"/>
      <name val="Arial"/>
      <family val="2"/>
    </font>
    <font>
      <sz val="8"/>
      <name val="Arial"/>
      <family val="2"/>
    </font>
    <font>
      <sz val="11"/>
      <color rgb="FF9C0006"/>
      <name val="Calibri"/>
      <family val="2"/>
      <scheme val="minor"/>
    </font>
    <font>
      <sz val="11"/>
      <color rgb="FF9C5700"/>
      <name val="Calibri"/>
      <family val="2"/>
      <scheme val="minor"/>
    </font>
    <font>
      <sz val="11"/>
      <color rgb="FF3F3F76"/>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0"/>
      <color theme="10"/>
      <name val="Arial"/>
      <family val="2"/>
    </font>
    <font>
      <b/>
      <sz val="9"/>
      <color theme="1"/>
      <name val="Calibri"/>
      <family val="2"/>
      <scheme val="minor"/>
    </font>
    <font>
      <sz val="14"/>
      <color rgb="FFA3A2A6"/>
      <name val="Verdana"/>
      <family val="2"/>
    </font>
    <font>
      <b/>
      <sz val="10"/>
      <color theme="1"/>
      <name val="Calibri"/>
      <family val="2"/>
      <scheme val="minor"/>
    </font>
    <font>
      <sz val="9"/>
      <name val="Calibri"/>
      <family val="2"/>
      <scheme val="minor"/>
    </font>
    <font>
      <b/>
      <sz val="11"/>
      <name val="Calibri"/>
      <family val="2"/>
      <scheme val="minor"/>
    </font>
    <font>
      <sz val="10"/>
      <name val="Calibri"/>
      <family val="2"/>
      <scheme val="minor"/>
    </font>
    <font>
      <b/>
      <i/>
      <sz val="8"/>
      <color theme="1"/>
      <name val="Calibri"/>
      <family val="2"/>
      <scheme val="minor"/>
    </font>
    <font>
      <sz val="9"/>
      <color rgb="FF000000"/>
      <name val="Calibri"/>
      <family val="2"/>
      <scheme val="minor"/>
    </font>
    <font>
      <b/>
      <sz val="9"/>
      <color rgb="FF000000"/>
      <name val="Calibri"/>
      <family val="2"/>
      <scheme val="minor"/>
    </font>
    <font>
      <sz val="9"/>
      <color theme="1"/>
      <name val="Calibri"/>
      <family val="2"/>
      <scheme val="minor"/>
    </font>
    <font>
      <sz val="9"/>
      <color rgb="FFFF0000"/>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9"/>
      <color rgb="FF00B050"/>
      <name val="Calibri"/>
      <family val="2"/>
      <scheme val="minor"/>
    </font>
    <font>
      <b/>
      <sz val="14"/>
      <color theme="1"/>
      <name val="Calibri"/>
      <family val="2"/>
      <scheme val="minor"/>
    </font>
    <font>
      <b/>
      <i/>
      <sz val="10"/>
      <color theme="1"/>
      <name val="Calibri"/>
      <family val="2"/>
      <scheme val="minor"/>
    </font>
    <font>
      <b/>
      <i/>
      <sz val="10"/>
      <color rgb="FF00B050"/>
      <name val="Calibri"/>
      <family val="2"/>
      <scheme val="minor"/>
    </font>
    <font>
      <sz val="10"/>
      <color theme="1"/>
      <name val="Calibri"/>
      <family val="2"/>
      <scheme val="minor"/>
    </font>
    <font>
      <i/>
      <sz val="10"/>
      <name val="Calibri"/>
      <family val="2"/>
      <scheme val="minor"/>
    </font>
    <font>
      <b/>
      <sz val="10"/>
      <name val="Calibri"/>
      <family val="2"/>
      <scheme val="minor"/>
    </font>
    <font>
      <sz val="12"/>
      <color theme="0"/>
      <name val="Calibri"/>
      <family val="2"/>
      <scheme val="minor"/>
    </font>
    <font>
      <i/>
      <sz val="11"/>
      <name val="Calibri"/>
      <family val="2"/>
      <scheme val="minor"/>
    </font>
    <font>
      <b/>
      <sz val="11"/>
      <color theme="1"/>
      <name val="Calibri"/>
      <family val="2"/>
    </font>
    <font>
      <strike/>
      <sz val="11"/>
      <color theme="1"/>
      <name val="Calibri"/>
      <family val="2"/>
      <scheme val="minor"/>
    </font>
    <font>
      <strike/>
      <sz val="11"/>
      <color rgb="FFFF0000"/>
      <name val="Calibri"/>
      <family val="2"/>
      <scheme val="minor"/>
    </font>
    <font>
      <b/>
      <sz val="10"/>
      <color rgb="FFFF0000"/>
      <name val="Calibri"/>
      <family val="2"/>
      <scheme val="minor"/>
    </font>
    <font>
      <b/>
      <sz val="10"/>
      <color rgb="FF00B050"/>
      <name val="Calibri"/>
      <family val="2"/>
      <scheme val="minor"/>
    </font>
    <font>
      <b/>
      <sz val="12"/>
      <color theme="1"/>
      <name val="Calibri"/>
      <family val="2"/>
      <scheme val="minor"/>
    </font>
    <font>
      <sz val="8"/>
      <name val="Calibri"/>
      <family val="2"/>
      <scheme val="minor"/>
    </font>
    <font>
      <sz val="9"/>
      <name val="Verdana"/>
      <family val="2"/>
    </font>
    <font>
      <b/>
      <sz val="14"/>
      <color theme="0"/>
      <name val="Calibri"/>
      <family val="2"/>
      <scheme val="minor"/>
    </font>
    <font>
      <sz val="14"/>
      <color theme="1"/>
      <name val="Calibri"/>
      <family val="2"/>
      <scheme val="minor"/>
    </font>
    <font>
      <sz val="11"/>
      <name val="Calibri"/>
      <family val="2"/>
      <scheme val="minor"/>
    </font>
    <font>
      <sz val="11"/>
      <color rgb="FF000000"/>
      <name val="Calibri"/>
      <family val="2"/>
      <scheme val="minor"/>
    </font>
    <font>
      <b/>
      <sz val="10"/>
      <name val="Calibri "/>
    </font>
    <font>
      <sz val="11"/>
      <color theme="1"/>
      <name val="Arial"/>
      <family val="2"/>
    </font>
    <font>
      <sz val="14"/>
      <color theme="1"/>
      <name val="Arial"/>
      <family val="2"/>
    </font>
    <font>
      <sz val="10"/>
      <color theme="1"/>
      <name val="Verdana"/>
      <family val="2"/>
    </font>
    <font>
      <b/>
      <sz val="16"/>
      <name val="Verdana"/>
      <family val="2"/>
    </font>
    <font>
      <sz val="10"/>
      <name val="Verdana"/>
      <family val="2"/>
    </font>
    <font>
      <b/>
      <sz val="10"/>
      <name val="Verdana"/>
      <family val="2"/>
    </font>
  </fonts>
  <fills count="4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1"/>
        <bgColor rgb="FF000000"/>
      </patternFill>
    </fill>
    <fill>
      <patternFill patternType="solid">
        <fgColor theme="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000"/>
        <bgColor rgb="FF000000"/>
      </patternFill>
    </fill>
    <fill>
      <patternFill patternType="solid">
        <fgColor rgb="FFFFFFFF"/>
        <bgColor rgb="FF000000"/>
      </patternFill>
    </fill>
    <fill>
      <patternFill patternType="solid">
        <fgColor theme="0"/>
        <bgColor rgb="FF000000"/>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bottom/>
      <diagonal/>
    </border>
  </borders>
  <cellStyleXfs count="422">
    <xf numFmtId="0" fontId="0" fillId="0" borderId="0"/>
    <xf numFmtId="0" fontId="7" fillId="0" borderId="0"/>
    <xf numFmtId="0" fontId="7" fillId="0" borderId="0"/>
    <xf numFmtId="0" fontId="9" fillId="0" borderId="0"/>
    <xf numFmtId="0" fontId="7"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21" borderId="1" applyNumberFormat="0" applyAlignment="0" applyProtection="0"/>
    <xf numFmtId="0" fontId="15" fillId="21" borderId="1" applyNumberFormat="0" applyAlignment="0" applyProtection="0"/>
    <xf numFmtId="0" fontId="16" fillId="22" borderId="2" applyNumberFormat="0" applyAlignment="0" applyProtection="0"/>
    <xf numFmtId="0" fontId="16" fillId="22" borderId="2"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8" fillId="5" borderId="0" applyNumberFormat="0" applyBorder="0" applyAlignment="0" applyProtection="0"/>
    <xf numFmtId="0" fontId="18" fillId="5"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8" borderId="1" applyNumberFormat="0" applyAlignment="0" applyProtection="0"/>
    <xf numFmtId="0" fontId="22" fillId="8"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3" borderId="0" applyNumberFormat="0" applyBorder="0" applyAlignment="0" applyProtection="0"/>
    <xf numFmtId="0" fontId="24" fillId="23" borderId="0" applyNumberFormat="0" applyBorder="0" applyAlignment="0" applyProtection="0"/>
    <xf numFmtId="0" fontId="9" fillId="0" borderId="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7" fillId="0" borderId="0"/>
    <xf numFmtId="0" fontId="15" fillId="21" borderId="1" applyNumberFormat="0" applyAlignment="0" applyProtection="0"/>
    <xf numFmtId="0" fontId="22" fillId="8" borderId="1" applyNumberFormat="0" applyAlignment="0" applyProtection="0"/>
    <xf numFmtId="0" fontId="9" fillId="24" borderId="7" applyNumberFormat="0" applyFont="0" applyAlignment="0" applyProtection="0"/>
    <xf numFmtId="0" fontId="25" fillId="21" borderId="8" applyNumberFormat="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15" fillId="21" borderId="1" applyNumberFormat="0" applyAlignment="0" applyProtection="0"/>
    <xf numFmtId="0" fontId="22" fillId="8" borderId="1" applyNumberFormat="0" applyAlignment="0" applyProtection="0"/>
    <xf numFmtId="0" fontId="9" fillId="24" borderId="7" applyNumberFormat="0" applyFont="0" applyAlignment="0" applyProtection="0"/>
    <xf numFmtId="0" fontId="25" fillId="21" borderId="8" applyNumberFormat="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15" fillId="21" borderId="1" applyNumberFormat="0" applyAlignment="0" applyProtection="0"/>
    <xf numFmtId="0" fontId="22" fillId="8" borderId="1" applyNumberFormat="0" applyAlignment="0" applyProtection="0"/>
    <xf numFmtId="0" fontId="9" fillId="24" borderId="7" applyNumberFormat="0" applyFont="0" applyAlignment="0" applyProtection="0"/>
    <xf numFmtId="0" fontId="25" fillId="21" borderId="8" applyNumberFormat="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7" fillId="0" borderId="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15" fillId="21" borderId="1" applyNumberFormat="0" applyAlignment="0" applyProtection="0"/>
    <xf numFmtId="0" fontId="22" fillId="8" borderId="1" applyNumberFormat="0" applyAlignment="0" applyProtection="0"/>
    <xf numFmtId="0" fontId="9" fillId="24" borderId="7" applyNumberFormat="0" applyFont="0" applyAlignment="0" applyProtection="0"/>
    <xf numFmtId="0" fontId="25" fillId="21" borderId="8" applyNumberFormat="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15" fillId="21" borderId="1" applyNumberFormat="0" applyAlignment="0" applyProtection="0"/>
    <xf numFmtId="0" fontId="22" fillId="8" borderId="1" applyNumberFormat="0" applyAlignment="0" applyProtection="0"/>
    <xf numFmtId="0" fontId="9" fillId="24" borderId="7" applyNumberFormat="0" applyFont="0" applyAlignment="0" applyProtection="0"/>
    <xf numFmtId="0" fontId="25" fillId="21" borderId="8" applyNumberFormat="0" applyAlignment="0" applyProtection="0"/>
    <xf numFmtId="0" fontId="27" fillId="0" borderId="9" applyNumberFormat="0" applyFill="0" applyAlignment="0" applyProtection="0"/>
    <xf numFmtId="0" fontId="15" fillId="21" borderId="1" applyNumberFormat="0" applyAlignment="0" applyProtection="0"/>
    <xf numFmtId="0" fontId="15" fillId="21" borderId="1" applyNumberFormat="0" applyAlignment="0" applyProtection="0"/>
    <xf numFmtId="0" fontId="22" fillId="8" borderId="1" applyNumberFormat="0" applyAlignment="0" applyProtection="0"/>
    <xf numFmtId="0" fontId="22" fillId="8" borderId="1" applyNumberFormat="0" applyAlignment="0" applyProtection="0"/>
    <xf numFmtId="0" fontId="9" fillId="24" borderId="7" applyNumberFormat="0" applyFont="0" applyAlignment="0" applyProtection="0"/>
    <xf numFmtId="0" fontId="9" fillId="24" borderId="7" applyNumberFormat="0" applyFont="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25" fillId="21" borderId="8" applyNumberFormat="0" applyAlignment="0" applyProtection="0"/>
    <xf numFmtId="0" fontId="25" fillId="21" borderId="8" applyNumberFormat="0" applyAlignment="0" applyProtection="0"/>
    <xf numFmtId="0" fontId="27" fillId="0" borderId="9" applyNumberFormat="0" applyFill="0" applyAlignment="0" applyProtection="0"/>
    <xf numFmtId="0" fontId="27" fillId="0" borderId="9" applyNumberFormat="0" applyFill="0" applyAlignment="0" applyProtection="0"/>
    <xf numFmtId="0" fontId="11"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27" borderId="0" applyNumberFormat="0" applyBorder="0" applyAlignment="0" applyProtection="0"/>
    <xf numFmtId="0" fontId="38" fillId="28" borderId="0" applyNumberFormat="0" applyBorder="0" applyAlignment="0" applyProtection="0"/>
    <xf numFmtId="0" fontId="39" fillId="29" borderId="10" applyNumberFormat="0" applyAlignment="0" applyProtection="0"/>
    <xf numFmtId="0" fontId="10" fillId="0" borderId="0" applyNumberFormat="0" applyFill="0" applyBorder="0" applyAlignment="0" applyProtection="0"/>
    <xf numFmtId="0" fontId="44" fillId="0" borderId="0" applyNumberFormat="0" applyFill="0" applyBorder="0" applyAlignment="0" applyProtection="0"/>
    <xf numFmtId="0" fontId="1" fillId="0" borderId="0"/>
  </cellStyleXfs>
  <cellXfs count="300">
    <xf numFmtId="0" fontId="0" fillId="0" borderId="0" xfId="0"/>
    <xf numFmtId="0" fontId="8" fillId="0" borderId="0" xfId="0" applyFont="1"/>
    <xf numFmtId="0" fontId="29" fillId="0" borderId="0" xfId="0" applyFont="1" applyAlignment="1">
      <alignment horizontal="left" vertical="top"/>
    </xf>
    <xf numFmtId="0" fontId="0" fillId="0" borderId="0" xfId="0" applyAlignment="1">
      <alignment horizontal="left" vertical="top"/>
    </xf>
    <xf numFmtId="0" fontId="0" fillId="0" borderId="0" xfId="0" applyAlignment="1">
      <alignment horizontal="left"/>
    </xf>
    <xf numFmtId="0" fontId="8" fillId="0" borderId="0" xfId="0" applyFont="1" applyAlignment="1">
      <alignment horizontal="left" vertical="top" wrapText="1"/>
    </xf>
    <xf numFmtId="0" fontId="8" fillId="0" borderId="0" xfId="0" applyFont="1" applyAlignment="1">
      <alignment horizontal="left"/>
    </xf>
    <xf numFmtId="0" fontId="30" fillId="0" borderId="0" xfId="0" applyFont="1" applyAlignment="1">
      <alignment horizontal="left"/>
    </xf>
    <xf numFmtId="0" fontId="31" fillId="0" borderId="0" xfId="0" applyFont="1" applyAlignment="1">
      <alignment horizontal="left"/>
    </xf>
    <xf numFmtId="0" fontId="32" fillId="0" borderId="0" xfId="0" applyFont="1" applyAlignment="1">
      <alignment horizontal="left" vertical="top"/>
    </xf>
    <xf numFmtId="0" fontId="32" fillId="0" borderId="0" xfId="0" applyFont="1" applyAlignment="1">
      <alignment horizontal="left"/>
    </xf>
    <xf numFmtId="0" fontId="33" fillId="0" borderId="0" xfId="0" applyFont="1" applyAlignment="1">
      <alignment horizontal="left"/>
    </xf>
    <xf numFmtId="0" fontId="34" fillId="0" borderId="0" xfId="0" applyFont="1" applyAlignment="1">
      <alignment horizontal="left" vertical="center"/>
    </xf>
    <xf numFmtId="0" fontId="31" fillId="0" borderId="0" xfId="0" applyFont="1" applyAlignment="1">
      <alignment vertical="top"/>
    </xf>
    <xf numFmtId="0" fontId="0" fillId="0" borderId="0" xfId="0" applyAlignment="1">
      <alignment vertical="top"/>
    </xf>
    <xf numFmtId="0" fontId="8" fillId="25" borderId="0" xfId="0" applyFont="1" applyFill="1" applyAlignment="1">
      <alignment horizontal="left"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26" borderId="0" xfId="0" applyFill="1"/>
    <xf numFmtId="0" fontId="45" fillId="26" borderId="0" xfId="0" applyFont="1" applyFill="1" applyAlignment="1">
      <alignment horizontal="center"/>
    </xf>
    <xf numFmtId="0" fontId="46" fillId="26" borderId="0" xfId="3" applyFont="1" applyFill="1" applyAlignment="1">
      <alignment horizontal="left" vertical="top"/>
    </xf>
    <xf numFmtId="0" fontId="47" fillId="26" borderId="0" xfId="0" applyFont="1" applyFill="1"/>
    <xf numFmtId="0" fontId="42" fillId="26" borderId="0" xfId="0" applyFont="1" applyFill="1" applyAlignment="1">
      <alignment horizontal="center" vertical="top"/>
    </xf>
    <xf numFmtId="0" fontId="42" fillId="26" borderId="0" xfId="0" applyFont="1" applyFill="1"/>
    <xf numFmtId="0" fontId="45" fillId="26" borderId="0" xfId="0" applyFont="1" applyFill="1" applyAlignment="1">
      <alignment vertical="top"/>
    </xf>
    <xf numFmtId="0" fontId="48" fillId="26" borderId="0" xfId="0" applyFont="1" applyFill="1" applyAlignment="1">
      <alignment vertical="top"/>
    </xf>
    <xf numFmtId="0" fontId="48" fillId="26" borderId="0" xfId="0" applyFont="1" applyFill="1" applyAlignment="1">
      <alignment vertical="top" wrapText="1"/>
    </xf>
    <xf numFmtId="0" fontId="44" fillId="26" borderId="0" xfId="420" applyFill="1" applyAlignment="1">
      <alignment horizontal="left" vertical="center"/>
    </xf>
    <xf numFmtId="0" fontId="44" fillId="26" borderId="0" xfId="420" applyFill="1"/>
    <xf numFmtId="0" fontId="42" fillId="26" borderId="0" xfId="0" applyFont="1" applyFill="1" applyAlignment="1">
      <alignment horizontal="center"/>
    </xf>
    <xf numFmtId="0" fontId="49" fillId="26" borderId="0" xfId="3" applyFont="1" applyFill="1" applyAlignment="1">
      <alignment horizontal="left" vertical="top" wrapText="1"/>
    </xf>
    <xf numFmtId="0" fontId="50" fillId="26" borderId="0" xfId="3" applyFont="1" applyFill="1"/>
    <xf numFmtId="0" fontId="48" fillId="26" borderId="0" xfId="3" applyFont="1" applyFill="1"/>
    <xf numFmtId="0" fontId="51" fillId="26" borderId="0" xfId="0" applyFont="1" applyFill="1"/>
    <xf numFmtId="0" fontId="48" fillId="26" borderId="0" xfId="3" applyFont="1" applyFill="1" applyAlignment="1">
      <alignment vertical="top" wrapText="1"/>
    </xf>
    <xf numFmtId="0" fontId="41" fillId="26" borderId="0" xfId="0" applyFont="1" applyFill="1"/>
    <xf numFmtId="0" fontId="56" fillId="26" borderId="0" xfId="420" applyFont="1" applyFill="1"/>
    <xf numFmtId="0" fontId="49" fillId="26" borderId="0" xfId="3" applyFont="1" applyFill="1" applyAlignment="1">
      <alignment vertical="top"/>
    </xf>
    <xf numFmtId="0" fontId="57" fillId="30" borderId="11" xfId="0" applyFont="1" applyFill="1" applyBorder="1" applyAlignment="1">
      <alignment horizontal="center" vertical="center" wrapText="1"/>
    </xf>
    <xf numFmtId="0" fontId="58" fillId="31" borderId="11" xfId="0" applyFont="1" applyFill="1" applyBorder="1" applyAlignment="1">
      <alignment horizontal="left" vertical="top" wrapText="1"/>
    </xf>
    <xf numFmtId="0" fontId="48" fillId="0" borderId="12" xfId="3" applyFont="1" applyBorder="1" applyAlignment="1">
      <alignment horizontal="left" vertical="top" wrapText="1"/>
    </xf>
    <xf numFmtId="0" fontId="48" fillId="26" borderId="12" xfId="3" applyFont="1" applyFill="1" applyBorder="1" applyAlignment="1">
      <alignment horizontal="left" vertical="top" wrapText="1"/>
    </xf>
    <xf numFmtId="0" fontId="60" fillId="26" borderId="0" xfId="3" applyFont="1" applyFill="1"/>
    <xf numFmtId="0" fontId="57" fillId="30" borderId="11" xfId="0" applyFont="1" applyFill="1" applyBorder="1" applyAlignment="1">
      <alignment horizontal="left" vertical="center" wrapText="1"/>
    </xf>
    <xf numFmtId="0" fontId="43" fillId="26" borderId="0" xfId="0" applyFont="1" applyFill="1"/>
    <xf numFmtId="0" fontId="0" fillId="33" borderId="0" xfId="0" applyFill="1"/>
    <xf numFmtId="0" fontId="62" fillId="26" borderId="0" xfId="0" applyFont="1" applyFill="1" applyAlignment="1">
      <alignment horizontal="center" vertical="top" wrapText="1"/>
    </xf>
    <xf numFmtId="0" fontId="62" fillId="26" borderId="0" xfId="0" applyFont="1" applyFill="1" applyAlignment="1">
      <alignment horizontal="center" vertical="top"/>
    </xf>
    <xf numFmtId="0" fontId="64" fillId="26" borderId="12" xfId="0" applyFont="1" applyFill="1" applyBorder="1" applyAlignment="1">
      <alignment vertical="top" wrapText="1"/>
    </xf>
    <xf numFmtId="0" fontId="66" fillId="26" borderId="12" xfId="0" applyFont="1" applyFill="1" applyBorder="1" applyAlignment="1">
      <alignment vertical="top" wrapText="1"/>
    </xf>
    <xf numFmtId="0" fontId="67" fillId="26" borderId="0" xfId="0" applyFont="1" applyFill="1" applyAlignment="1">
      <alignment horizontal="right" vertical="center"/>
    </xf>
    <xf numFmtId="0" fontId="0" fillId="33" borderId="0" xfId="0" applyFill="1" applyAlignment="1">
      <alignment horizontal="right" vertical="center"/>
    </xf>
    <xf numFmtId="0" fontId="42" fillId="2" borderId="12" xfId="0" applyFont="1" applyFill="1" applyBorder="1" applyAlignment="1">
      <alignment horizontal="center"/>
    </xf>
    <xf numFmtId="164" fontId="47" fillId="26" borderId="12" xfId="0" applyNumberFormat="1" applyFont="1" applyFill="1" applyBorder="1" applyAlignment="1">
      <alignment horizontal="center" vertical="center" wrapText="1"/>
    </xf>
    <xf numFmtId="0" fontId="47" fillId="0" borderId="12" xfId="0" applyFont="1" applyBorder="1" applyAlignment="1">
      <alignment horizontal="center" vertical="center" wrapText="1"/>
    </xf>
    <xf numFmtId="1" fontId="47" fillId="26" borderId="12" xfId="0" applyNumberFormat="1" applyFont="1" applyFill="1" applyBorder="1" applyAlignment="1">
      <alignment horizontal="center" vertical="center" wrapText="1"/>
    </xf>
    <xf numFmtId="0" fontId="0" fillId="26" borderId="0" xfId="0" applyFill="1" applyAlignment="1">
      <alignment horizontal="right"/>
    </xf>
    <xf numFmtId="0" fontId="0" fillId="33" borderId="0" xfId="0" applyFill="1" applyAlignment="1">
      <alignment horizontal="right"/>
    </xf>
    <xf numFmtId="0" fontId="42" fillId="35" borderId="12" xfId="0" applyFont="1" applyFill="1" applyBorder="1" applyAlignment="1">
      <alignment horizontal="center" vertical="center" wrapText="1"/>
    </xf>
    <xf numFmtId="0" fontId="49" fillId="35" borderId="12" xfId="419" applyFont="1" applyFill="1" applyBorder="1" applyAlignment="1">
      <alignment horizontal="center" vertical="center" wrapText="1"/>
    </xf>
    <xf numFmtId="0" fontId="49" fillId="35" borderId="12" xfId="419" applyFont="1" applyFill="1" applyBorder="1" applyAlignment="1">
      <alignment horizontal="left" vertical="center" wrapText="1"/>
    </xf>
    <xf numFmtId="0" fontId="42" fillId="0" borderId="11" xfId="0" applyFont="1" applyBorder="1" applyAlignment="1">
      <alignment horizontal="center" vertical="center"/>
    </xf>
    <xf numFmtId="0" fontId="70" fillId="0" borderId="11" xfId="419" applyFont="1" applyFill="1" applyBorder="1" applyAlignment="1">
      <alignment horizontal="center" vertical="top" wrapText="1"/>
    </xf>
    <xf numFmtId="0" fontId="70" fillId="0" borderId="11" xfId="419" applyFont="1" applyFill="1" applyBorder="1" applyAlignment="1">
      <alignment horizontal="left" vertical="top" wrapText="1"/>
    </xf>
    <xf numFmtId="0" fontId="70" fillId="0" borderId="11" xfId="419" applyFont="1" applyFill="1" applyBorder="1" applyAlignment="1">
      <alignment horizontal="center" vertical="center" wrapText="1"/>
    </xf>
    <xf numFmtId="0" fontId="70" fillId="0" borderId="11" xfId="419" applyFont="1" applyFill="1" applyBorder="1" applyAlignment="1">
      <alignment horizontal="left" vertical="center" wrapText="1"/>
    </xf>
    <xf numFmtId="0" fontId="70" fillId="26" borderId="11" xfId="419" applyFont="1" applyFill="1" applyBorder="1" applyAlignment="1">
      <alignment horizontal="center" vertical="center" wrapText="1"/>
    </xf>
    <xf numFmtId="0" fontId="70" fillId="26" borderId="11" xfId="419" applyFont="1" applyFill="1" applyBorder="1" applyAlignment="1">
      <alignment horizontal="left" vertical="center" wrapText="1"/>
    </xf>
    <xf numFmtId="0" fontId="42" fillId="26" borderId="12" xfId="0" applyFont="1" applyFill="1" applyBorder="1" applyAlignment="1">
      <alignment horizontal="center" vertical="top" wrapText="1"/>
    </xf>
    <xf numFmtId="0" fontId="42" fillId="26" borderId="12" xfId="0" applyFont="1" applyFill="1" applyBorder="1" applyAlignment="1">
      <alignment horizontal="left" vertical="top" wrapText="1"/>
    </xf>
    <xf numFmtId="0" fontId="49" fillId="26" borderId="12" xfId="0" applyFont="1" applyFill="1" applyBorder="1" applyAlignment="1">
      <alignment horizontal="center" vertical="center"/>
    </xf>
    <xf numFmtId="0" fontId="42" fillId="26" borderId="12" xfId="0" applyFont="1" applyFill="1" applyBorder="1" applyAlignment="1">
      <alignment horizontal="center" vertical="center"/>
    </xf>
    <xf numFmtId="0" fontId="42" fillId="26" borderId="12" xfId="0" applyFont="1" applyFill="1" applyBorder="1" applyAlignment="1">
      <alignment horizontal="left" vertical="center"/>
    </xf>
    <xf numFmtId="0" fontId="42" fillId="26" borderId="12" xfId="0" applyFont="1" applyFill="1" applyBorder="1" applyAlignment="1">
      <alignment horizontal="center" vertical="center" wrapText="1"/>
    </xf>
    <xf numFmtId="0" fontId="42" fillId="26" borderId="12" xfId="0" applyFont="1" applyFill="1" applyBorder="1" applyAlignment="1">
      <alignment horizontal="left" vertical="center" wrapText="1"/>
    </xf>
    <xf numFmtId="0" fontId="42" fillId="0" borderId="12" xfId="0" applyFont="1" applyBorder="1" applyAlignment="1">
      <alignment horizontal="center" vertical="center"/>
    </xf>
    <xf numFmtId="0" fontId="49" fillId="26" borderId="11" xfId="0" applyFont="1" applyFill="1" applyBorder="1" applyAlignment="1">
      <alignment horizontal="center" vertical="center"/>
    </xf>
    <xf numFmtId="0" fontId="42" fillId="26" borderId="11" xfId="0" applyFont="1" applyFill="1" applyBorder="1" applyAlignment="1">
      <alignment horizontal="center" vertical="center" wrapText="1"/>
    </xf>
    <xf numFmtId="0" fontId="42" fillId="26" borderId="11" xfId="0" applyFont="1" applyFill="1" applyBorder="1" applyAlignment="1">
      <alignment horizontal="left" vertical="top" wrapText="1"/>
    </xf>
    <xf numFmtId="0" fontId="49" fillId="26" borderId="12" xfId="0" applyFont="1" applyFill="1" applyBorder="1" applyAlignment="1">
      <alignment horizontal="center" vertical="center" wrapText="1"/>
    </xf>
    <xf numFmtId="0" fontId="42" fillId="0" borderId="0" xfId="0" applyFont="1"/>
    <xf numFmtId="0" fontId="42" fillId="0" borderId="0" xfId="0" applyFont="1" applyAlignment="1">
      <alignment horizontal="left"/>
    </xf>
    <xf numFmtId="0" fontId="47" fillId="32" borderId="20" xfId="0" applyFont="1" applyFill="1" applyBorder="1" applyAlignment="1">
      <alignment horizontal="center" vertical="center" wrapText="1"/>
    </xf>
    <xf numFmtId="0" fontId="62" fillId="31" borderId="0" xfId="0" applyFont="1" applyFill="1"/>
    <xf numFmtId="0" fontId="42" fillId="31" borderId="0" xfId="0" applyFont="1" applyFill="1"/>
    <xf numFmtId="0" fontId="42" fillId="31" borderId="0" xfId="0" applyFont="1" applyFill="1" applyAlignment="1">
      <alignment horizontal="center" vertical="center"/>
    </xf>
    <xf numFmtId="0" fontId="0" fillId="0" borderId="12" xfId="0" applyBorder="1"/>
    <xf numFmtId="0" fontId="1" fillId="26" borderId="11" xfId="0" applyFont="1" applyFill="1" applyBorder="1" applyAlignment="1">
      <alignment horizontal="left" vertical="top" wrapText="1"/>
    </xf>
    <xf numFmtId="0" fontId="1" fillId="0" borderId="11" xfId="0" applyFont="1" applyBorder="1" applyAlignment="1">
      <alignment horizontal="left" vertical="center" wrapText="1"/>
    </xf>
    <xf numFmtId="0" fontId="0" fillId="0" borderId="11" xfId="0" applyBorder="1" applyAlignment="1">
      <alignment horizontal="left" vertical="top" wrapText="1"/>
    </xf>
    <xf numFmtId="0" fontId="1" fillId="0" borderId="11" xfId="0" applyFont="1" applyBorder="1" applyAlignment="1">
      <alignment horizontal="center"/>
    </xf>
    <xf numFmtId="0" fontId="1" fillId="0" borderId="21" xfId="0" applyFont="1" applyBorder="1" applyAlignment="1">
      <alignment horizontal="center"/>
    </xf>
    <xf numFmtId="0" fontId="1" fillId="26" borderId="11" xfId="0" applyFont="1" applyFill="1" applyBorder="1" applyAlignment="1">
      <alignment horizontal="left" vertical="center" wrapText="1"/>
    </xf>
    <xf numFmtId="0" fontId="1" fillId="0" borderId="11" xfId="0" applyFont="1" applyBorder="1" applyAlignment="1">
      <alignment horizontal="left" vertical="top" wrapText="1"/>
    </xf>
    <xf numFmtId="0" fontId="70" fillId="26" borderId="11" xfId="2" applyFont="1" applyFill="1" applyBorder="1" applyAlignment="1">
      <alignment horizontal="center" vertical="center" wrapText="1"/>
    </xf>
    <xf numFmtId="0" fontId="1" fillId="0" borderId="12" xfId="0" applyFont="1" applyBorder="1" applyAlignment="1">
      <alignment horizontal="left" vertical="top" wrapText="1"/>
    </xf>
    <xf numFmtId="0" fontId="1" fillId="0" borderId="12" xfId="0" applyFont="1" applyBorder="1" applyAlignment="1">
      <alignment horizontal="center" vertical="top" wrapText="1"/>
    </xf>
    <xf numFmtId="0" fontId="1" fillId="0" borderId="12" xfId="0" applyFont="1" applyBorder="1"/>
    <xf numFmtId="0" fontId="1" fillId="0" borderId="15" xfId="0" applyFont="1" applyBorder="1"/>
    <xf numFmtId="0" fontId="70" fillId="26" borderId="12" xfId="2" applyFont="1" applyFill="1" applyBorder="1" applyAlignment="1">
      <alignment horizontal="center" vertical="center" wrapText="1"/>
    </xf>
    <xf numFmtId="0" fontId="1" fillId="0" borderId="12" xfId="0" applyFont="1" applyBorder="1" applyAlignment="1">
      <alignment horizontal="left" vertical="center" wrapText="1"/>
    </xf>
    <xf numFmtId="0" fontId="0" fillId="0" borderId="12" xfId="0" applyBorder="1" applyAlignment="1">
      <alignment horizontal="left" vertical="top" wrapText="1"/>
    </xf>
    <xf numFmtId="0" fontId="1" fillId="0" borderId="12" xfId="0" applyFont="1" applyBorder="1" applyAlignment="1">
      <alignment vertical="top" wrapText="1"/>
    </xf>
    <xf numFmtId="0" fontId="71" fillId="26" borderId="11" xfId="0" applyFont="1" applyFill="1" applyBorder="1" applyAlignment="1">
      <alignment horizontal="left" vertical="center" wrapText="1"/>
    </xf>
    <xf numFmtId="0" fontId="1" fillId="26" borderId="12" xfId="0" applyFont="1" applyFill="1" applyBorder="1" applyAlignment="1">
      <alignment horizontal="left" vertical="top" wrapText="1"/>
    </xf>
    <xf numFmtId="0" fontId="42" fillId="26" borderId="11" xfId="417" applyFont="1" applyFill="1" applyBorder="1" applyAlignment="1">
      <alignment horizontal="center" vertical="center"/>
    </xf>
    <xf numFmtId="0" fontId="0" fillId="26" borderId="11" xfId="0" applyFill="1" applyBorder="1" applyAlignment="1">
      <alignment horizontal="left" vertical="top" wrapText="1"/>
    </xf>
    <xf numFmtId="0" fontId="1" fillId="26" borderId="12" xfId="0" applyFont="1" applyFill="1" applyBorder="1" applyAlignment="1">
      <alignment horizontal="left" vertical="center" wrapText="1"/>
    </xf>
    <xf numFmtId="0" fontId="1" fillId="26" borderId="12" xfId="0" applyFont="1" applyFill="1" applyBorder="1" applyAlignment="1">
      <alignment horizontal="center" vertical="top" wrapText="1"/>
    </xf>
    <xf numFmtId="0" fontId="1" fillId="26" borderId="12" xfId="0" applyFont="1" applyFill="1" applyBorder="1" applyAlignment="1">
      <alignment horizontal="left" wrapText="1"/>
    </xf>
    <xf numFmtId="0" fontId="1" fillId="26" borderId="12" xfId="0" applyFont="1" applyFill="1" applyBorder="1"/>
    <xf numFmtId="0" fontId="1" fillId="26" borderId="15" xfId="0" applyFont="1" applyFill="1" applyBorder="1"/>
    <xf numFmtId="0" fontId="0" fillId="26" borderId="12" xfId="0" applyFill="1" applyBorder="1"/>
    <xf numFmtId="0" fontId="42" fillId="26" borderId="12" xfId="417" applyFont="1" applyFill="1" applyBorder="1" applyAlignment="1">
      <alignment horizontal="center" vertical="center"/>
    </xf>
    <xf numFmtId="0" fontId="1" fillId="26" borderId="12" xfId="0" applyFont="1" applyFill="1" applyBorder="1" applyAlignment="1">
      <alignment vertical="top" wrapText="1"/>
    </xf>
    <xf numFmtId="0" fontId="62" fillId="31" borderId="15" xfId="0" applyFont="1" applyFill="1" applyBorder="1"/>
    <xf numFmtId="0" fontId="42" fillId="31" borderId="16" xfId="0" applyFont="1" applyFill="1" applyBorder="1"/>
    <xf numFmtId="0" fontId="42" fillId="31" borderId="16" xfId="0" applyFont="1" applyFill="1" applyBorder="1" applyAlignment="1">
      <alignment horizontal="center" vertical="center"/>
    </xf>
    <xf numFmtId="0" fontId="0" fillId="0" borderId="0" xfId="0" applyAlignment="1">
      <alignment horizontal="center" vertical="center"/>
    </xf>
    <xf numFmtId="0" fontId="67" fillId="37" borderId="12" xfId="0" applyFont="1" applyFill="1" applyBorder="1" applyAlignment="1">
      <alignment horizontal="center" vertical="top"/>
    </xf>
    <xf numFmtId="0" fontId="67" fillId="38" borderId="22" xfId="0" applyFont="1" applyFill="1" applyBorder="1" applyAlignment="1">
      <alignment horizontal="right" vertical="top" wrapText="1"/>
    </xf>
    <xf numFmtId="0" fontId="50" fillId="0" borderId="12" xfId="0" applyFont="1" applyBorder="1" applyAlignment="1">
      <alignment horizontal="center" vertical="top"/>
    </xf>
    <xf numFmtId="0" fontId="67" fillId="0" borderId="12" xfId="0" applyFont="1" applyBorder="1" applyAlignment="1">
      <alignment horizontal="center" vertical="top" wrapText="1"/>
    </xf>
    <xf numFmtId="0" fontId="50" fillId="38" borderId="12" xfId="0" applyFont="1" applyFill="1" applyBorder="1" applyAlignment="1">
      <alignment horizontal="center" vertical="top"/>
    </xf>
    <xf numFmtId="0" fontId="73" fillId="0" borderId="12" xfId="0" applyFont="1" applyBorder="1" applyAlignment="1">
      <alignment horizontal="center" vertical="top" wrapText="1"/>
    </xf>
    <xf numFmtId="0" fontId="67" fillId="38" borderId="22" xfId="0" applyFont="1" applyFill="1" applyBorder="1" applyAlignment="1">
      <alignment horizontal="right" vertical="top"/>
    </xf>
    <xf numFmtId="10" fontId="50" fillId="37" borderId="12" xfId="0" applyNumberFormat="1" applyFont="1" applyFill="1" applyBorder="1" applyAlignment="1">
      <alignment horizontal="center" vertical="top"/>
    </xf>
    <xf numFmtId="0" fontId="74" fillId="0" borderId="12" xfId="0" applyFont="1" applyBorder="1" applyAlignment="1">
      <alignment horizontal="center" vertical="top" wrapText="1"/>
    </xf>
    <xf numFmtId="0" fontId="75" fillId="2" borderId="14" xfId="0" applyFont="1" applyFill="1" applyBorder="1"/>
    <xf numFmtId="0" fontId="0" fillId="2" borderId="12" xfId="0" applyFill="1" applyBorder="1"/>
    <xf numFmtId="0" fontId="67" fillId="32" borderId="12" xfId="0" applyFont="1" applyFill="1" applyBorder="1" applyAlignment="1">
      <alignment horizontal="center" vertical="center"/>
    </xf>
    <xf numFmtId="0" fontId="77" fillId="26" borderId="12" xfId="0" applyFont="1" applyFill="1" applyBorder="1" applyAlignment="1">
      <alignment vertical="top"/>
    </xf>
    <xf numFmtId="0" fontId="77" fillId="0" borderId="12" xfId="0" applyFont="1" applyBorder="1" applyAlignment="1">
      <alignment vertical="top"/>
    </xf>
    <xf numFmtId="0" fontId="78" fillId="31" borderId="12" xfId="0" applyFont="1" applyFill="1" applyBorder="1"/>
    <xf numFmtId="0" fontId="79" fillId="31" borderId="12" xfId="0" applyFont="1" applyFill="1" applyBorder="1"/>
    <xf numFmtId="0" fontId="79" fillId="0" borderId="12" xfId="0" applyFont="1" applyBorder="1"/>
    <xf numFmtId="0" fontId="42" fillId="26" borderId="12" xfId="417" applyFont="1" applyFill="1" applyBorder="1" applyAlignment="1">
      <alignment vertical="top"/>
    </xf>
    <xf numFmtId="0" fontId="80" fillId="26" borderId="12" xfId="0" applyFont="1" applyFill="1" applyBorder="1" applyAlignment="1">
      <alignment vertical="top" wrapText="1"/>
    </xf>
    <xf numFmtId="0" fontId="80" fillId="0" borderId="12" xfId="0" applyFont="1" applyBorder="1" applyAlignment="1">
      <alignment vertical="top" wrapText="1"/>
    </xf>
    <xf numFmtId="0" fontId="0" fillId="0" borderId="12" xfId="0" applyBorder="1" applyAlignment="1">
      <alignment vertical="center" wrapText="1"/>
    </xf>
    <xf numFmtId="0" fontId="80" fillId="0" borderId="12" xfId="0" applyFont="1" applyBorder="1" applyAlignment="1">
      <alignment horizontal="center" vertical="center" wrapText="1"/>
    </xf>
    <xf numFmtId="0" fontId="80" fillId="0" borderId="12" xfId="0" applyFont="1" applyBorder="1" applyAlignment="1">
      <alignment horizontal="left" vertical="top" wrapText="1"/>
    </xf>
    <xf numFmtId="0" fontId="77" fillId="26" borderId="12" xfId="0" applyFont="1" applyFill="1" applyBorder="1" applyAlignment="1">
      <alignment vertical="top" wrapText="1"/>
    </xf>
    <xf numFmtId="0" fontId="80" fillId="26" borderId="12" xfId="0" applyFont="1" applyFill="1" applyBorder="1" applyAlignment="1">
      <alignment horizontal="left" vertical="top" wrapText="1"/>
    </xf>
    <xf numFmtId="0" fontId="81" fillId="26" borderId="12" xfId="0" applyFont="1" applyFill="1" applyBorder="1" applyAlignment="1">
      <alignment vertical="top" wrapText="1"/>
    </xf>
    <xf numFmtId="0" fontId="78" fillId="31" borderId="11" xfId="0" applyFont="1" applyFill="1" applyBorder="1"/>
    <xf numFmtId="0" fontId="79" fillId="31" borderId="11" xfId="0" applyFont="1" applyFill="1" applyBorder="1"/>
    <xf numFmtId="0" fontId="79" fillId="0" borderId="11" xfId="0" applyFont="1" applyBorder="1"/>
    <xf numFmtId="10" fontId="50" fillId="39" borderId="12" xfId="0" applyNumberFormat="1" applyFont="1" applyFill="1" applyBorder="1" applyAlignment="1">
      <alignment horizontal="center" vertical="top"/>
    </xf>
    <xf numFmtId="0" fontId="0" fillId="2" borderId="0" xfId="0" applyFill="1"/>
    <xf numFmtId="0" fontId="77" fillId="26" borderId="0" xfId="0" applyFont="1" applyFill="1" applyAlignment="1">
      <alignment vertical="top"/>
    </xf>
    <xf numFmtId="0" fontId="77" fillId="0" borderId="0" xfId="0" applyFont="1" applyAlignment="1">
      <alignment vertical="top"/>
    </xf>
    <xf numFmtId="0" fontId="78" fillId="31" borderId="23" xfId="0" applyFont="1" applyFill="1" applyBorder="1"/>
    <xf numFmtId="0" fontId="42" fillId="26" borderId="12" xfId="416" applyFont="1" applyFill="1" applyBorder="1" applyAlignment="1">
      <alignment horizontal="center" vertical="center"/>
    </xf>
    <xf numFmtId="0" fontId="80" fillId="0" borderId="12" xfId="0" applyFont="1" applyBorder="1" applyAlignment="1">
      <alignment horizontal="center" vertical="top" wrapText="1"/>
    </xf>
    <xf numFmtId="0" fontId="0" fillId="0" borderId="15" xfId="0" applyBorder="1"/>
    <xf numFmtId="0" fontId="72" fillId="26" borderId="12" xfId="0" applyFont="1" applyFill="1" applyBorder="1" applyAlignment="1">
      <alignment horizontal="left" vertical="top" wrapText="1"/>
    </xf>
    <xf numFmtId="0" fontId="0" fillId="0" borderId="12" xfId="0" applyBorder="1" applyAlignment="1">
      <alignment vertical="top" wrapText="1"/>
    </xf>
    <xf numFmtId="0" fontId="42" fillId="26" borderId="10" xfId="418" applyFont="1" applyFill="1" applyAlignment="1">
      <alignment horizontal="center" vertical="center"/>
    </xf>
    <xf numFmtId="0" fontId="78" fillId="31" borderId="24" xfId="0" applyFont="1" applyFill="1" applyBorder="1"/>
    <xf numFmtId="0" fontId="78" fillId="31" borderId="0" xfId="0" applyFont="1" applyFill="1"/>
    <xf numFmtId="0" fontId="0" fillId="31" borderId="12" xfId="0" applyFill="1" applyBorder="1"/>
    <xf numFmtId="0" fontId="82" fillId="32" borderId="12" xfId="0" applyFont="1" applyFill="1" applyBorder="1" applyAlignment="1">
      <alignment horizontal="center" vertical="center"/>
    </xf>
    <xf numFmtId="0" fontId="78" fillId="31" borderId="15" xfId="0" applyFont="1" applyFill="1" applyBorder="1"/>
    <xf numFmtId="0" fontId="78" fillId="31" borderId="16" xfId="0" applyFont="1" applyFill="1" applyBorder="1"/>
    <xf numFmtId="0" fontId="47" fillId="32" borderId="12" xfId="0" applyFont="1" applyFill="1" applyBorder="1" applyAlignment="1">
      <alignment horizontal="center" vertical="center"/>
    </xf>
    <xf numFmtId="0" fontId="40" fillId="31" borderId="0" xfId="0" applyFont="1" applyFill="1"/>
    <xf numFmtId="0" fontId="40" fillId="31" borderId="15" xfId="0" applyFont="1" applyFill="1" applyBorder="1"/>
    <xf numFmtId="0" fontId="80" fillId="0" borderId="15" xfId="0" applyFont="1" applyBorder="1" applyAlignment="1">
      <alignment horizontal="left" vertical="top" wrapText="1"/>
    </xf>
    <xf numFmtId="0" fontId="81" fillId="0" borderId="12" xfId="0" applyFont="1" applyBorder="1" applyAlignment="1">
      <alignment vertical="top" wrapText="1"/>
    </xf>
    <xf numFmtId="0" fontId="80" fillId="0" borderId="11" xfId="0" applyFont="1" applyBorder="1" applyAlignment="1">
      <alignment horizontal="center" vertical="center" wrapText="1"/>
    </xf>
    <xf numFmtId="0" fontId="81" fillId="26" borderId="12" xfId="0" applyFont="1" applyFill="1" applyBorder="1" applyAlignment="1">
      <alignment horizontal="left" vertical="top" wrapText="1"/>
    </xf>
    <xf numFmtId="0" fontId="40" fillId="31" borderId="16" xfId="0" applyFont="1" applyFill="1" applyBorder="1"/>
    <xf numFmtId="0" fontId="49" fillId="0" borderId="0" xfId="0" applyFont="1"/>
    <xf numFmtId="0" fontId="0" fillId="0" borderId="12" xfId="0" applyBorder="1" applyAlignment="1">
      <alignment vertical="top"/>
    </xf>
    <xf numFmtId="0" fontId="40" fillId="31" borderId="23" xfId="0" applyFont="1" applyFill="1" applyBorder="1"/>
    <xf numFmtId="0" fontId="0" fillId="26" borderId="0" xfId="0" applyFill="1" applyAlignment="1">
      <alignment vertical="top" wrapText="1"/>
    </xf>
    <xf numFmtId="0" fontId="79" fillId="0" borderId="0" xfId="0" applyFont="1"/>
    <xf numFmtId="0" fontId="49" fillId="26" borderId="12" xfId="0" applyFont="1" applyFill="1" applyBorder="1" applyAlignment="1">
      <alignment horizontal="left" vertical="center"/>
    </xf>
    <xf numFmtId="0" fontId="62" fillId="0" borderId="12" xfId="0" applyFont="1" applyBorder="1"/>
    <xf numFmtId="0" fontId="62" fillId="0" borderId="0" xfId="0" applyFont="1"/>
    <xf numFmtId="0" fontId="67" fillId="32" borderId="12" xfId="0" applyFont="1" applyFill="1" applyBorder="1" applyAlignment="1">
      <alignment horizontal="center" vertical="center" wrapText="1"/>
    </xf>
    <xf numFmtId="0" fontId="83" fillId="26" borderId="0" xfId="0" applyFont="1" applyFill="1"/>
    <xf numFmtId="0" fontId="84" fillId="26" borderId="0" xfId="0" applyFont="1" applyFill="1"/>
    <xf numFmtId="0" fontId="83" fillId="0" borderId="0" xfId="0" applyFont="1"/>
    <xf numFmtId="0" fontId="85" fillId="26" borderId="0" xfId="0" applyFont="1" applyFill="1"/>
    <xf numFmtId="0" fontId="86" fillId="26" borderId="0" xfId="3" applyFont="1" applyFill="1"/>
    <xf numFmtId="0" fontId="85" fillId="26" borderId="0" xfId="421" applyFont="1" applyFill="1"/>
    <xf numFmtId="0" fontId="87" fillId="26" borderId="0" xfId="3" applyFont="1" applyFill="1"/>
    <xf numFmtId="0" fontId="85" fillId="0" borderId="0" xfId="0" applyFont="1"/>
    <xf numFmtId="0" fontId="88" fillId="26" borderId="0" xfId="3" applyFont="1" applyFill="1" applyAlignment="1">
      <alignment horizontal="left" vertical="top" wrapText="1"/>
    </xf>
    <xf numFmtId="0" fontId="88" fillId="26" borderId="0" xfId="3" applyFont="1" applyFill="1" applyAlignment="1">
      <alignment vertical="top" wrapText="1"/>
    </xf>
    <xf numFmtId="0" fontId="0" fillId="26" borderId="0" xfId="0" quotePrefix="1" applyFill="1" applyAlignment="1">
      <alignment horizontal="left" vertical="top"/>
    </xf>
    <xf numFmtId="165" fontId="80" fillId="26" borderId="0" xfId="3" applyNumberFormat="1" applyFont="1" applyFill="1" applyAlignment="1">
      <alignment horizontal="left" vertical="top" wrapText="1"/>
    </xf>
    <xf numFmtId="0" fontId="0" fillId="26" borderId="0" xfId="0" applyFill="1" applyAlignment="1">
      <alignment horizontal="left" vertical="top" wrapText="1"/>
    </xf>
    <xf numFmtId="0" fontId="0" fillId="26" borderId="0" xfId="0" quotePrefix="1" applyFill="1" applyAlignment="1">
      <alignment horizontal="left" vertical="top" wrapText="1"/>
    </xf>
    <xf numFmtId="0" fontId="41" fillId="26" borderId="0" xfId="0" applyFont="1" applyFill="1" applyAlignment="1">
      <alignment horizontal="left" vertical="top" wrapText="1"/>
    </xf>
    <xf numFmtId="0" fontId="0" fillId="26" borderId="0" xfId="0" applyFill="1" applyAlignment="1">
      <alignment horizontal="left" vertical="top"/>
    </xf>
    <xf numFmtId="0" fontId="0" fillId="26" borderId="0" xfId="0" applyFill="1" applyAlignment="1">
      <alignment vertical="top"/>
    </xf>
    <xf numFmtId="0" fontId="59" fillId="40" borderId="12" xfId="3" applyFont="1" applyFill="1" applyBorder="1" applyAlignment="1">
      <alignment horizontal="right" vertical="top" wrapText="1"/>
    </xf>
    <xf numFmtId="0" fontId="45" fillId="40" borderId="12" xfId="0" applyFont="1" applyFill="1" applyBorder="1"/>
    <xf numFmtId="0" fontId="54" fillId="40" borderId="12" xfId="0" applyFont="1" applyFill="1" applyBorder="1"/>
    <xf numFmtId="0" fontId="47" fillId="41" borderId="12" xfId="0" applyFont="1" applyFill="1" applyBorder="1" applyAlignment="1">
      <alignment horizontal="center" vertical="center" wrapText="1"/>
    </xf>
    <xf numFmtId="0" fontId="47" fillId="41" borderId="12" xfId="0" applyFont="1" applyFill="1" applyBorder="1" applyAlignment="1">
      <alignment horizontal="left" vertical="center" wrapText="1"/>
    </xf>
    <xf numFmtId="10" fontId="47" fillId="41" borderId="12" xfId="0" applyNumberFormat="1" applyFont="1" applyFill="1" applyBorder="1" applyAlignment="1">
      <alignment horizontal="left" vertical="center" wrapText="1"/>
    </xf>
    <xf numFmtId="0" fontId="67" fillId="42" borderId="12" xfId="0" applyFont="1" applyFill="1" applyBorder="1" applyAlignment="1">
      <alignment horizontal="center"/>
    </xf>
    <xf numFmtId="0" fontId="67" fillId="42" borderId="12" xfId="0" applyFont="1" applyFill="1" applyBorder="1" applyAlignment="1">
      <alignment horizontal="center" vertical="center"/>
    </xf>
    <xf numFmtId="0" fontId="69" fillId="42" borderId="12" xfId="0" applyFont="1" applyFill="1" applyBorder="1" applyAlignment="1">
      <alignment vertical="center" wrapText="1"/>
    </xf>
    <xf numFmtId="0" fontId="47" fillId="44" borderId="12" xfId="0" applyFont="1" applyFill="1" applyBorder="1" applyAlignment="1">
      <alignment horizontal="center" vertical="center" wrapText="1"/>
    </xf>
    <xf numFmtId="0" fontId="67" fillId="43" borderId="12" xfId="2" applyFont="1" applyFill="1" applyBorder="1" applyAlignment="1">
      <alignment horizontal="center" vertical="center"/>
    </xf>
    <xf numFmtId="0" fontId="67" fillId="43" borderId="12" xfId="0" applyFont="1" applyFill="1" applyBorder="1" applyAlignment="1">
      <alignment horizontal="center" vertical="center"/>
    </xf>
    <xf numFmtId="0" fontId="67" fillId="43" borderId="12" xfId="0" applyFont="1" applyFill="1" applyBorder="1" applyAlignment="1">
      <alignment vertical="center" wrapText="1"/>
    </xf>
    <xf numFmtId="0" fontId="67" fillId="43" borderId="12" xfId="0" applyFont="1" applyFill="1" applyBorder="1" applyAlignment="1">
      <alignment horizontal="center" vertical="top" wrapText="1"/>
    </xf>
    <xf numFmtId="0" fontId="67" fillId="43" borderId="12" xfId="2" applyFont="1" applyFill="1" applyBorder="1" applyAlignment="1">
      <alignment horizontal="center" vertical="center" wrapText="1"/>
    </xf>
    <xf numFmtId="0" fontId="67" fillId="43" borderId="12" xfId="0" applyFont="1" applyFill="1" applyBorder="1" applyAlignment="1">
      <alignment horizontal="left" vertical="center" wrapText="1"/>
    </xf>
    <xf numFmtId="0" fontId="67" fillId="43" borderId="12" xfId="0" applyFont="1" applyFill="1" applyBorder="1" applyAlignment="1">
      <alignment horizontal="center" vertical="center" wrapText="1"/>
    </xf>
    <xf numFmtId="0" fontId="67" fillId="44" borderId="12" xfId="0" applyFont="1" applyFill="1" applyBorder="1" applyAlignment="1">
      <alignment horizontal="center" vertical="center" wrapText="1"/>
    </xf>
    <xf numFmtId="0" fontId="67" fillId="43" borderId="12" xfId="2" applyFont="1" applyFill="1" applyBorder="1" applyAlignment="1">
      <alignment horizontal="left" vertical="center" wrapText="1"/>
    </xf>
    <xf numFmtId="0" fontId="47" fillId="44" borderId="15" xfId="0" applyFont="1" applyFill="1" applyBorder="1" applyAlignment="1">
      <alignment horizontal="center" vertical="center" wrapText="1"/>
    </xf>
    <xf numFmtId="0" fontId="67" fillId="44" borderId="15" xfId="0" applyFont="1" applyFill="1" applyBorder="1" applyAlignment="1">
      <alignment horizontal="center" vertical="center" wrapText="1"/>
    </xf>
    <xf numFmtId="0" fontId="47" fillId="43" borderId="12" xfId="2" applyFont="1" applyFill="1" applyBorder="1" applyAlignment="1">
      <alignment horizontal="center" vertical="center"/>
    </xf>
    <xf numFmtId="0" fontId="47" fillId="43" borderId="12" xfId="0" applyFont="1" applyFill="1" applyBorder="1" applyAlignment="1">
      <alignment horizontal="center" vertical="center"/>
    </xf>
    <xf numFmtId="0" fontId="47" fillId="43" borderId="12" xfId="0" applyFont="1" applyFill="1" applyBorder="1" applyAlignment="1">
      <alignment vertical="center" wrapText="1"/>
    </xf>
    <xf numFmtId="0" fontId="47" fillId="43" borderId="12" xfId="0" applyFont="1" applyFill="1" applyBorder="1" applyAlignment="1">
      <alignment horizontal="center" vertical="center" wrapText="1"/>
    </xf>
    <xf numFmtId="0" fontId="47" fillId="43" borderId="12" xfId="2" applyFont="1" applyFill="1" applyBorder="1" applyAlignment="1">
      <alignment horizontal="center" vertical="center" wrapText="1"/>
    </xf>
    <xf numFmtId="0" fontId="47" fillId="43" borderId="12" xfId="0" applyFont="1" applyFill="1" applyBorder="1" applyAlignment="1">
      <alignment horizontal="left" vertical="center" wrapText="1"/>
    </xf>
    <xf numFmtId="14" fontId="0" fillId="26" borderId="0" xfId="0" applyNumberFormat="1" applyFill="1" applyAlignment="1">
      <alignment horizontal="left" vertical="top" wrapText="1"/>
    </xf>
    <xf numFmtId="0" fontId="80" fillId="0" borderId="11" xfId="0" applyFont="1" applyBorder="1" applyAlignment="1">
      <alignment horizontal="left" vertical="top" wrapText="1"/>
    </xf>
    <xf numFmtId="0" fontId="49" fillId="0" borderId="12" xfId="416" applyFont="1" applyFill="1" applyBorder="1" applyAlignment="1">
      <alignment horizontal="center" vertical="center" wrapText="1"/>
    </xf>
    <xf numFmtId="14" fontId="0" fillId="0" borderId="0" xfId="0" applyNumberFormat="1" applyAlignment="1">
      <alignment horizontal="left" vertical="top" wrapText="1"/>
    </xf>
    <xf numFmtId="0" fontId="36" fillId="26" borderId="0" xfId="0" applyFont="1" applyFill="1" applyAlignment="1">
      <alignment horizontal="left" vertical="top" wrapText="1"/>
    </xf>
    <xf numFmtId="0" fontId="35" fillId="26" borderId="0" xfId="0" applyFont="1" applyFill="1" applyAlignment="1">
      <alignment horizontal="left" vertical="center" wrapText="1"/>
    </xf>
    <xf numFmtId="0" fontId="30" fillId="0" borderId="0" xfId="0" applyFont="1" applyAlignment="1">
      <alignment horizontal="left" vertical="center" wrapText="1"/>
    </xf>
    <xf numFmtId="0" fontId="35" fillId="26" borderId="0" xfId="0" applyFont="1" applyFill="1" applyAlignment="1">
      <alignment horizontal="left" vertical="center"/>
    </xf>
    <xf numFmtId="0" fontId="35" fillId="26" borderId="0" xfId="0" applyFont="1" applyFill="1" applyAlignment="1">
      <alignment horizontal="left" vertical="top" wrapText="1"/>
    </xf>
    <xf numFmtId="0" fontId="54" fillId="0" borderId="12" xfId="0" applyFont="1" applyBorder="1" applyAlignment="1">
      <alignment horizontal="left"/>
    </xf>
    <xf numFmtId="0" fontId="0" fillId="26" borderId="0" xfId="0" applyFill="1" applyAlignment="1">
      <alignment horizontal="center"/>
    </xf>
    <xf numFmtId="0" fontId="54" fillId="0" borderId="15" xfId="0" applyFont="1" applyBorder="1" applyAlignment="1">
      <alignment horizontal="left"/>
    </xf>
    <xf numFmtId="0" fontId="54" fillId="0" borderId="16" xfId="0" applyFont="1" applyBorder="1" applyAlignment="1">
      <alignment horizontal="left"/>
    </xf>
    <xf numFmtId="0" fontId="54" fillId="0" borderId="17" xfId="0" applyFont="1" applyBorder="1" applyAlignment="1">
      <alignment horizontal="left"/>
    </xf>
    <xf numFmtId="0" fontId="54" fillId="0" borderId="15" xfId="0" applyFont="1" applyBorder="1" applyAlignment="1">
      <alignment horizontal="left" vertical="center"/>
    </xf>
    <xf numFmtId="0" fontId="54" fillId="0" borderId="16" xfId="0" applyFont="1" applyBorder="1" applyAlignment="1">
      <alignment horizontal="left" vertical="center"/>
    </xf>
    <xf numFmtId="0" fontId="54" fillId="0" borderId="17" xfId="0" applyFont="1" applyBorder="1" applyAlignment="1">
      <alignment horizontal="left" vertical="center"/>
    </xf>
    <xf numFmtId="0" fontId="48" fillId="26" borderId="0" xfId="3" applyFont="1" applyFill="1" applyAlignment="1">
      <alignment horizontal="left" vertical="top" wrapText="1"/>
    </xf>
    <xf numFmtId="0" fontId="48" fillId="26" borderId="0" xfId="0" applyFont="1" applyFill="1" applyAlignment="1">
      <alignment horizontal="left" vertical="top" wrapText="1"/>
    </xf>
    <xf numFmtId="0" fontId="48" fillId="26" borderId="0" xfId="3" applyFont="1" applyFill="1" applyAlignment="1">
      <alignment horizontal="left" vertical="top"/>
    </xf>
    <xf numFmtId="0" fontId="58" fillId="31" borderId="13" xfId="0" applyFont="1" applyFill="1" applyBorder="1" applyAlignment="1">
      <alignment horizontal="left" vertical="top" wrapText="1"/>
    </xf>
    <xf numFmtId="0" fontId="58" fillId="31" borderId="14" xfId="0" applyFont="1" applyFill="1" applyBorder="1" applyAlignment="1">
      <alignment horizontal="left" vertical="top" wrapText="1"/>
    </xf>
    <xf numFmtId="1" fontId="47" fillId="0" borderId="15" xfId="0" applyNumberFormat="1" applyFont="1" applyBorder="1" applyAlignment="1">
      <alignment horizontal="center" vertical="center" wrapText="1"/>
    </xf>
    <xf numFmtId="1" fontId="47" fillId="0" borderId="16" xfId="0" applyNumberFormat="1" applyFont="1" applyBorder="1" applyAlignment="1">
      <alignment horizontal="center" vertical="center" wrapText="1"/>
    </xf>
    <xf numFmtId="1" fontId="47" fillId="0" borderId="17" xfId="0" applyNumberFormat="1" applyFont="1" applyBorder="1" applyAlignment="1">
      <alignment horizontal="center" vertical="center" wrapText="1"/>
    </xf>
    <xf numFmtId="0" fontId="41" fillId="42" borderId="12" xfId="0" applyFont="1" applyFill="1" applyBorder="1" applyAlignment="1">
      <alignment horizontal="center" vertical="center"/>
    </xf>
    <xf numFmtId="0" fontId="47" fillId="36" borderId="15" xfId="0" applyFont="1" applyFill="1" applyBorder="1" applyAlignment="1">
      <alignment horizontal="left" vertical="center" wrapText="1"/>
    </xf>
    <xf numFmtId="0" fontId="47" fillId="36" borderId="17" xfId="0" applyFont="1" applyFill="1" applyBorder="1" applyAlignment="1">
      <alignment horizontal="left" vertical="center" wrapText="1"/>
    </xf>
    <xf numFmtId="0" fontId="68" fillId="34" borderId="14" xfId="0" applyFont="1" applyFill="1" applyBorder="1" applyAlignment="1">
      <alignment horizontal="right"/>
    </xf>
    <xf numFmtId="0" fontId="68" fillId="34" borderId="18" xfId="0" applyFont="1" applyFill="1" applyBorder="1" applyAlignment="1">
      <alignment horizontal="right"/>
    </xf>
    <xf numFmtId="0" fontId="58" fillId="34" borderId="12" xfId="0" applyFont="1" applyFill="1" applyBorder="1" applyAlignment="1">
      <alignment horizontal="center" vertical="center"/>
    </xf>
    <xf numFmtId="0" fontId="67" fillId="42" borderId="15" xfId="0" applyFont="1" applyFill="1" applyBorder="1" applyAlignment="1">
      <alignment horizontal="center" vertical="center"/>
    </xf>
    <xf numFmtId="0" fontId="67" fillId="42" borderId="16" xfId="0" applyFont="1" applyFill="1" applyBorder="1" applyAlignment="1">
      <alignment horizontal="center" vertical="center"/>
    </xf>
    <xf numFmtId="0" fontId="67" fillId="42" borderId="17" xfId="0" applyFont="1" applyFill="1" applyBorder="1" applyAlignment="1">
      <alignment horizontal="center" vertical="center"/>
    </xf>
    <xf numFmtId="0" fontId="65" fillId="36" borderId="15" xfId="0" applyFont="1" applyFill="1" applyBorder="1" applyAlignment="1">
      <alignment horizontal="left" vertical="center" wrapText="1"/>
    </xf>
    <xf numFmtId="0" fontId="65" fillId="36" borderId="17" xfId="0" applyFont="1" applyFill="1" applyBorder="1" applyAlignment="1">
      <alignment horizontal="left" vertical="center" wrapText="1"/>
    </xf>
    <xf numFmtId="0" fontId="62" fillId="26" borderId="0" xfId="0" applyFont="1" applyFill="1" applyAlignment="1">
      <alignment horizontal="center" vertical="top" wrapText="1"/>
    </xf>
    <xf numFmtId="0" fontId="62" fillId="26" borderId="0" xfId="0" applyFont="1" applyFill="1" applyAlignment="1">
      <alignment horizontal="center" vertical="top"/>
    </xf>
    <xf numFmtId="0" fontId="63" fillId="36" borderId="15" xfId="0" applyFont="1" applyFill="1" applyBorder="1" applyAlignment="1">
      <alignment horizontal="left" vertical="center" wrapText="1"/>
    </xf>
    <xf numFmtId="0" fontId="63" fillId="36" borderId="17" xfId="0" applyFont="1" applyFill="1" applyBorder="1" applyAlignment="1">
      <alignment horizontal="left" vertical="center" wrapText="1"/>
    </xf>
    <xf numFmtId="0" fontId="65" fillId="36" borderId="15" xfId="0" applyFont="1" applyFill="1" applyBorder="1" applyAlignment="1">
      <alignment horizontal="left" vertical="center"/>
    </xf>
    <xf numFmtId="0" fontId="65" fillId="36" borderId="17" xfId="0" applyFont="1" applyFill="1" applyBorder="1" applyAlignment="1">
      <alignment horizontal="left" vertical="center"/>
    </xf>
    <xf numFmtId="0" fontId="42" fillId="0" borderId="11" xfId="0" applyFont="1" applyBorder="1" applyAlignment="1">
      <alignment horizontal="center" vertical="center"/>
    </xf>
    <xf numFmtId="0" fontId="42" fillId="0" borderId="19" xfId="0" applyFont="1" applyBorder="1" applyAlignment="1">
      <alignment horizontal="center" vertical="center"/>
    </xf>
    <xf numFmtId="0" fontId="42" fillId="26" borderId="11" xfId="0" applyFont="1" applyFill="1" applyBorder="1" applyAlignment="1">
      <alignment horizontal="center" vertical="center"/>
    </xf>
    <xf numFmtId="0" fontId="42" fillId="26" borderId="19" xfId="0" applyFont="1" applyFill="1" applyBorder="1" applyAlignment="1">
      <alignment horizontal="center" vertical="center"/>
    </xf>
    <xf numFmtId="0" fontId="42" fillId="26" borderId="11" xfId="0" applyFont="1" applyFill="1" applyBorder="1" applyAlignment="1">
      <alignment horizontal="left" vertical="center"/>
    </xf>
    <xf numFmtId="0" fontId="42" fillId="26" borderId="19" xfId="0" applyFont="1" applyFill="1" applyBorder="1" applyAlignment="1">
      <alignment horizontal="left" vertical="center"/>
    </xf>
    <xf numFmtId="0" fontId="1" fillId="0" borderId="11" xfId="0" applyFont="1" applyBorder="1" applyAlignment="1">
      <alignment horizontal="center" vertical="top" wrapText="1"/>
    </xf>
    <xf numFmtId="0" fontId="1" fillId="0" borderId="19" xfId="0" applyFont="1" applyBorder="1" applyAlignment="1">
      <alignment horizontal="center" vertical="top" wrapText="1"/>
    </xf>
    <xf numFmtId="0" fontId="0" fillId="0" borderId="11" xfId="0" applyBorder="1" applyAlignment="1">
      <alignment horizontal="center"/>
    </xf>
    <xf numFmtId="0" fontId="0" fillId="0" borderId="19" xfId="0" applyBorder="1" applyAlignment="1">
      <alignment horizontal="center"/>
    </xf>
    <xf numFmtId="0" fontId="1" fillId="26" borderId="11" xfId="0" applyFont="1" applyFill="1" applyBorder="1" applyAlignment="1">
      <alignment horizontal="left" vertical="top" wrapText="1"/>
    </xf>
    <xf numFmtId="0" fontId="1" fillId="26" borderId="19" xfId="0" applyFont="1" applyFill="1" applyBorder="1" applyAlignment="1">
      <alignment horizontal="left" vertical="top" wrapText="1"/>
    </xf>
    <xf numFmtId="0" fontId="42" fillId="26" borderId="11" xfId="416" applyFont="1" applyFill="1" applyBorder="1" applyAlignment="1">
      <alignment horizontal="center" vertical="center"/>
    </xf>
    <xf numFmtId="0" fontId="42" fillId="26" borderId="19" xfId="416" applyFont="1" applyFill="1" applyBorder="1" applyAlignment="1">
      <alignment horizontal="center" vertical="center"/>
    </xf>
    <xf numFmtId="0" fontId="80" fillId="0" borderId="11" xfId="0" applyFont="1" applyBorder="1" applyAlignment="1">
      <alignment horizontal="left" vertical="center" wrapText="1"/>
    </xf>
    <xf numFmtId="0" fontId="80" fillId="0" borderId="19" xfId="0" applyFont="1" applyBorder="1" applyAlignment="1">
      <alignment horizontal="left" vertical="center" wrapText="1"/>
    </xf>
    <xf numFmtId="0" fontId="75" fillId="2" borderId="14" xfId="0" applyFont="1" applyFill="1" applyBorder="1"/>
    <xf numFmtId="0" fontId="75" fillId="2" borderId="12" xfId="0" applyFont="1" applyFill="1" applyBorder="1" applyAlignment="1">
      <alignment horizontal="left"/>
    </xf>
    <xf numFmtId="0" fontId="75" fillId="2" borderId="15" xfId="0" applyFont="1" applyFill="1" applyBorder="1" applyAlignment="1">
      <alignment horizontal="left"/>
    </xf>
    <xf numFmtId="0" fontId="78" fillId="31" borderId="0" xfId="0" applyFont="1" applyFill="1"/>
    <xf numFmtId="0" fontId="75" fillId="2" borderId="12" xfId="0" applyFont="1" applyFill="1" applyBorder="1"/>
    <xf numFmtId="0" fontId="75" fillId="2" borderId="15" xfId="0" applyFont="1" applyFill="1" applyBorder="1"/>
    <xf numFmtId="0" fontId="78" fillId="31" borderId="15" xfId="0" applyFont="1" applyFill="1" applyBorder="1"/>
    <xf numFmtId="0" fontId="78" fillId="31" borderId="16" xfId="0" applyFont="1" applyFill="1" applyBorder="1"/>
    <xf numFmtId="0" fontId="49" fillId="26" borderId="11" xfId="0" applyFont="1" applyFill="1" applyBorder="1" applyAlignment="1">
      <alignment horizontal="center" vertical="center"/>
    </xf>
    <xf numFmtId="0" fontId="49" fillId="26" borderId="19" xfId="0" applyFont="1" applyFill="1" applyBorder="1" applyAlignment="1">
      <alignment horizontal="center" vertical="center"/>
    </xf>
    <xf numFmtId="0" fontId="42" fillId="26" borderId="11" xfId="0" applyFont="1" applyFill="1" applyBorder="1" applyAlignment="1">
      <alignment horizontal="center" vertical="center" wrapText="1"/>
    </xf>
    <xf numFmtId="0" fontId="42" fillId="26" borderId="19" xfId="0" applyFont="1" applyFill="1" applyBorder="1" applyAlignment="1">
      <alignment horizontal="center" vertical="center" wrapText="1"/>
    </xf>
    <xf numFmtId="0" fontId="80" fillId="26" borderId="11" xfId="0" applyFont="1" applyFill="1" applyBorder="1" applyAlignment="1">
      <alignment horizontal="left" vertical="center" wrapText="1"/>
    </xf>
    <xf numFmtId="0" fontId="80" fillId="26" borderId="19" xfId="0" applyFont="1" applyFill="1" applyBorder="1" applyAlignment="1">
      <alignment horizontal="left" vertical="center" wrapText="1"/>
    </xf>
    <xf numFmtId="0" fontId="78" fillId="31" borderId="12" xfId="0" applyFont="1" applyFill="1" applyBorder="1"/>
    <xf numFmtId="0" fontId="75" fillId="2" borderId="16" xfId="0" applyFont="1" applyFill="1" applyBorder="1"/>
  </cellXfs>
  <cellStyles count="422">
    <cellStyle name="20% - Accent1 2" xfId="6" xr:uid="{00000000-0005-0000-0000-000000000000}"/>
    <cellStyle name="20% - Accent1 3" xfId="5" xr:uid="{00000000-0005-0000-0000-000001000000}"/>
    <cellStyle name="20% - Accent2 2" xfId="8" xr:uid="{00000000-0005-0000-0000-000002000000}"/>
    <cellStyle name="20% - Accent2 3" xfId="7" xr:uid="{00000000-0005-0000-0000-000003000000}"/>
    <cellStyle name="20% - Accent3 2" xfId="10" xr:uid="{00000000-0005-0000-0000-000004000000}"/>
    <cellStyle name="20% - Accent3 3" xfId="9" xr:uid="{00000000-0005-0000-0000-000005000000}"/>
    <cellStyle name="20% - Accent4 2" xfId="12" xr:uid="{00000000-0005-0000-0000-000006000000}"/>
    <cellStyle name="20% - Accent4 3" xfId="11" xr:uid="{00000000-0005-0000-0000-000007000000}"/>
    <cellStyle name="20% - Accent5 2" xfId="14" xr:uid="{00000000-0005-0000-0000-000008000000}"/>
    <cellStyle name="20% - Accent5 3" xfId="13" xr:uid="{00000000-0005-0000-0000-000009000000}"/>
    <cellStyle name="20% - Accent6 2" xfId="16" xr:uid="{00000000-0005-0000-0000-00000A000000}"/>
    <cellStyle name="20% - Accent6 3" xfId="15" xr:uid="{00000000-0005-0000-0000-00000B000000}"/>
    <cellStyle name="40% - Accent1 2" xfId="18" xr:uid="{00000000-0005-0000-0000-00000C000000}"/>
    <cellStyle name="40% - Accent1 3" xfId="17" xr:uid="{00000000-0005-0000-0000-00000D000000}"/>
    <cellStyle name="40% - Accent2 2" xfId="20" xr:uid="{00000000-0005-0000-0000-00000E000000}"/>
    <cellStyle name="40% - Accent2 3" xfId="19" xr:uid="{00000000-0005-0000-0000-00000F000000}"/>
    <cellStyle name="40% - Accent3 2" xfId="22" xr:uid="{00000000-0005-0000-0000-000010000000}"/>
    <cellStyle name="40% - Accent3 3" xfId="21" xr:uid="{00000000-0005-0000-0000-000011000000}"/>
    <cellStyle name="40% - Accent4 2" xfId="24" xr:uid="{00000000-0005-0000-0000-000012000000}"/>
    <cellStyle name="40% - Accent4 3" xfId="23" xr:uid="{00000000-0005-0000-0000-000013000000}"/>
    <cellStyle name="40% - Accent5 2" xfId="26" xr:uid="{00000000-0005-0000-0000-000014000000}"/>
    <cellStyle name="40% - Accent5 3" xfId="25" xr:uid="{00000000-0005-0000-0000-000015000000}"/>
    <cellStyle name="40% - Accent6 2" xfId="28" xr:uid="{00000000-0005-0000-0000-000016000000}"/>
    <cellStyle name="40% - Accent6 3" xfId="27" xr:uid="{00000000-0005-0000-0000-000017000000}"/>
    <cellStyle name="60% - Accent1 2" xfId="30" xr:uid="{00000000-0005-0000-0000-000018000000}"/>
    <cellStyle name="60% - Accent1 3" xfId="29" xr:uid="{00000000-0005-0000-0000-000019000000}"/>
    <cellStyle name="60% - Accent2 2" xfId="32" xr:uid="{00000000-0005-0000-0000-00001A000000}"/>
    <cellStyle name="60% - Accent2 3" xfId="31" xr:uid="{00000000-0005-0000-0000-00001B000000}"/>
    <cellStyle name="60% - Accent3 2" xfId="34" xr:uid="{00000000-0005-0000-0000-00001C000000}"/>
    <cellStyle name="60% - Accent3 3" xfId="33" xr:uid="{00000000-0005-0000-0000-00001D000000}"/>
    <cellStyle name="60% - Accent4 2" xfId="36" xr:uid="{00000000-0005-0000-0000-00001E000000}"/>
    <cellStyle name="60% - Accent4 3" xfId="35" xr:uid="{00000000-0005-0000-0000-00001F000000}"/>
    <cellStyle name="60% - Accent5 2" xfId="38" xr:uid="{00000000-0005-0000-0000-000020000000}"/>
    <cellStyle name="60% - Accent5 3" xfId="37" xr:uid="{00000000-0005-0000-0000-000021000000}"/>
    <cellStyle name="60% - Accent6 2" xfId="40" xr:uid="{00000000-0005-0000-0000-000022000000}"/>
    <cellStyle name="60% - Accent6 3" xfId="39" xr:uid="{00000000-0005-0000-0000-000023000000}"/>
    <cellStyle name="Accent1 2" xfId="42" xr:uid="{00000000-0005-0000-0000-000024000000}"/>
    <cellStyle name="Accent1 3" xfId="41" xr:uid="{00000000-0005-0000-0000-000025000000}"/>
    <cellStyle name="Accent2 2" xfId="44" xr:uid="{00000000-0005-0000-0000-000026000000}"/>
    <cellStyle name="Accent2 3" xfId="43" xr:uid="{00000000-0005-0000-0000-000027000000}"/>
    <cellStyle name="Accent3 2" xfId="46" xr:uid="{00000000-0005-0000-0000-000028000000}"/>
    <cellStyle name="Accent3 3" xfId="45" xr:uid="{00000000-0005-0000-0000-000029000000}"/>
    <cellStyle name="Accent4 2" xfId="48" xr:uid="{00000000-0005-0000-0000-00002A000000}"/>
    <cellStyle name="Accent4 3" xfId="47" xr:uid="{00000000-0005-0000-0000-00002B000000}"/>
    <cellStyle name="Accent5 2" xfId="50" xr:uid="{00000000-0005-0000-0000-00002C000000}"/>
    <cellStyle name="Accent5 3" xfId="49" xr:uid="{00000000-0005-0000-0000-00002D000000}"/>
    <cellStyle name="Accent6 2" xfId="52" xr:uid="{00000000-0005-0000-0000-00002E000000}"/>
    <cellStyle name="Accent6 3" xfId="51" xr:uid="{00000000-0005-0000-0000-00002F000000}"/>
    <cellStyle name="Bad" xfId="416" builtinId="27"/>
    <cellStyle name="Bad 2" xfId="54" xr:uid="{00000000-0005-0000-0000-000030000000}"/>
    <cellStyle name="Bad 3" xfId="53" xr:uid="{00000000-0005-0000-0000-000031000000}"/>
    <cellStyle name="Calculation 2" xfId="56" xr:uid="{00000000-0005-0000-0000-000032000000}"/>
    <cellStyle name="Calculation 2 2" xfId="96" xr:uid="{00000000-0005-0000-0000-000033000000}"/>
    <cellStyle name="Calculation 2 2 2" xfId="131" xr:uid="{00000000-0005-0000-0000-000034000000}"/>
    <cellStyle name="Calculation 2 2 2 2" xfId="190" xr:uid="{00000000-0005-0000-0000-000035000000}"/>
    <cellStyle name="Calculation 2 2 3" xfId="150" xr:uid="{00000000-0005-0000-0000-000036000000}"/>
    <cellStyle name="Calculation 2 2 3 2" xfId="209" xr:uid="{00000000-0005-0000-0000-000037000000}"/>
    <cellStyle name="Calculation 2 3" xfId="106" xr:uid="{00000000-0005-0000-0000-000038000000}"/>
    <cellStyle name="Calculation 2 3 2" xfId="165" xr:uid="{00000000-0005-0000-0000-000039000000}"/>
    <cellStyle name="Calculation 2 4" xfId="116" xr:uid="{00000000-0005-0000-0000-00003A000000}"/>
    <cellStyle name="Calculation 2 4 2" xfId="175" xr:uid="{00000000-0005-0000-0000-00003B000000}"/>
    <cellStyle name="Calculation 2 5" xfId="141" xr:uid="{00000000-0005-0000-0000-00003C000000}"/>
    <cellStyle name="Calculation 2 5 2" xfId="200" xr:uid="{00000000-0005-0000-0000-00003D000000}"/>
    <cellStyle name="Calculation 3" xfId="55" xr:uid="{00000000-0005-0000-0000-00003E000000}"/>
    <cellStyle name="Calculation 3 2" xfId="95" xr:uid="{00000000-0005-0000-0000-00003F000000}"/>
    <cellStyle name="Calculation 3 2 2" xfId="130" xr:uid="{00000000-0005-0000-0000-000040000000}"/>
    <cellStyle name="Calculation 3 2 2 2" xfId="189" xr:uid="{00000000-0005-0000-0000-000041000000}"/>
    <cellStyle name="Calculation 3 2 3" xfId="149" xr:uid="{00000000-0005-0000-0000-000042000000}"/>
    <cellStyle name="Calculation 3 2 3 2" xfId="208" xr:uid="{00000000-0005-0000-0000-000043000000}"/>
    <cellStyle name="Calculation 3 3" xfId="105" xr:uid="{00000000-0005-0000-0000-000044000000}"/>
    <cellStyle name="Calculation 3 3 2" xfId="164" xr:uid="{00000000-0005-0000-0000-000045000000}"/>
    <cellStyle name="Calculation 3 4" xfId="115" xr:uid="{00000000-0005-0000-0000-000046000000}"/>
    <cellStyle name="Calculation 3 4 2" xfId="174" xr:uid="{00000000-0005-0000-0000-000047000000}"/>
    <cellStyle name="Calculation 3 5" xfId="140" xr:uid="{00000000-0005-0000-0000-000048000000}"/>
    <cellStyle name="Calculation 3 5 2" xfId="199" xr:uid="{00000000-0005-0000-0000-000049000000}"/>
    <cellStyle name="Calculation 4" xfId="90" xr:uid="{00000000-0005-0000-0000-00004A000000}"/>
    <cellStyle name="Calculation 4 2" xfId="125" xr:uid="{00000000-0005-0000-0000-00004B000000}"/>
    <cellStyle name="Calculation 4 2 2" xfId="184" xr:uid="{00000000-0005-0000-0000-00004C000000}"/>
    <cellStyle name="Calculation 4 3" xfId="144" xr:uid="{00000000-0005-0000-0000-00004D000000}"/>
    <cellStyle name="Calculation 4 3 2" xfId="203" xr:uid="{00000000-0005-0000-0000-00004E000000}"/>
    <cellStyle name="Check Cell 2" xfId="58" xr:uid="{00000000-0005-0000-0000-00004F000000}"/>
    <cellStyle name="Check Cell 3" xfId="57" xr:uid="{00000000-0005-0000-0000-000050000000}"/>
    <cellStyle name="Explanatory Text" xfId="419" builtinId="53"/>
    <cellStyle name="Explanatory Text 2" xfId="60" xr:uid="{00000000-0005-0000-0000-000051000000}"/>
    <cellStyle name="Explanatory Text 3" xfId="61" xr:uid="{00000000-0005-0000-0000-000052000000}"/>
    <cellStyle name="Explanatory Text 4" xfId="59" xr:uid="{00000000-0005-0000-0000-000053000000}"/>
    <cellStyle name="Good 2" xfId="63" xr:uid="{00000000-0005-0000-0000-000054000000}"/>
    <cellStyle name="Good 3" xfId="62" xr:uid="{00000000-0005-0000-0000-000055000000}"/>
    <cellStyle name="Heading 1 2" xfId="65" xr:uid="{00000000-0005-0000-0000-000056000000}"/>
    <cellStyle name="Heading 1 3" xfId="64" xr:uid="{00000000-0005-0000-0000-000057000000}"/>
    <cellStyle name="Heading 2 2" xfId="67" xr:uid="{00000000-0005-0000-0000-000058000000}"/>
    <cellStyle name="Heading 2 3" xfId="66" xr:uid="{00000000-0005-0000-0000-000059000000}"/>
    <cellStyle name="Heading 3 2" xfId="69" xr:uid="{00000000-0005-0000-0000-00005A000000}"/>
    <cellStyle name="Heading 3 3" xfId="68" xr:uid="{00000000-0005-0000-0000-00005B000000}"/>
    <cellStyle name="Heading 4 2" xfId="71" xr:uid="{00000000-0005-0000-0000-00005C000000}"/>
    <cellStyle name="Heading 4 3" xfId="70" xr:uid="{00000000-0005-0000-0000-00005D000000}"/>
    <cellStyle name="Hyperlink" xfId="420" builtinId="8"/>
    <cellStyle name="Input" xfId="418" builtinId="20"/>
    <cellStyle name="Input 2" xfId="73" xr:uid="{00000000-0005-0000-0000-00005E000000}"/>
    <cellStyle name="Input 2 2" xfId="98" xr:uid="{00000000-0005-0000-0000-00005F000000}"/>
    <cellStyle name="Input 2 2 2" xfId="133" xr:uid="{00000000-0005-0000-0000-000060000000}"/>
    <cellStyle name="Input 2 2 2 2" xfId="192" xr:uid="{00000000-0005-0000-0000-000061000000}"/>
    <cellStyle name="Input 2 2 3" xfId="152" xr:uid="{00000000-0005-0000-0000-000062000000}"/>
    <cellStyle name="Input 2 2 3 2" xfId="211" xr:uid="{00000000-0005-0000-0000-000063000000}"/>
    <cellStyle name="Input 2 3" xfId="108" xr:uid="{00000000-0005-0000-0000-000064000000}"/>
    <cellStyle name="Input 2 3 2" xfId="167" xr:uid="{00000000-0005-0000-0000-000065000000}"/>
    <cellStyle name="Input 2 4" xfId="118" xr:uid="{00000000-0005-0000-0000-000066000000}"/>
    <cellStyle name="Input 2 4 2" xfId="177" xr:uid="{00000000-0005-0000-0000-000067000000}"/>
    <cellStyle name="Input 2 5" xfId="143" xr:uid="{00000000-0005-0000-0000-000068000000}"/>
    <cellStyle name="Input 2 5 2" xfId="202" xr:uid="{00000000-0005-0000-0000-000069000000}"/>
    <cellStyle name="Input 3" xfId="72" xr:uid="{00000000-0005-0000-0000-00006A000000}"/>
    <cellStyle name="Input 3 2" xfId="97" xr:uid="{00000000-0005-0000-0000-00006B000000}"/>
    <cellStyle name="Input 3 2 2" xfId="132" xr:uid="{00000000-0005-0000-0000-00006C000000}"/>
    <cellStyle name="Input 3 2 2 2" xfId="191" xr:uid="{00000000-0005-0000-0000-00006D000000}"/>
    <cellStyle name="Input 3 2 3" xfId="151" xr:uid="{00000000-0005-0000-0000-00006E000000}"/>
    <cellStyle name="Input 3 2 3 2" xfId="210" xr:uid="{00000000-0005-0000-0000-00006F000000}"/>
    <cellStyle name="Input 3 3" xfId="107" xr:uid="{00000000-0005-0000-0000-000070000000}"/>
    <cellStyle name="Input 3 3 2" xfId="166" xr:uid="{00000000-0005-0000-0000-000071000000}"/>
    <cellStyle name="Input 3 4" xfId="117" xr:uid="{00000000-0005-0000-0000-000072000000}"/>
    <cellStyle name="Input 3 4 2" xfId="176" xr:uid="{00000000-0005-0000-0000-000073000000}"/>
    <cellStyle name="Input 3 5" xfId="142" xr:uid="{00000000-0005-0000-0000-000074000000}"/>
    <cellStyle name="Input 3 5 2" xfId="201" xr:uid="{00000000-0005-0000-0000-000075000000}"/>
    <cellStyle name="Input 4" xfId="91" xr:uid="{00000000-0005-0000-0000-000076000000}"/>
    <cellStyle name="Input 4 2" xfId="126" xr:uid="{00000000-0005-0000-0000-000077000000}"/>
    <cellStyle name="Input 4 2 2" xfId="185" xr:uid="{00000000-0005-0000-0000-000078000000}"/>
    <cellStyle name="Input 4 3" xfId="145" xr:uid="{00000000-0005-0000-0000-000079000000}"/>
    <cellStyle name="Input 4 3 2" xfId="204" xr:uid="{00000000-0005-0000-0000-00007A000000}"/>
    <cellStyle name="Linked Cell 2" xfId="75" xr:uid="{00000000-0005-0000-0000-00007B000000}"/>
    <cellStyle name="Linked Cell 3" xfId="74" xr:uid="{00000000-0005-0000-0000-00007C000000}"/>
    <cellStyle name="Neutral" xfId="417" builtinId="28"/>
    <cellStyle name="Neutral 2" xfId="77" xr:uid="{00000000-0005-0000-0000-00007D000000}"/>
    <cellStyle name="Neutral 3" xfId="76" xr:uid="{00000000-0005-0000-0000-00007E000000}"/>
    <cellStyle name="Normal" xfId="0" builtinId="0"/>
    <cellStyle name="Normal 12" xfId="421" xr:uid="{8B6868F4-823E-4686-B5D0-BB74A7266C5D}"/>
    <cellStyle name="Normal 2" xfId="3" xr:uid="{00000000-0005-0000-0000-000080000000}"/>
    <cellStyle name="Normal 3" xfId="2" xr:uid="{00000000-0005-0000-0000-000081000000}"/>
    <cellStyle name="Normal 3 2" xfId="78" xr:uid="{00000000-0005-0000-0000-000082000000}"/>
    <cellStyle name="Normal 3 3" xfId="225" xr:uid="{00000000-0005-0000-0000-000083000000}"/>
    <cellStyle name="Normal 3 3 2" xfId="243" xr:uid="{00000000-0005-0000-0000-000084000000}"/>
    <cellStyle name="Normal 3 3 3" xfId="255" xr:uid="{00000000-0005-0000-0000-000085000000}"/>
    <cellStyle name="Normal 3 3 4" xfId="339" xr:uid="{00000000-0005-0000-0000-000086000000}"/>
    <cellStyle name="Normal 3 4" xfId="231" xr:uid="{00000000-0005-0000-0000-000087000000}"/>
    <cellStyle name="Normal 3 5" xfId="237" xr:uid="{00000000-0005-0000-0000-000088000000}"/>
    <cellStyle name="Normal 3 6" xfId="249" xr:uid="{00000000-0005-0000-0000-000089000000}"/>
    <cellStyle name="Normal 3 7" xfId="333" xr:uid="{00000000-0005-0000-0000-00008A000000}"/>
    <cellStyle name="Normal 4" xfId="4" xr:uid="{00000000-0005-0000-0000-00008B000000}"/>
    <cellStyle name="Normal 4 10" xfId="250" xr:uid="{00000000-0005-0000-0000-00008C000000}"/>
    <cellStyle name="Normal 4 11" xfId="334" xr:uid="{00000000-0005-0000-0000-00008D000000}"/>
    <cellStyle name="Normal 4 2" xfId="163" xr:uid="{00000000-0005-0000-0000-00008E000000}"/>
    <cellStyle name="Normal 4 2 10" xfId="336" xr:uid="{00000000-0005-0000-0000-00008F000000}"/>
    <cellStyle name="Normal 4 2 2" xfId="228" xr:uid="{00000000-0005-0000-0000-000090000000}"/>
    <cellStyle name="Normal 4 2 2 2" xfId="246" xr:uid="{00000000-0005-0000-0000-000091000000}"/>
    <cellStyle name="Normal 4 2 2 2 2" xfId="264" xr:uid="{00000000-0005-0000-0000-000092000000}"/>
    <cellStyle name="Normal 4 2 2 2 2 2" xfId="265" xr:uid="{00000000-0005-0000-0000-000093000000}"/>
    <cellStyle name="Normal 4 2 2 2 2 2 2" xfId="349" xr:uid="{00000000-0005-0000-0000-000094000000}"/>
    <cellStyle name="Normal 4 2 2 2 2 3" xfId="348" xr:uid="{00000000-0005-0000-0000-000095000000}"/>
    <cellStyle name="Normal 4 2 2 2 3" xfId="266" xr:uid="{00000000-0005-0000-0000-000096000000}"/>
    <cellStyle name="Normal 4 2 2 2 3 2" xfId="350" xr:uid="{00000000-0005-0000-0000-000097000000}"/>
    <cellStyle name="Normal 4 2 2 2 4" xfId="263" xr:uid="{00000000-0005-0000-0000-000098000000}"/>
    <cellStyle name="Normal 4 2 2 2 5" xfId="347" xr:uid="{00000000-0005-0000-0000-000099000000}"/>
    <cellStyle name="Normal 4 2 2 3" xfId="267" xr:uid="{00000000-0005-0000-0000-00009A000000}"/>
    <cellStyle name="Normal 4 2 2 3 2" xfId="268" xr:uid="{00000000-0005-0000-0000-00009B000000}"/>
    <cellStyle name="Normal 4 2 2 3 2 2" xfId="269" xr:uid="{00000000-0005-0000-0000-00009C000000}"/>
    <cellStyle name="Normal 4 2 2 3 2 2 2" xfId="353" xr:uid="{00000000-0005-0000-0000-00009D000000}"/>
    <cellStyle name="Normal 4 2 2 3 2 3" xfId="352" xr:uid="{00000000-0005-0000-0000-00009E000000}"/>
    <cellStyle name="Normal 4 2 2 3 3" xfId="270" xr:uid="{00000000-0005-0000-0000-00009F000000}"/>
    <cellStyle name="Normal 4 2 2 3 3 2" xfId="354" xr:uid="{00000000-0005-0000-0000-0000A0000000}"/>
    <cellStyle name="Normal 4 2 2 3 4" xfId="351" xr:uid="{00000000-0005-0000-0000-0000A1000000}"/>
    <cellStyle name="Normal 4 2 2 4" xfId="271" xr:uid="{00000000-0005-0000-0000-0000A2000000}"/>
    <cellStyle name="Normal 4 2 2 4 2" xfId="272" xr:uid="{00000000-0005-0000-0000-0000A3000000}"/>
    <cellStyle name="Normal 4 2 2 4 2 2" xfId="356" xr:uid="{00000000-0005-0000-0000-0000A4000000}"/>
    <cellStyle name="Normal 4 2 2 4 3" xfId="355" xr:uid="{00000000-0005-0000-0000-0000A5000000}"/>
    <cellStyle name="Normal 4 2 2 5" xfId="273" xr:uid="{00000000-0005-0000-0000-0000A6000000}"/>
    <cellStyle name="Normal 4 2 2 5 2" xfId="357" xr:uid="{00000000-0005-0000-0000-0000A7000000}"/>
    <cellStyle name="Normal 4 2 2 6" xfId="262" xr:uid="{00000000-0005-0000-0000-0000A8000000}"/>
    <cellStyle name="Normal 4 2 2 6 2" xfId="346" xr:uid="{00000000-0005-0000-0000-0000A9000000}"/>
    <cellStyle name="Normal 4 2 2 7" xfId="258" xr:uid="{00000000-0005-0000-0000-0000AA000000}"/>
    <cellStyle name="Normal 4 2 2 8" xfId="342" xr:uid="{00000000-0005-0000-0000-0000AB000000}"/>
    <cellStyle name="Normal 4 2 3" xfId="234" xr:uid="{00000000-0005-0000-0000-0000AC000000}"/>
    <cellStyle name="Normal 4 2 3 2" xfId="275" xr:uid="{00000000-0005-0000-0000-0000AD000000}"/>
    <cellStyle name="Normal 4 2 3 2 2" xfId="276" xr:uid="{00000000-0005-0000-0000-0000AE000000}"/>
    <cellStyle name="Normal 4 2 3 2 2 2" xfId="277" xr:uid="{00000000-0005-0000-0000-0000AF000000}"/>
    <cellStyle name="Normal 4 2 3 2 2 2 2" xfId="361" xr:uid="{00000000-0005-0000-0000-0000B0000000}"/>
    <cellStyle name="Normal 4 2 3 2 2 3" xfId="360" xr:uid="{00000000-0005-0000-0000-0000B1000000}"/>
    <cellStyle name="Normal 4 2 3 2 3" xfId="278" xr:uid="{00000000-0005-0000-0000-0000B2000000}"/>
    <cellStyle name="Normal 4 2 3 2 3 2" xfId="362" xr:uid="{00000000-0005-0000-0000-0000B3000000}"/>
    <cellStyle name="Normal 4 2 3 2 4" xfId="359" xr:uid="{00000000-0005-0000-0000-0000B4000000}"/>
    <cellStyle name="Normal 4 2 3 3" xfId="279" xr:uid="{00000000-0005-0000-0000-0000B5000000}"/>
    <cellStyle name="Normal 4 2 3 3 2" xfId="280" xr:uid="{00000000-0005-0000-0000-0000B6000000}"/>
    <cellStyle name="Normal 4 2 3 3 2 2" xfId="281" xr:uid="{00000000-0005-0000-0000-0000B7000000}"/>
    <cellStyle name="Normal 4 2 3 3 2 2 2" xfId="365" xr:uid="{00000000-0005-0000-0000-0000B8000000}"/>
    <cellStyle name="Normal 4 2 3 3 2 3" xfId="364" xr:uid="{00000000-0005-0000-0000-0000B9000000}"/>
    <cellStyle name="Normal 4 2 3 3 3" xfId="282" xr:uid="{00000000-0005-0000-0000-0000BA000000}"/>
    <cellStyle name="Normal 4 2 3 3 3 2" xfId="366" xr:uid="{00000000-0005-0000-0000-0000BB000000}"/>
    <cellStyle name="Normal 4 2 3 3 4" xfId="363" xr:uid="{00000000-0005-0000-0000-0000BC000000}"/>
    <cellStyle name="Normal 4 2 3 4" xfId="283" xr:uid="{00000000-0005-0000-0000-0000BD000000}"/>
    <cellStyle name="Normal 4 2 3 4 2" xfId="284" xr:uid="{00000000-0005-0000-0000-0000BE000000}"/>
    <cellStyle name="Normal 4 2 3 4 2 2" xfId="368" xr:uid="{00000000-0005-0000-0000-0000BF000000}"/>
    <cellStyle name="Normal 4 2 3 4 3" xfId="367" xr:uid="{00000000-0005-0000-0000-0000C0000000}"/>
    <cellStyle name="Normal 4 2 3 5" xfId="285" xr:uid="{00000000-0005-0000-0000-0000C1000000}"/>
    <cellStyle name="Normal 4 2 3 5 2" xfId="369" xr:uid="{00000000-0005-0000-0000-0000C2000000}"/>
    <cellStyle name="Normal 4 2 3 6" xfId="274" xr:uid="{00000000-0005-0000-0000-0000C3000000}"/>
    <cellStyle name="Normal 4 2 3 7" xfId="358" xr:uid="{00000000-0005-0000-0000-0000C4000000}"/>
    <cellStyle name="Normal 4 2 4" xfId="240" xr:uid="{00000000-0005-0000-0000-0000C5000000}"/>
    <cellStyle name="Normal 4 2 4 2" xfId="287" xr:uid="{00000000-0005-0000-0000-0000C6000000}"/>
    <cellStyle name="Normal 4 2 4 2 2" xfId="288" xr:uid="{00000000-0005-0000-0000-0000C7000000}"/>
    <cellStyle name="Normal 4 2 4 2 2 2" xfId="372" xr:uid="{00000000-0005-0000-0000-0000C8000000}"/>
    <cellStyle name="Normal 4 2 4 2 3" xfId="371" xr:uid="{00000000-0005-0000-0000-0000C9000000}"/>
    <cellStyle name="Normal 4 2 4 3" xfId="289" xr:uid="{00000000-0005-0000-0000-0000CA000000}"/>
    <cellStyle name="Normal 4 2 4 3 2" xfId="373" xr:uid="{00000000-0005-0000-0000-0000CB000000}"/>
    <cellStyle name="Normal 4 2 4 4" xfId="286" xr:uid="{00000000-0005-0000-0000-0000CC000000}"/>
    <cellStyle name="Normal 4 2 4 5" xfId="370" xr:uid="{00000000-0005-0000-0000-0000CD000000}"/>
    <cellStyle name="Normal 4 2 5" xfId="290" xr:uid="{00000000-0005-0000-0000-0000CE000000}"/>
    <cellStyle name="Normal 4 2 5 2" xfId="291" xr:uid="{00000000-0005-0000-0000-0000CF000000}"/>
    <cellStyle name="Normal 4 2 5 2 2" xfId="292" xr:uid="{00000000-0005-0000-0000-0000D0000000}"/>
    <cellStyle name="Normal 4 2 5 2 2 2" xfId="376" xr:uid="{00000000-0005-0000-0000-0000D1000000}"/>
    <cellStyle name="Normal 4 2 5 2 3" xfId="375" xr:uid="{00000000-0005-0000-0000-0000D2000000}"/>
    <cellStyle name="Normal 4 2 5 3" xfId="293" xr:uid="{00000000-0005-0000-0000-0000D3000000}"/>
    <cellStyle name="Normal 4 2 5 3 2" xfId="377" xr:uid="{00000000-0005-0000-0000-0000D4000000}"/>
    <cellStyle name="Normal 4 2 5 4" xfId="374" xr:uid="{00000000-0005-0000-0000-0000D5000000}"/>
    <cellStyle name="Normal 4 2 6" xfId="294" xr:uid="{00000000-0005-0000-0000-0000D6000000}"/>
    <cellStyle name="Normal 4 2 6 2" xfId="295" xr:uid="{00000000-0005-0000-0000-0000D7000000}"/>
    <cellStyle name="Normal 4 2 6 2 2" xfId="379" xr:uid="{00000000-0005-0000-0000-0000D8000000}"/>
    <cellStyle name="Normal 4 2 6 3" xfId="378" xr:uid="{00000000-0005-0000-0000-0000D9000000}"/>
    <cellStyle name="Normal 4 2 7" xfId="296" xr:uid="{00000000-0005-0000-0000-0000DA000000}"/>
    <cellStyle name="Normal 4 2 7 2" xfId="380" xr:uid="{00000000-0005-0000-0000-0000DB000000}"/>
    <cellStyle name="Normal 4 2 8" xfId="261" xr:uid="{00000000-0005-0000-0000-0000DC000000}"/>
    <cellStyle name="Normal 4 2 8 2" xfId="345" xr:uid="{00000000-0005-0000-0000-0000DD000000}"/>
    <cellStyle name="Normal 4 2 9" xfId="252" xr:uid="{00000000-0005-0000-0000-0000DE000000}"/>
    <cellStyle name="Normal 4 3" xfId="226" xr:uid="{00000000-0005-0000-0000-0000DF000000}"/>
    <cellStyle name="Normal 4 3 2" xfId="244" xr:uid="{00000000-0005-0000-0000-0000E0000000}"/>
    <cellStyle name="Normal 4 3 2 2" xfId="299" xr:uid="{00000000-0005-0000-0000-0000E1000000}"/>
    <cellStyle name="Normal 4 3 2 2 2" xfId="300" xr:uid="{00000000-0005-0000-0000-0000E2000000}"/>
    <cellStyle name="Normal 4 3 2 2 2 2" xfId="384" xr:uid="{00000000-0005-0000-0000-0000E3000000}"/>
    <cellStyle name="Normal 4 3 2 2 3" xfId="383" xr:uid="{00000000-0005-0000-0000-0000E4000000}"/>
    <cellStyle name="Normal 4 3 2 3" xfId="301" xr:uid="{00000000-0005-0000-0000-0000E5000000}"/>
    <cellStyle name="Normal 4 3 2 3 2" xfId="385" xr:uid="{00000000-0005-0000-0000-0000E6000000}"/>
    <cellStyle name="Normal 4 3 2 4" xfId="298" xr:uid="{00000000-0005-0000-0000-0000E7000000}"/>
    <cellStyle name="Normal 4 3 2 5" xfId="382" xr:uid="{00000000-0005-0000-0000-0000E8000000}"/>
    <cellStyle name="Normal 4 3 3" xfId="302" xr:uid="{00000000-0005-0000-0000-0000E9000000}"/>
    <cellStyle name="Normal 4 3 3 2" xfId="303" xr:uid="{00000000-0005-0000-0000-0000EA000000}"/>
    <cellStyle name="Normal 4 3 3 2 2" xfId="304" xr:uid="{00000000-0005-0000-0000-0000EB000000}"/>
    <cellStyle name="Normal 4 3 3 2 2 2" xfId="388" xr:uid="{00000000-0005-0000-0000-0000EC000000}"/>
    <cellStyle name="Normal 4 3 3 2 3" xfId="387" xr:uid="{00000000-0005-0000-0000-0000ED000000}"/>
    <cellStyle name="Normal 4 3 3 3" xfId="305" xr:uid="{00000000-0005-0000-0000-0000EE000000}"/>
    <cellStyle name="Normal 4 3 3 3 2" xfId="389" xr:uid="{00000000-0005-0000-0000-0000EF000000}"/>
    <cellStyle name="Normal 4 3 3 4" xfId="386" xr:uid="{00000000-0005-0000-0000-0000F0000000}"/>
    <cellStyle name="Normal 4 3 4" xfId="306" xr:uid="{00000000-0005-0000-0000-0000F1000000}"/>
    <cellStyle name="Normal 4 3 4 2" xfId="307" xr:uid="{00000000-0005-0000-0000-0000F2000000}"/>
    <cellStyle name="Normal 4 3 4 2 2" xfId="391" xr:uid="{00000000-0005-0000-0000-0000F3000000}"/>
    <cellStyle name="Normal 4 3 4 3" xfId="390" xr:uid="{00000000-0005-0000-0000-0000F4000000}"/>
    <cellStyle name="Normal 4 3 5" xfId="308" xr:uid="{00000000-0005-0000-0000-0000F5000000}"/>
    <cellStyle name="Normal 4 3 5 2" xfId="392" xr:uid="{00000000-0005-0000-0000-0000F6000000}"/>
    <cellStyle name="Normal 4 3 6" xfId="297" xr:uid="{00000000-0005-0000-0000-0000F7000000}"/>
    <cellStyle name="Normal 4 3 6 2" xfId="381" xr:uid="{00000000-0005-0000-0000-0000F8000000}"/>
    <cellStyle name="Normal 4 3 7" xfId="256" xr:uid="{00000000-0005-0000-0000-0000F9000000}"/>
    <cellStyle name="Normal 4 3 8" xfId="340" xr:uid="{00000000-0005-0000-0000-0000FA000000}"/>
    <cellStyle name="Normal 4 4" xfId="232" xr:uid="{00000000-0005-0000-0000-0000FB000000}"/>
    <cellStyle name="Normal 4 4 2" xfId="310" xr:uid="{00000000-0005-0000-0000-0000FC000000}"/>
    <cellStyle name="Normal 4 4 2 2" xfId="311" xr:uid="{00000000-0005-0000-0000-0000FD000000}"/>
    <cellStyle name="Normal 4 4 2 2 2" xfId="312" xr:uid="{00000000-0005-0000-0000-0000FE000000}"/>
    <cellStyle name="Normal 4 4 2 2 2 2" xfId="396" xr:uid="{00000000-0005-0000-0000-0000FF000000}"/>
    <cellStyle name="Normal 4 4 2 2 3" xfId="395" xr:uid="{00000000-0005-0000-0000-000000010000}"/>
    <cellStyle name="Normal 4 4 2 3" xfId="313" xr:uid="{00000000-0005-0000-0000-000001010000}"/>
    <cellStyle name="Normal 4 4 2 3 2" xfId="397" xr:uid="{00000000-0005-0000-0000-000002010000}"/>
    <cellStyle name="Normal 4 4 2 4" xfId="394" xr:uid="{00000000-0005-0000-0000-000003010000}"/>
    <cellStyle name="Normal 4 4 3" xfId="314" xr:uid="{00000000-0005-0000-0000-000004010000}"/>
    <cellStyle name="Normal 4 4 3 2" xfId="315" xr:uid="{00000000-0005-0000-0000-000005010000}"/>
    <cellStyle name="Normal 4 4 3 2 2" xfId="316" xr:uid="{00000000-0005-0000-0000-000006010000}"/>
    <cellStyle name="Normal 4 4 3 2 2 2" xfId="400" xr:uid="{00000000-0005-0000-0000-000007010000}"/>
    <cellStyle name="Normal 4 4 3 2 3" xfId="399" xr:uid="{00000000-0005-0000-0000-000008010000}"/>
    <cellStyle name="Normal 4 4 3 3" xfId="317" xr:uid="{00000000-0005-0000-0000-000009010000}"/>
    <cellStyle name="Normal 4 4 3 3 2" xfId="401" xr:uid="{00000000-0005-0000-0000-00000A010000}"/>
    <cellStyle name="Normal 4 4 3 4" xfId="398" xr:uid="{00000000-0005-0000-0000-00000B010000}"/>
    <cellStyle name="Normal 4 4 4" xfId="318" xr:uid="{00000000-0005-0000-0000-00000C010000}"/>
    <cellStyle name="Normal 4 4 4 2" xfId="319" xr:uid="{00000000-0005-0000-0000-00000D010000}"/>
    <cellStyle name="Normal 4 4 4 2 2" xfId="403" xr:uid="{00000000-0005-0000-0000-00000E010000}"/>
    <cellStyle name="Normal 4 4 4 3" xfId="402" xr:uid="{00000000-0005-0000-0000-00000F010000}"/>
    <cellStyle name="Normal 4 4 5" xfId="320" xr:uid="{00000000-0005-0000-0000-000010010000}"/>
    <cellStyle name="Normal 4 4 5 2" xfId="404" xr:uid="{00000000-0005-0000-0000-000011010000}"/>
    <cellStyle name="Normal 4 4 6" xfId="309" xr:uid="{00000000-0005-0000-0000-000012010000}"/>
    <cellStyle name="Normal 4 4 7" xfId="393" xr:uid="{00000000-0005-0000-0000-000013010000}"/>
    <cellStyle name="Normal 4 5" xfId="238" xr:uid="{00000000-0005-0000-0000-000014010000}"/>
    <cellStyle name="Normal 4 5 2" xfId="322" xr:uid="{00000000-0005-0000-0000-000015010000}"/>
    <cellStyle name="Normal 4 5 2 2" xfId="323" xr:uid="{00000000-0005-0000-0000-000016010000}"/>
    <cellStyle name="Normal 4 5 2 2 2" xfId="407" xr:uid="{00000000-0005-0000-0000-000017010000}"/>
    <cellStyle name="Normal 4 5 2 3" xfId="406" xr:uid="{00000000-0005-0000-0000-000018010000}"/>
    <cellStyle name="Normal 4 5 3" xfId="324" xr:uid="{00000000-0005-0000-0000-000019010000}"/>
    <cellStyle name="Normal 4 5 3 2" xfId="408" xr:uid="{00000000-0005-0000-0000-00001A010000}"/>
    <cellStyle name="Normal 4 5 4" xfId="321" xr:uid="{00000000-0005-0000-0000-00001B010000}"/>
    <cellStyle name="Normal 4 5 5" xfId="405" xr:uid="{00000000-0005-0000-0000-00001C010000}"/>
    <cellStyle name="Normal 4 6" xfId="325" xr:uid="{00000000-0005-0000-0000-00001D010000}"/>
    <cellStyle name="Normal 4 6 2" xfId="326" xr:uid="{00000000-0005-0000-0000-00001E010000}"/>
    <cellStyle name="Normal 4 6 2 2" xfId="327" xr:uid="{00000000-0005-0000-0000-00001F010000}"/>
    <cellStyle name="Normal 4 6 2 2 2" xfId="411" xr:uid="{00000000-0005-0000-0000-000020010000}"/>
    <cellStyle name="Normal 4 6 2 3" xfId="410" xr:uid="{00000000-0005-0000-0000-000021010000}"/>
    <cellStyle name="Normal 4 6 3" xfId="328" xr:uid="{00000000-0005-0000-0000-000022010000}"/>
    <cellStyle name="Normal 4 6 3 2" xfId="412" xr:uid="{00000000-0005-0000-0000-000023010000}"/>
    <cellStyle name="Normal 4 6 4" xfId="409" xr:uid="{00000000-0005-0000-0000-000024010000}"/>
    <cellStyle name="Normal 4 7" xfId="329" xr:uid="{00000000-0005-0000-0000-000025010000}"/>
    <cellStyle name="Normal 4 7 2" xfId="330" xr:uid="{00000000-0005-0000-0000-000026010000}"/>
    <cellStyle name="Normal 4 7 2 2" xfId="414" xr:uid="{00000000-0005-0000-0000-000027010000}"/>
    <cellStyle name="Normal 4 7 3" xfId="413" xr:uid="{00000000-0005-0000-0000-000028010000}"/>
    <cellStyle name="Normal 4 8" xfId="331" xr:uid="{00000000-0005-0000-0000-000029010000}"/>
    <cellStyle name="Normal 4 8 2" xfId="415" xr:uid="{00000000-0005-0000-0000-00002A010000}"/>
    <cellStyle name="Normal 4 9" xfId="260" xr:uid="{00000000-0005-0000-0000-00002B010000}"/>
    <cellStyle name="Normal 4 9 2" xfId="344" xr:uid="{00000000-0005-0000-0000-00002C010000}"/>
    <cellStyle name="Normal 5" xfId="89" xr:uid="{00000000-0005-0000-0000-00002D010000}"/>
    <cellStyle name="Normal 5 2" xfId="227" xr:uid="{00000000-0005-0000-0000-00002E010000}"/>
    <cellStyle name="Normal 5 2 2" xfId="245" xr:uid="{00000000-0005-0000-0000-00002F010000}"/>
    <cellStyle name="Normal 5 2 3" xfId="257" xr:uid="{00000000-0005-0000-0000-000030010000}"/>
    <cellStyle name="Normal 5 2 4" xfId="341" xr:uid="{00000000-0005-0000-0000-000031010000}"/>
    <cellStyle name="Normal 5 3" xfId="233" xr:uid="{00000000-0005-0000-0000-000032010000}"/>
    <cellStyle name="Normal 5 4" xfId="239" xr:uid="{00000000-0005-0000-0000-000033010000}"/>
    <cellStyle name="Normal 5 5" xfId="251" xr:uid="{00000000-0005-0000-0000-000034010000}"/>
    <cellStyle name="Normal 5 6" xfId="335" xr:uid="{00000000-0005-0000-0000-000035010000}"/>
    <cellStyle name="Normal 6" xfId="223" xr:uid="{00000000-0005-0000-0000-000036010000}"/>
    <cellStyle name="Normal 6 2" xfId="229" xr:uid="{00000000-0005-0000-0000-000037010000}"/>
    <cellStyle name="Normal 6 2 2" xfId="247" xr:uid="{00000000-0005-0000-0000-000038010000}"/>
    <cellStyle name="Normal 6 2 3" xfId="259" xr:uid="{00000000-0005-0000-0000-000039010000}"/>
    <cellStyle name="Normal 6 2 4" xfId="343" xr:uid="{00000000-0005-0000-0000-00003A010000}"/>
    <cellStyle name="Normal 6 3" xfId="235" xr:uid="{00000000-0005-0000-0000-00003B010000}"/>
    <cellStyle name="Normal 6 4" xfId="241" xr:uid="{00000000-0005-0000-0000-00003C010000}"/>
    <cellStyle name="Normal 6 5" xfId="253" xr:uid="{00000000-0005-0000-0000-00003D010000}"/>
    <cellStyle name="Normal 6 6" xfId="337" xr:uid="{00000000-0005-0000-0000-00003E010000}"/>
    <cellStyle name="Normal 7" xfId="222" xr:uid="{00000000-0005-0000-0000-00003F010000}"/>
    <cellStyle name="Normal 8" xfId="1" xr:uid="{00000000-0005-0000-0000-000040010000}"/>
    <cellStyle name="Normal 8 2" xfId="224" xr:uid="{00000000-0005-0000-0000-000041010000}"/>
    <cellStyle name="Normal 8 2 2" xfId="242" xr:uid="{00000000-0005-0000-0000-000042010000}"/>
    <cellStyle name="Normal 8 2 3" xfId="254" xr:uid="{00000000-0005-0000-0000-000043010000}"/>
    <cellStyle name="Normal 8 2 4" xfId="338" xr:uid="{00000000-0005-0000-0000-000044010000}"/>
    <cellStyle name="Normal 8 3" xfId="230" xr:uid="{00000000-0005-0000-0000-000045010000}"/>
    <cellStyle name="Normal 8 4" xfId="236" xr:uid="{00000000-0005-0000-0000-000046010000}"/>
    <cellStyle name="Normal 8 5" xfId="248" xr:uid="{00000000-0005-0000-0000-000047010000}"/>
    <cellStyle name="Normal 8 6" xfId="332" xr:uid="{00000000-0005-0000-0000-000048010000}"/>
    <cellStyle name="Note 2" xfId="80" xr:uid="{00000000-0005-0000-0000-000049010000}"/>
    <cellStyle name="Note 2 2" xfId="100" xr:uid="{00000000-0005-0000-0000-00004A010000}"/>
    <cellStyle name="Note 2 2 2" xfId="135" xr:uid="{00000000-0005-0000-0000-00004B010000}"/>
    <cellStyle name="Note 2 2 2 2" xfId="194" xr:uid="{00000000-0005-0000-0000-00004C010000}"/>
    <cellStyle name="Note 2 2 3" xfId="154" xr:uid="{00000000-0005-0000-0000-00004D010000}"/>
    <cellStyle name="Note 2 2 3 2" xfId="213" xr:uid="{00000000-0005-0000-0000-00004E010000}"/>
    <cellStyle name="Note 2 3" xfId="110" xr:uid="{00000000-0005-0000-0000-00004F010000}"/>
    <cellStyle name="Note 2 3 2" xfId="169" xr:uid="{00000000-0005-0000-0000-000050010000}"/>
    <cellStyle name="Note 2 4" xfId="120" xr:uid="{00000000-0005-0000-0000-000051010000}"/>
    <cellStyle name="Note 2 4 2" xfId="179" xr:uid="{00000000-0005-0000-0000-000052010000}"/>
    <cellStyle name="Note 3" xfId="79" xr:uid="{00000000-0005-0000-0000-000053010000}"/>
    <cellStyle name="Note 3 2" xfId="99" xr:uid="{00000000-0005-0000-0000-000054010000}"/>
    <cellStyle name="Note 3 2 2" xfId="134" xr:uid="{00000000-0005-0000-0000-000055010000}"/>
    <cellStyle name="Note 3 2 2 2" xfId="193" xr:uid="{00000000-0005-0000-0000-000056010000}"/>
    <cellStyle name="Note 3 2 3" xfId="153" xr:uid="{00000000-0005-0000-0000-000057010000}"/>
    <cellStyle name="Note 3 2 3 2" xfId="212" xr:uid="{00000000-0005-0000-0000-000058010000}"/>
    <cellStyle name="Note 3 3" xfId="109" xr:uid="{00000000-0005-0000-0000-000059010000}"/>
    <cellStyle name="Note 3 3 2" xfId="168" xr:uid="{00000000-0005-0000-0000-00005A010000}"/>
    <cellStyle name="Note 3 4" xfId="119" xr:uid="{00000000-0005-0000-0000-00005B010000}"/>
    <cellStyle name="Note 3 4 2" xfId="178" xr:uid="{00000000-0005-0000-0000-00005C010000}"/>
    <cellStyle name="Note 4" xfId="92" xr:uid="{00000000-0005-0000-0000-00005D010000}"/>
    <cellStyle name="Note 4 2" xfId="127" xr:uid="{00000000-0005-0000-0000-00005E010000}"/>
    <cellStyle name="Note 4 2 2" xfId="186" xr:uid="{00000000-0005-0000-0000-00005F010000}"/>
    <cellStyle name="Note 4 3" xfId="146" xr:uid="{00000000-0005-0000-0000-000060010000}"/>
    <cellStyle name="Note 4 3 2" xfId="205" xr:uid="{00000000-0005-0000-0000-000061010000}"/>
    <cellStyle name="Output 2" xfId="82" xr:uid="{00000000-0005-0000-0000-000062010000}"/>
    <cellStyle name="Output 2 2" xfId="102" xr:uid="{00000000-0005-0000-0000-000063010000}"/>
    <cellStyle name="Output 2 2 2" xfId="137" xr:uid="{00000000-0005-0000-0000-000064010000}"/>
    <cellStyle name="Output 2 2 2 2" xfId="196" xr:uid="{00000000-0005-0000-0000-000065010000}"/>
    <cellStyle name="Output 2 2 3" xfId="156" xr:uid="{00000000-0005-0000-0000-000066010000}"/>
    <cellStyle name="Output 2 2 3 2" xfId="215" xr:uid="{00000000-0005-0000-0000-000067010000}"/>
    <cellStyle name="Output 2 3" xfId="112" xr:uid="{00000000-0005-0000-0000-000068010000}"/>
    <cellStyle name="Output 2 3 2" xfId="171" xr:uid="{00000000-0005-0000-0000-000069010000}"/>
    <cellStyle name="Output 2 4" xfId="122" xr:uid="{00000000-0005-0000-0000-00006A010000}"/>
    <cellStyle name="Output 2 4 2" xfId="181" xr:uid="{00000000-0005-0000-0000-00006B010000}"/>
    <cellStyle name="Output 2 5" xfId="160" xr:uid="{00000000-0005-0000-0000-00006C010000}"/>
    <cellStyle name="Output 2 5 2" xfId="219" xr:uid="{00000000-0005-0000-0000-00006D010000}"/>
    <cellStyle name="Output 3" xfId="81" xr:uid="{00000000-0005-0000-0000-00006E010000}"/>
    <cellStyle name="Output 3 2" xfId="101" xr:uid="{00000000-0005-0000-0000-00006F010000}"/>
    <cellStyle name="Output 3 2 2" xfId="136" xr:uid="{00000000-0005-0000-0000-000070010000}"/>
    <cellStyle name="Output 3 2 2 2" xfId="195" xr:uid="{00000000-0005-0000-0000-000071010000}"/>
    <cellStyle name="Output 3 2 3" xfId="155" xr:uid="{00000000-0005-0000-0000-000072010000}"/>
    <cellStyle name="Output 3 2 3 2" xfId="214" xr:uid="{00000000-0005-0000-0000-000073010000}"/>
    <cellStyle name="Output 3 3" xfId="111" xr:uid="{00000000-0005-0000-0000-000074010000}"/>
    <cellStyle name="Output 3 3 2" xfId="170" xr:uid="{00000000-0005-0000-0000-000075010000}"/>
    <cellStyle name="Output 3 4" xfId="121" xr:uid="{00000000-0005-0000-0000-000076010000}"/>
    <cellStyle name="Output 3 4 2" xfId="180" xr:uid="{00000000-0005-0000-0000-000077010000}"/>
    <cellStyle name="Output 3 5" xfId="159" xr:uid="{00000000-0005-0000-0000-000078010000}"/>
    <cellStyle name="Output 3 5 2" xfId="218" xr:uid="{00000000-0005-0000-0000-000079010000}"/>
    <cellStyle name="Output 4" xfId="93" xr:uid="{00000000-0005-0000-0000-00007A010000}"/>
    <cellStyle name="Output 4 2" xfId="128" xr:uid="{00000000-0005-0000-0000-00007B010000}"/>
    <cellStyle name="Output 4 2 2" xfId="187" xr:uid="{00000000-0005-0000-0000-00007C010000}"/>
    <cellStyle name="Output 4 3" xfId="147" xr:uid="{00000000-0005-0000-0000-00007D010000}"/>
    <cellStyle name="Output 4 3 2" xfId="206" xr:uid="{00000000-0005-0000-0000-00007E010000}"/>
    <cellStyle name="Title 2" xfId="84" xr:uid="{00000000-0005-0000-0000-00007F010000}"/>
    <cellStyle name="Title 3" xfId="83" xr:uid="{00000000-0005-0000-0000-000080010000}"/>
    <cellStyle name="Total 2" xfId="86" xr:uid="{00000000-0005-0000-0000-000081010000}"/>
    <cellStyle name="Total 2 2" xfId="104" xr:uid="{00000000-0005-0000-0000-000082010000}"/>
    <cellStyle name="Total 2 2 2" xfId="139" xr:uid="{00000000-0005-0000-0000-000083010000}"/>
    <cellStyle name="Total 2 2 2 2" xfId="198" xr:uid="{00000000-0005-0000-0000-000084010000}"/>
    <cellStyle name="Total 2 2 3" xfId="158" xr:uid="{00000000-0005-0000-0000-000085010000}"/>
    <cellStyle name="Total 2 2 3 2" xfId="217" xr:uid="{00000000-0005-0000-0000-000086010000}"/>
    <cellStyle name="Total 2 3" xfId="114" xr:uid="{00000000-0005-0000-0000-000087010000}"/>
    <cellStyle name="Total 2 3 2" xfId="173" xr:uid="{00000000-0005-0000-0000-000088010000}"/>
    <cellStyle name="Total 2 4" xfId="124" xr:uid="{00000000-0005-0000-0000-000089010000}"/>
    <cellStyle name="Total 2 4 2" xfId="183" xr:uid="{00000000-0005-0000-0000-00008A010000}"/>
    <cellStyle name="Total 2 5" xfId="162" xr:uid="{00000000-0005-0000-0000-00008B010000}"/>
    <cellStyle name="Total 2 5 2" xfId="221" xr:uid="{00000000-0005-0000-0000-00008C010000}"/>
    <cellStyle name="Total 3" xfId="85" xr:uid="{00000000-0005-0000-0000-00008D010000}"/>
    <cellStyle name="Total 3 2" xfId="103" xr:uid="{00000000-0005-0000-0000-00008E010000}"/>
    <cellStyle name="Total 3 2 2" xfId="138" xr:uid="{00000000-0005-0000-0000-00008F010000}"/>
    <cellStyle name="Total 3 2 2 2" xfId="197" xr:uid="{00000000-0005-0000-0000-000090010000}"/>
    <cellStyle name="Total 3 2 3" xfId="157" xr:uid="{00000000-0005-0000-0000-000091010000}"/>
    <cellStyle name="Total 3 2 3 2" xfId="216" xr:uid="{00000000-0005-0000-0000-000092010000}"/>
    <cellStyle name="Total 3 3" xfId="113" xr:uid="{00000000-0005-0000-0000-000093010000}"/>
    <cellStyle name="Total 3 3 2" xfId="172" xr:uid="{00000000-0005-0000-0000-000094010000}"/>
    <cellStyle name="Total 3 4" xfId="123" xr:uid="{00000000-0005-0000-0000-000095010000}"/>
    <cellStyle name="Total 3 4 2" xfId="182" xr:uid="{00000000-0005-0000-0000-000096010000}"/>
    <cellStyle name="Total 3 5" xfId="161" xr:uid="{00000000-0005-0000-0000-000097010000}"/>
    <cellStyle name="Total 3 5 2" xfId="220" xr:uid="{00000000-0005-0000-0000-000098010000}"/>
    <cellStyle name="Total 4" xfId="94" xr:uid="{00000000-0005-0000-0000-000099010000}"/>
    <cellStyle name="Total 4 2" xfId="129" xr:uid="{00000000-0005-0000-0000-00009A010000}"/>
    <cellStyle name="Total 4 2 2" xfId="188" xr:uid="{00000000-0005-0000-0000-00009B010000}"/>
    <cellStyle name="Total 4 3" xfId="148" xr:uid="{00000000-0005-0000-0000-00009C010000}"/>
    <cellStyle name="Total 4 3 2" xfId="207" xr:uid="{00000000-0005-0000-0000-00009D010000}"/>
    <cellStyle name="Warning Text 2" xfId="88" xr:uid="{00000000-0005-0000-0000-00009E010000}"/>
    <cellStyle name="Warning Text 3" xfId="87" xr:uid="{00000000-0005-0000-0000-00009F010000}"/>
  </cellStyles>
  <dxfs count="42">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0000"/>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285750</xdr:rowOff>
    </xdr:from>
    <xdr:to>
      <xdr:col>3</xdr:col>
      <xdr:colOff>968376</xdr:colOff>
      <xdr:row>0</xdr:row>
      <xdr:rowOff>1082831</xdr:rowOff>
    </xdr:to>
    <xdr:pic>
      <xdr:nvPicPr>
        <xdr:cNvPr id="2" name="Picture 1" descr="Logo of the Australian Government - Australian Digital Health Agency">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285750"/>
          <a:ext cx="3971926" cy="790731"/>
        </a:xfrm>
        <a:prstGeom prst="rect">
          <a:avLst/>
        </a:prstGeom>
      </xdr:spPr>
    </xdr:pic>
    <xdr:clientData/>
  </xdr:twoCellAnchor>
  <xdr:twoCellAnchor>
    <xdr:from>
      <xdr:col>7</xdr:col>
      <xdr:colOff>574674</xdr:colOff>
      <xdr:row>7</xdr:row>
      <xdr:rowOff>63500</xdr:rowOff>
    </xdr:from>
    <xdr:to>
      <xdr:col>16</xdr:col>
      <xdr:colOff>530225</xdr:colOff>
      <xdr:row>8</xdr:row>
      <xdr:rowOff>41275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9369424" y="3009900"/>
          <a:ext cx="5441951" cy="168275"/>
        </a:xfrm>
        <a:prstGeom prst="rect">
          <a:avLst/>
        </a:prstGeom>
        <a:ln>
          <a:solidFill>
            <a:schemeClr val="bg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AU" sz="1100">
            <a:latin typeface="Arial" panose="020B0604020202020204" pitchFamily="34" charset="0"/>
            <a:cs typeface="Arial" panose="020B0604020202020204" pitchFamily="34" charset="0"/>
          </a:endParaRPr>
        </a:p>
      </xdr:txBody>
    </xdr:sp>
    <xdr:clientData/>
  </xdr:twoCellAnchor>
  <xdr:twoCellAnchor editAs="oneCell">
    <xdr:from>
      <xdr:col>0</xdr:col>
      <xdr:colOff>189138</xdr:colOff>
      <xdr:row>1</xdr:row>
      <xdr:rowOff>124556</xdr:rowOff>
    </xdr:from>
    <xdr:to>
      <xdr:col>4</xdr:col>
      <xdr:colOff>568909</xdr:colOff>
      <xdr:row>1</xdr:row>
      <xdr:rowOff>168228</xdr:rowOff>
    </xdr:to>
    <xdr:pic>
      <xdr:nvPicPr>
        <xdr:cNvPr id="6" name="Picture 5">
          <a:extLst>
            <a:ext uri="{FF2B5EF4-FFF2-40B4-BE49-F238E27FC236}">
              <a16:creationId xmlns:a16="http://schemas.microsoft.com/office/drawing/2014/main" id="{400195EC-511B-4A6B-84F5-A67D171A1FA0}"/>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89138" y="1334231"/>
          <a:ext cx="7380646" cy="37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1356199</xdr:colOff>
      <xdr:row>1</xdr:row>
      <xdr:rowOff>167797</xdr:rowOff>
    </xdr:to>
    <xdr:pic>
      <xdr:nvPicPr>
        <xdr:cNvPr id="2" name="Picture 1">
          <a:extLst>
            <a:ext uri="{FF2B5EF4-FFF2-40B4-BE49-F238E27FC236}">
              <a16:creationId xmlns:a16="http://schemas.microsoft.com/office/drawing/2014/main" id="{E4438F2C-DB1F-4CCB-A85C-41A2A6202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0"/>
          <a:ext cx="1406999" cy="3297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276225</xdr:rowOff>
    </xdr:from>
    <xdr:ext cx="2590621" cy="676274"/>
    <xdr:pic>
      <xdr:nvPicPr>
        <xdr:cNvPr id="2" name="Picture 1">
          <a:extLst>
            <a:ext uri="{FF2B5EF4-FFF2-40B4-BE49-F238E27FC236}">
              <a16:creationId xmlns:a16="http://schemas.microsoft.com/office/drawing/2014/main" id="{99AF372D-6682-424A-81E7-1ECE303B2F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53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535147</xdr:colOff>
      <xdr:row>0</xdr:row>
      <xdr:rowOff>679451</xdr:rowOff>
    </xdr:to>
    <xdr:pic>
      <xdr:nvPicPr>
        <xdr:cNvPr id="2" name="Picture 1">
          <a:extLst>
            <a:ext uri="{FF2B5EF4-FFF2-40B4-BE49-F238E27FC236}">
              <a16:creationId xmlns:a16="http://schemas.microsoft.com/office/drawing/2014/main" id="{A1034677-1099-4C6E-8903-AA4BC62FE1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900" y="1"/>
          <a:ext cx="4072097" cy="673100"/>
        </a:xfrm>
        <a:prstGeom prst="rect">
          <a:avLst/>
        </a:prstGeom>
      </xdr:spPr>
    </xdr:pic>
    <xdr:clientData/>
  </xdr:twoCellAnchor>
  <xdr:twoCellAnchor editAs="oneCell">
    <xdr:from>
      <xdr:col>1</xdr:col>
      <xdr:colOff>0</xdr:colOff>
      <xdr:row>1</xdr:row>
      <xdr:rowOff>0</xdr:rowOff>
    </xdr:from>
    <xdr:to>
      <xdr:col>3</xdr:col>
      <xdr:colOff>2860675</xdr:colOff>
      <xdr:row>1</xdr:row>
      <xdr:rowOff>55244</xdr:rowOff>
    </xdr:to>
    <xdr:pic>
      <xdr:nvPicPr>
        <xdr:cNvPr id="3" name="Picture 2" descr="&quot;&quot;">
          <a:extLst>
            <a:ext uri="{FF2B5EF4-FFF2-40B4-BE49-F238E27FC236}">
              <a16:creationId xmlns:a16="http://schemas.microsoft.com/office/drawing/2014/main" id="{A7364B7A-DD4C-4266-A74A-FEBA29FB489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270625" cy="48894"/>
        </a:xfrm>
        <a:prstGeom prst="rect">
          <a:avLst/>
        </a:prstGeom>
      </xdr:spPr>
    </xdr:pic>
    <xdr:clientData/>
  </xdr:twoCellAnchor>
  <xdr:twoCellAnchor editAs="oneCell">
    <xdr:from>
      <xdr:col>1</xdr:col>
      <xdr:colOff>0</xdr:colOff>
      <xdr:row>1</xdr:row>
      <xdr:rowOff>0</xdr:rowOff>
    </xdr:from>
    <xdr:to>
      <xdr:col>3</xdr:col>
      <xdr:colOff>2911474</xdr:colOff>
      <xdr:row>1</xdr:row>
      <xdr:rowOff>55244</xdr:rowOff>
    </xdr:to>
    <xdr:pic>
      <xdr:nvPicPr>
        <xdr:cNvPr id="4" name="Picture 3" descr="&quot;&quot;">
          <a:extLst>
            <a:ext uri="{FF2B5EF4-FFF2-40B4-BE49-F238E27FC236}">
              <a16:creationId xmlns:a16="http://schemas.microsoft.com/office/drawing/2014/main" id="{529D3ECA-A97C-42EE-A48E-6D856FF22AC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315074" cy="48894"/>
        </a:xfrm>
        <a:prstGeom prst="rect">
          <a:avLst/>
        </a:prstGeom>
      </xdr:spPr>
    </xdr:pic>
    <xdr:clientData/>
  </xdr:twoCellAnchor>
  <xdr:twoCellAnchor editAs="oneCell">
    <xdr:from>
      <xdr:col>1</xdr:col>
      <xdr:colOff>0</xdr:colOff>
      <xdr:row>1</xdr:row>
      <xdr:rowOff>0</xdr:rowOff>
    </xdr:from>
    <xdr:to>
      <xdr:col>3</xdr:col>
      <xdr:colOff>2860675</xdr:colOff>
      <xdr:row>1</xdr:row>
      <xdr:rowOff>55244</xdr:rowOff>
    </xdr:to>
    <xdr:pic>
      <xdr:nvPicPr>
        <xdr:cNvPr id="5" name="Picture 4" descr="&quot;&quot;">
          <a:extLst>
            <a:ext uri="{FF2B5EF4-FFF2-40B4-BE49-F238E27FC236}">
              <a16:creationId xmlns:a16="http://schemas.microsoft.com/office/drawing/2014/main" id="{830C6FB1-147B-4ED6-8ADC-86656226826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270625" cy="48894"/>
        </a:xfrm>
        <a:prstGeom prst="rect">
          <a:avLst/>
        </a:prstGeom>
      </xdr:spPr>
    </xdr:pic>
    <xdr:clientData/>
  </xdr:twoCellAnchor>
  <xdr:twoCellAnchor editAs="oneCell">
    <xdr:from>
      <xdr:col>1</xdr:col>
      <xdr:colOff>0</xdr:colOff>
      <xdr:row>1</xdr:row>
      <xdr:rowOff>0</xdr:rowOff>
    </xdr:from>
    <xdr:to>
      <xdr:col>3</xdr:col>
      <xdr:colOff>2911474</xdr:colOff>
      <xdr:row>1</xdr:row>
      <xdr:rowOff>55244</xdr:rowOff>
    </xdr:to>
    <xdr:pic>
      <xdr:nvPicPr>
        <xdr:cNvPr id="6" name="Picture 5" descr="&quot;&quot;">
          <a:extLst>
            <a:ext uri="{FF2B5EF4-FFF2-40B4-BE49-F238E27FC236}">
              <a16:creationId xmlns:a16="http://schemas.microsoft.com/office/drawing/2014/main" id="{5F609141-62A0-463C-A5BE-1340ED7B58A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315074" cy="48894"/>
        </a:xfrm>
        <a:prstGeom prst="rect">
          <a:avLst/>
        </a:prstGeom>
      </xdr:spPr>
    </xdr:pic>
    <xdr:clientData/>
  </xdr:twoCellAnchor>
  <xdr:twoCellAnchor editAs="oneCell">
    <xdr:from>
      <xdr:col>1</xdr:col>
      <xdr:colOff>0</xdr:colOff>
      <xdr:row>1</xdr:row>
      <xdr:rowOff>0</xdr:rowOff>
    </xdr:from>
    <xdr:to>
      <xdr:col>3</xdr:col>
      <xdr:colOff>2860675</xdr:colOff>
      <xdr:row>1</xdr:row>
      <xdr:rowOff>55244</xdr:rowOff>
    </xdr:to>
    <xdr:pic>
      <xdr:nvPicPr>
        <xdr:cNvPr id="7" name="Picture 6" descr="&quot;&quot;">
          <a:extLst>
            <a:ext uri="{FF2B5EF4-FFF2-40B4-BE49-F238E27FC236}">
              <a16:creationId xmlns:a16="http://schemas.microsoft.com/office/drawing/2014/main" id="{BBE116DF-BD82-4E5C-A195-00C7041779C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270625" cy="48894"/>
        </a:xfrm>
        <a:prstGeom prst="rect">
          <a:avLst/>
        </a:prstGeom>
      </xdr:spPr>
    </xdr:pic>
    <xdr:clientData/>
  </xdr:twoCellAnchor>
  <xdr:twoCellAnchor editAs="oneCell">
    <xdr:from>
      <xdr:col>1</xdr:col>
      <xdr:colOff>0</xdr:colOff>
      <xdr:row>1</xdr:row>
      <xdr:rowOff>0</xdr:rowOff>
    </xdr:from>
    <xdr:to>
      <xdr:col>3</xdr:col>
      <xdr:colOff>2860675</xdr:colOff>
      <xdr:row>1</xdr:row>
      <xdr:rowOff>55244</xdr:rowOff>
    </xdr:to>
    <xdr:pic>
      <xdr:nvPicPr>
        <xdr:cNvPr id="8" name="Picture 7" descr="&quot;&quot;">
          <a:extLst>
            <a:ext uri="{FF2B5EF4-FFF2-40B4-BE49-F238E27FC236}">
              <a16:creationId xmlns:a16="http://schemas.microsoft.com/office/drawing/2014/main" id="{3904B314-ADEB-4EE7-96F7-E0F1DD5B80E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270625" cy="48894"/>
        </a:xfrm>
        <a:prstGeom prst="rect">
          <a:avLst/>
        </a:prstGeom>
      </xdr:spPr>
    </xdr:pic>
    <xdr:clientData/>
  </xdr:twoCellAnchor>
  <xdr:twoCellAnchor editAs="oneCell">
    <xdr:from>
      <xdr:col>1</xdr:col>
      <xdr:colOff>0</xdr:colOff>
      <xdr:row>1</xdr:row>
      <xdr:rowOff>0</xdr:rowOff>
    </xdr:from>
    <xdr:to>
      <xdr:col>3</xdr:col>
      <xdr:colOff>2911474</xdr:colOff>
      <xdr:row>1</xdr:row>
      <xdr:rowOff>55244</xdr:rowOff>
    </xdr:to>
    <xdr:pic>
      <xdr:nvPicPr>
        <xdr:cNvPr id="9" name="Picture 8" descr="&quot;&quot;">
          <a:extLst>
            <a:ext uri="{FF2B5EF4-FFF2-40B4-BE49-F238E27FC236}">
              <a16:creationId xmlns:a16="http://schemas.microsoft.com/office/drawing/2014/main" id="{B051F597-9FDF-4EAD-8D61-A114B578F99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315074" cy="48894"/>
        </a:xfrm>
        <a:prstGeom prst="rect">
          <a:avLst/>
        </a:prstGeom>
      </xdr:spPr>
    </xdr:pic>
    <xdr:clientData/>
  </xdr:twoCellAnchor>
  <xdr:twoCellAnchor editAs="oneCell">
    <xdr:from>
      <xdr:col>1</xdr:col>
      <xdr:colOff>0</xdr:colOff>
      <xdr:row>1</xdr:row>
      <xdr:rowOff>0</xdr:rowOff>
    </xdr:from>
    <xdr:to>
      <xdr:col>3</xdr:col>
      <xdr:colOff>2860675</xdr:colOff>
      <xdr:row>1</xdr:row>
      <xdr:rowOff>55244</xdr:rowOff>
    </xdr:to>
    <xdr:pic>
      <xdr:nvPicPr>
        <xdr:cNvPr id="10" name="Picture 9" descr="&quot;&quot;">
          <a:extLst>
            <a:ext uri="{FF2B5EF4-FFF2-40B4-BE49-F238E27FC236}">
              <a16:creationId xmlns:a16="http://schemas.microsoft.com/office/drawing/2014/main" id="{23941B5F-D7FB-4B84-9B3F-065893A0895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270625" cy="48894"/>
        </a:xfrm>
        <a:prstGeom prst="rect">
          <a:avLst/>
        </a:prstGeom>
      </xdr:spPr>
    </xdr:pic>
    <xdr:clientData/>
  </xdr:twoCellAnchor>
  <xdr:twoCellAnchor editAs="oneCell">
    <xdr:from>
      <xdr:col>1</xdr:col>
      <xdr:colOff>0</xdr:colOff>
      <xdr:row>1</xdr:row>
      <xdr:rowOff>0</xdr:rowOff>
    </xdr:from>
    <xdr:to>
      <xdr:col>3</xdr:col>
      <xdr:colOff>2860675</xdr:colOff>
      <xdr:row>1</xdr:row>
      <xdr:rowOff>55244</xdr:rowOff>
    </xdr:to>
    <xdr:pic>
      <xdr:nvPicPr>
        <xdr:cNvPr id="11" name="Picture 10" descr="&quot;&quot;">
          <a:extLst>
            <a:ext uri="{FF2B5EF4-FFF2-40B4-BE49-F238E27FC236}">
              <a16:creationId xmlns:a16="http://schemas.microsoft.com/office/drawing/2014/main" id="{AEDBE1A8-2AF1-40F0-809E-4847345A066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270625" cy="48894"/>
        </a:xfrm>
        <a:prstGeom prst="rect">
          <a:avLst/>
        </a:prstGeom>
      </xdr:spPr>
    </xdr:pic>
    <xdr:clientData/>
  </xdr:twoCellAnchor>
  <xdr:twoCellAnchor editAs="oneCell">
    <xdr:from>
      <xdr:col>1</xdr:col>
      <xdr:colOff>0</xdr:colOff>
      <xdr:row>1</xdr:row>
      <xdr:rowOff>0</xdr:rowOff>
    </xdr:from>
    <xdr:to>
      <xdr:col>3</xdr:col>
      <xdr:colOff>2873374</xdr:colOff>
      <xdr:row>1</xdr:row>
      <xdr:rowOff>55244</xdr:rowOff>
    </xdr:to>
    <xdr:pic>
      <xdr:nvPicPr>
        <xdr:cNvPr id="12" name="Picture 11" descr="&quot;&quot;">
          <a:extLst>
            <a:ext uri="{FF2B5EF4-FFF2-40B4-BE49-F238E27FC236}">
              <a16:creationId xmlns:a16="http://schemas.microsoft.com/office/drawing/2014/main" id="{0142F88B-0BC7-4AA7-B89F-B256CA28E4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1114425"/>
          <a:ext cx="6276974" cy="48894"/>
        </a:xfrm>
        <a:prstGeom prst="rect">
          <a:avLst/>
        </a:prstGeom>
      </xdr:spPr>
    </xdr:pic>
    <xdr:clientData/>
  </xdr:twoCellAnchor>
</xdr:wsDr>
</file>

<file path=xl/theme/theme1.xml><?xml version="1.0" encoding="utf-8"?>
<a:theme xmlns:a="http://schemas.openxmlformats.org/drawingml/2006/main" name="Office Theme">
  <a:themeElements>
    <a:clrScheme name="Agency">
      <a:dk1>
        <a:sysClr val="windowText" lastClr="000000"/>
      </a:dk1>
      <a:lt1>
        <a:sysClr val="window" lastClr="FFFFFF"/>
      </a:lt1>
      <a:dk2>
        <a:srgbClr val="FA9C1A"/>
      </a:dk2>
      <a:lt2>
        <a:srgbClr val="D5D7D8"/>
      </a:lt2>
      <a:accent1>
        <a:srgbClr val="EF4123"/>
      </a:accent1>
      <a:accent2>
        <a:srgbClr val="B10F1F"/>
      </a:accent2>
      <a:accent3>
        <a:srgbClr val="8DC63F"/>
      </a:accent3>
      <a:accent4>
        <a:srgbClr val="005826"/>
      </a:accent4>
      <a:accent5>
        <a:srgbClr val="33A3DC"/>
      </a:accent5>
      <a:accent6>
        <a:srgbClr val="1E6DB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showGridLines="0" tabSelected="1" zoomScaleNormal="100" zoomScalePageLayoutView="90" workbookViewId="0">
      <selection activeCell="I10" sqref="I10"/>
    </sheetView>
  </sheetViews>
  <sheetFormatPr defaultColWidth="9.140625" defaultRowHeight="12.75"/>
  <cols>
    <col min="1" max="1" width="3.5703125" customWidth="1"/>
    <col min="2" max="2" width="24.140625" customWidth="1"/>
    <col min="3" max="3" width="20.140625" customWidth="1"/>
    <col min="4" max="4" width="52.5703125" customWidth="1"/>
    <col min="7" max="7" width="13" customWidth="1"/>
  </cols>
  <sheetData>
    <row r="1" spans="1:7" ht="95.25" customHeight="1">
      <c r="A1" s="2"/>
      <c r="B1" t="s">
        <v>37</v>
      </c>
      <c r="C1" s="3"/>
      <c r="D1" s="3"/>
    </row>
    <row r="2" spans="1:7" ht="34.5" customHeight="1">
      <c r="A2" s="4"/>
      <c r="B2" s="4"/>
      <c r="C2" s="4"/>
      <c r="D2" s="4"/>
    </row>
    <row r="3" spans="1:7">
      <c r="A3" s="4"/>
      <c r="B3" s="4"/>
      <c r="C3" s="4"/>
      <c r="D3" s="4"/>
    </row>
    <row r="4" spans="1:7" s="1" customFormat="1" ht="20.25">
      <c r="A4" s="5"/>
      <c r="B4" s="232" t="s">
        <v>639</v>
      </c>
      <c r="C4" s="232"/>
      <c r="D4" s="232"/>
    </row>
    <row r="5" spans="1:7" s="1" customFormat="1" ht="20.25">
      <c r="A5" s="6"/>
      <c r="B5" s="7" t="s">
        <v>640</v>
      </c>
      <c r="C5" s="7"/>
      <c r="D5" s="7"/>
      <c r="G5"/>
    </row>
    <row r="6" spans="1:7" ht="18">
      <c r="A6" s="4"/>
      <c r="B6" s="4"/>
      <c r="C6" s="8"/>
      <c r="D6" s="4"/>
    </row>
    <row r="7" spans="1:7" ht="15">
      <c r="B7" s="3" t="s">
        <v>627</v>
      </c>
      <c r="C7" s="9"/>
      <c r="D7" s="3"/>
      <c r="E7" s="3"/>
    </row>
    <row r="8" spans="1:7" ht="15">
      <c r="B8" s="11" t="s">
        <v>40</v>
      </c>
      <c r="C8" s="10"/>
      <c r="D8" s="4"/>
      <c r="E8" s="4"/>
    </row>
    <row r="9" spans="1:7" ht="16.5" customHeight="1">
      <c r="B9" s="3" t="s">
        <v>13</v>
      </c>
      <c r="C9" s="12"/>
      <c r="D9" s="4"/>
      <c r="E9" s="12"/>
    </row>
    <row r="10" spans="1:7" ht="18" customHeight="1">
      <c r="A10" s="4"/>
      <c r="B10" s="4" t="s">
        <v>637</v>
      </c>
      <c r="C10" s="4"/>
      <c r="D10" s="4"/>
    </row>
    <row r="11" spans="1:7" ht="24" customHeight="1">
      <c r="B11" s="3"/>
      <c r="C11" s="4"/>
      <c r="D11" s="4"/>
      <c r="E11" s="4"/>
    </row>
    <row r="13" spans="1:7" ht="24" customHeight="1">
      <c r="B13" s="13" t="s">
        <v>3</v>
      </c>
      <c r="C13" s="14"/>
      <c r="D13" s="14"/>
    </row>
    <row r="14" spans="1:7">
      <c r="B14" s="15" t="s">
        <v>1</v>
      </c>
      <c r="C14" s="15" t="s">
        <v>2</v>
      </c>
      <c r="D14" s="15" t="s">
        <v>0</v>
      </c>
    </row>
    <row r="15" spans="1:7" ht="18" customHeight="1">
      <c r="B15" s="16" t="s">
        <v>4</v>
      </c>
      <c r="C15" s="226">
        <v>45716</v>
      </c>
      <c r="D15" s="17" t="s">
        <v>5</v>
      </c>
    </row>
    <row r="16" spans="1:7" ht="38.25">
      <c r="B16" s="16" t="s">
        <v>628</v>
      </c>
      <c r="C16" s="229">
        <v>45985</v>
      </c>
      <c r="D16" s="17" t="s">
        <v>638</v>
      </c>
    </row>
    <row r="18" spans="1:5" ht="13.5" customHeight="1">
      <c r="A18" s="18"/>
      <c r="B18" s="233" t="s">
        <v>9</v>
      </c>
      <c r="C18" s="233"/>
      <c r="D18" s="233"/>
      <c r="E18" s="18"/>
    </row>
    <row r="19" spans="1:5" ht="34.5" customHeight="1">
      <c r="A19" s="18"/>
      <c r="B19" s="230" t="s">
        <v>44</v>
      </c>
      <c r="C19" s="234"/>
      <c r="D19" s="234"/>
      <c r="E19" s="18"/>
    </row>
    <row r="20" spans="1:5" ht="16.5" customHeight="1">
      <c r="A20" s="18"/>
      <c r="B20" s="233" t="s">
        <v>6</v>
      </c>
      <c r="C20" s="233"/>
      <c r="D20" s="233"/>
      <c r="E20" s="18"/>
    </row>
    <row r="21" spans="1:5" ht="55.5" customHeight="1">
      <c r="A21" s="18"/>
      <c r="B21" s="230" t="s">
        <v>38</v>
      </c>
      <c r="C21" s="230"/>
      <c r="D21" s="230"/>
      <c r="E21" s="18"/>
    </row>
    <row r="22" spans="1:5">
      <c r="A22" s="18"/>
      <c r="B22" s="233" t="s">
        <v>7</v>
      </c>
      <c r="C22" s="233"/>
      <c r="D22" s="233"/>
      <c r="E22" s="18"/>
    </row>
    <row r="23" spans="1:5" ht="26.45" customHeight="1">
      <c r="A23" s="18"/>
      <c r="B23" s="230" t="s">
        <v>8</v>
      </c>
      <c r="C23" s="230"/>
      <c r="D23" s="230"/>
      <c r="E23" s="18"/>
    </row>
    <row r="24" spans="1:5" ht="18" customHeight="1">
      <c r="A24" s="18"/>
      <c r="B24" s="231" t="s">
        <v>626</v>
      </c>
      <c r="C24" s="231"/>
      <c r="D24" s="231"/>
      <c r="E24" s="18"/>
    </row>
    <row r="25" spans="1:5" ht="53.25" customHeight="1">
      <c r="A25" s="18"/>
      <c r="B25" s="230" t="s">
        <v>39</v>
      </c>
      <c r="C25" s="230"/>
      <c r="D25" s="230"/>
      <c r="E25" s="18"/>
    </row>
  </sheetData>
  <mergeCells count="9">
    <mergeCell ref="B23:D23"/>
    <mergeCell ref="B24:D24"/>
    <mergeCell ref="B25:D25"/>
    <mergeCell ref="B4:D4"/>
    <mergeCell ref="B18:D18"/>
    <mergeCell ref="B20:D20"/>
    <mergeCell ref="B21:D21"/>
    <mergeCell ref="B22:D22"/>
    <mergeCell ref="B19:D19"/>
  </mergeCells>
  <dataValidations xWindow="349" yWindow="544" count="1">
    <dataValidation type="list" allowBlank="1" showInputMessage="1" showErrorMessage="1" sqref="B8" xr:uid="{00000000-0002-0000-0000-000000000000}">
      <formula1>OFFICIAL</formula1>
    </dataValidation>
  </dataValidations>
  <pageMargins left="0.25" right="0.25" top="0.75" bottom="0.75" header="0.3" footer="0.3"/>
  <pageSetup paperSize="9" orientation="portrait" r:id="rId1"/>
  <ignoredErrors>
    <ignoredError sqref="B15" numberStoredAsText="1"/>
  </ignoredErrors>
  <drawing r:id="rId2"/>
  <extLst>
    <ext xmlns:x14="http://schemas.microsoft.com/office/spreadsheetml/2009/9/main" uri="{CCE6A557-97BC-4b89-ADB6-D9C93CAAB3DF}">
      <x14:dataValidations xmlns:xm="http://schemas.microsoft.com/office/excel/2006/main" xWindow="349" yWindow="544" count="2">
        <x14:dataValidation type="list" errorStyle="information" allowBlank="1" showInputMessage="1" showErrorMessage="1" xr:uid="{00000000-0002-0000-0000-000001000000}">
          <x14:formula1>
            <xm:f>'Data values'!$A$2:$A$6</xm:f>
          </x14:formula1>
          <xm:sqref>B9</xm:sqref>
        </x14:dataValidation>
        <x14:dataValidation type="list" allowBlank="1" showInputMessage="1" xr:uid="{00000000-0002-0000-0000-000002000000}">
          <x14:formula1>
            <xm:f>'Data values'!$C$2:$C$21</xm:f>
          </x14:formula1>
          <xm:sqref>B11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A07F-1F2D-4151-B3A9-D5C12D6C246B}">
  <dimension ref="A1:AM18"/>
  <sheetViews>
    <sheetView workbookViewId="0">
      <selection activeCell="J2" sqref="J2"/>
    </sheetView>
  </sheetViews>
  <sheetFormatPr defaultRowHeight="12.75"/>
  <cols>
    <col min="1" max="1" width="19.140625" customWidth="1"/>
    <col min="2" max="2" width="25" customWidth="1"/>
    <col min="3" max="3" width="67.7109375" customWidth="1"/>
    <col min="4" max="4" width="15" customWidth="1"/>
    <col min="5" max="5" width="24" customWidth="1"/>
    <col min="6" max="6" width="87" customWidth="1"/>
    <col min="7" max="7" width="61.28515625" customWidth="1"/>
    <col min="8" max="8" width="39.85546875" customWidth="1"/>
    <col min="9" max="9" width="12.5703125" customWidth="1"/>
    <col min="10" max="10" width="36.140625" customWidth="1"/>
    <col min="11" max="11" width="18.7109375" customWidth="1"/>
    <col min="12" max="12" width="29.28515625" customWidth="1"/>
    <col min="13" max="13" width="0" hidden="1" customWidth="1"/>
    <col min="14" max="14" width="21.85546875" hidden="1" customWidth="1"/>
  </cols>
  <sheetData>
    <row r="1" spans="1:39" ht="15.75">
      <c r="A1" s="288" t="s">
        <v>378</v>
      </c>
      <c r="B1" s="288"/>
      <c r="C1" s="288"/>
      <c r="D1" s="288"/>
      <c r="E1" s="288"/>
      <c r="F1" s="288"/>
      <c r="G1" s="288"/>
      <c r="H1" s="288"/>
      <c r="I1" s="288"/>
      <c r="J1" s="288"/>
      <c r="K1" s="288"/>
      <c r="L1" s="288"/>
      <c r="M1" s="129"/>
      <c r="N1" s="129"/>
    </row>
    <row r="2" spans="1:39" s="151" customFormat="1" ht="57.75">
      <c r="A2" s="217" t="s">
        <v>169</v>
      </c>
      <c r="B2" s="214" t="s">
        <v>492</v>
      </c>
      <c r="C2" s="211" t="s">
        <v>326</v>
      </c>
      <c r="D2" s="212" t="s">
        <v>379</v>
      </c>
      <c r="E2" s="213" t="s">
        <v>328</v>
      </c>
      <c r="F2" s="214" t="s">
        <v>93</v>
      </c>
      <c r="G2" s="215" t="s">
        <v>95</v>
      </c>
      <c r="H2" s="216" t="s">
        <v>329</v>
      </c>
      <c r="I2" s="216" t="s">
        <v>99</v>
      </c>
      <c r="J2" s="208" t="s">
        <v>634</v>
      </c>
      <c r="K2" s="216" t="s">
        <v>103</v>
      </c>
      <c r="L2" s="208" t="s">
        <v>330</v>
      </c>
      <c r="M2" s="162" t="s">
        <v>401</v>
      </c>
      <c r="N2" s="162" t="s">
        <v>332</v>
      </c>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row>
    <row r="3" spans="1:39" ht="18.75">
      <c r="A3" s="298" t="s">
        <v>493</v>
      </c>
      <c r="B3" s="298"/>
      <c r="C3" s="298"/>
      <c r="D3" s="298"/>
      <c r="E3" s="298"/>
      <c r="F3" s="298"/>
      <c r="G3" s="298"/>
      <c r="H3" s="298"/>
      <c r="I3" s="298"/>
      <c r="J3" s="298"/>
      <c r="K3" s="298"/>
      <c r="L3" s="298"/>
      <c r="M3" s="86"/>
      <c r="N3" s="86"/>
    </row>
    <row r="4" spans="1:39" ht="75">
      <c r="A4" s="75" t="s">
        <v>250</v>
      </c>
      <c r="B4" s="73" t="s">
        <v>494</v>
      </c>
      <c r="C4" s="143" t="s">
        <v>495</v>
      </c>
      <c r="D4" s="113" t="s">
        <v>356</v>
      </c>
      <c r="E4" s="141"/>
      <c r="F4" s="138" t="s">
        <v>496</v>
      </c>
      <c r="G4" s="138" t="s">
        <v>497</v>
      </c>
      <c r="H4" s="157" t="s">
        <v>468</v>
      </c>
      <c r="I4" s="154" t="s">
        <v>339</v>
      </c>
      <c r="J4" s="86"/>
      <c r="K4" s="86"/>
      <c r="L4" s="86"/>
      <c r="M4" s="86">
        <f>IF(I4="","0",IF(I4="Pass",1,IF(I4="Fail",0,IF(I4="TBD",0,IF(I4="N/A (Please provide reason)",1)))))</f>
        <v>0</v>
      </c>
      <c r="N4" s="86">
        <f>IF(AND(D4="Mandatory",I4="N/A (Please provide reason)"),1,0)</f>
        <v>0</v>
      </c>
    </row>
    <row r="5" spans="1:39" ht="15.75">
      <c r="A5" s="288" t="s">
        <v>411</v>
      </c>
      <c r="B5" s="288"/>
      <c r="C5" s="288"/>
      <c r="D5" s="288"/>
      <c r="E5" s="288"/>
      <c r="F5" s="288"/>
      <c r="G5" s="288"/>
      <c r="H5" s="288"/>
      <c r="I5" s="288"/>
      <c r="J5" s="288"/>
      <c r="K5" s="288"/>
      <c r="L5" s="288"/>
      <c r="M5" s="86"/>
      <c r="N5" s="86"/>
    </row>
    <row r="6" spans="1:39" ht="30">
      <c r="A6" s="75" t="s">
        <v>253</v>
      </c>
      <c r="B6" s="73" t="s">
        <v>498</v>
      </c>
      <c r="C6" s="143" t="s">
        <v>499</v>
      </c>
      <c r="D6" s="113" t="s">
        <v>356</v>
      </c>
      <c r="E6" s="141"/>
      <c r="F6" s="138" t="s">
        <v>500</v>
      </c>
      <c r="G6" s="138" t="s">
        <v>501</v>
      </c>
      <c r="H6" s="101" t="s">
        <v>416</v>
      </c>
      <c r="I6" s="154" t="s">
        <v>339</v>
      </c>
      <c r="J6" s="86"/>
      <c r="K6" s="86"/>
      <c r="L6" s="86"/>
      <c r="M6" s="86">
        <f>IF(I6="","0",IF(I6="Pass",1,IF(I6="Fail",0,IF(I6="TBD",0,IF(I6="N/A (Please provide reason)",1)))))</f>
        <v>0</v>
      </c>
      <c r="N6" s="86">
        <f>IF(AND(D6="Mandatory",I6="N/A (Please provide reason)"),1,0)</f>
        <v>0</v>
      </c>
    </row>
    <row r="7" spans="1:39" ht="45">
      <c r="A7" s="75" t="s">
        <v>256</v>
      </c>
      <c r="B7" s="73" t="s">
        <v>502</v>
      </c>
      <c r="C7" s="143" t="s">
        <v>503</v>
      </c>
      <c r="D7" s="113" t="s">
        <v>356</v>
      </c>
      <c r="E7" s="141"/>
      <c r="F7" s="138" t="s">
        <v>504</v>
      </c>
      <c r="G7" s="138" t="s">
        <v>505</v>
      </c>
      <c r="H7" s="101" t="s">
        <v>416</v>
      </c>
      <c r="I7" s="154" t="s">
        <v>339</v>
      </c>
      <c r="J7" s="86"/>
      <c r="K7" s="86"/>
      <c r="L7" s="86"/>
      <c r="M7" s="86">
        <f t="shared" ref="M7:M12" si="0">IF(I7="","0",IF(I7="Pass",1,IF(I7="Fail",0,IF(I7="TBD",0,IF(I7="N/A (Please provide reason)",1)))))</f>
        <v>0</v>
      </c>
      <c r="N7" s="86">
        <f t="shared" ref="N7:N12" si="1">IF(AND(D7="Mandatory",I7="N/A (Please provide reason)"),1,0)</f>
        <v>0</v>
      </c>
    </row>
    <row r="8" spans="1:39" ht="300">
      <c r="A8" s="75" t="s">
        <v>259</v>
      </c>
      <c r="B8" s="73" t="s">
        <v>506</v>
      </c>
      <c r="C8" s="143" t="s">
        <v>507</v>
      </c>
      <c r="D8" s="113" t="s">
        <v>356</v>
      </c>
      <c r="E8" s="141" t="s">
        <v>508</v>
      </c>
      <c r="F8" s="138" t="s">
        <v>509</v>
      </c>
      <c r="G8" s="138" t="s">
        <v>510</v>
      </c>
      <c r="H8" s="101" t="s">
        <v>416</v>
      </c>
      <c r="I8" s="154" t="s">
        <v>339</v>
      </c>
      <c r="J8" s="86"/>
      <c r="K8" s="86"/>
      <c r="L8" s="86"/>
      <c r="M8" s="86">
        <f t="shared" si="0"/>
        <v>0</v>
      </c>
      <c r="N8" s="86">
        <f t="shared" si="1"/>
        <v>0</v>
      </c>
    </row>
    <row r="9" spans="1:39" ht="75">
      <c r="A9" s="75" t="s">
        <v>262</v>
      </c>
      <c r="B9" s="73" t="s">
        <v>511</v>
      </c>
      <c r="C9" s="143" t="s">
        <v>512</v>
      </c>
      <c r="D9" s="113" t="s">
        <v>356</v>
      </c>
      <c r="E9" s="141"/>
      <c r="F9" s="138" t="s">
        <v>513</v>
      </c>
      <c r="G9" s="138" t="s">
        <v>514</v>
      </c>
      <c r="H9" s="101" t="s">
        <v>515</v>
      </c>
      <c r="I9" s="154" t="s">
        <v>339</v>
      </c>
      <c r="J9" s="86"/>
      <c r="K9" s="86"/>
      <c r="L9" s="86"/>
      <c r="M9" s="86">
        <f t="shared" si="0"/>
        <v>0</v>
      </c>
      <c r="N9" s="86">
        <f t="shared" si="1"/>
        <v>0</v>
      </c>
    </row>
    <row r="10" spans="1:39" ht="60">
      <c r="A10" s="75" t="s">
        <v>265</v>
      </c>
      <c r="B10" s="73" t="s">
        <v>516</v>
      </c>
      <c r="C10" s="143" t="s">
        <v>517</v>
      </c>
      <c r="D10" s="113" t="s">
        <v>356</v>
      </c>
      <c r="E10" s="141" t="s">
        <v>518</v>
      </c>
      <c r="F10" s="137" t="s">
        <v>519</v>
      </c>
      <c r="G10" s="138" t="s">
        <v>520</v>
      </c>
      <c r="H10" s="101" t="s">
        <v>416</v>
      </c>
      <c r="I10" s="154" t="s">
        <v>373</v>
      </c>
      <c r="J10" s="86"/>
      <c r="K10" s="86"/>
      <c r="L10" s="86"/>
      <c r="M10" s="86">
        <f t="shared" si="0"/>
        <v>0</v>
      </c>
      <c r="N10" s="86">
        <f t="shared" si="1"/>
        <v>0</v>
      </c>
    </row>
    <row r="11" spans="1:39" ht="60">
      <c r="A11" s="75" t="s">
        <v>268</v>
      </c>
      <c r="B11" s="73" t="s">
        <v>521</v>
      </c>
      <c r="C11" s="143" t="s">
        <v>522</v>
      </c>
      <c r="D11" s="113" t="s">
        <v>356</v>
      </c>
      <c r="E11" s="141"/>
      <c r="F11" s="138" t="s">
        <v>523</v>
      </c>
      <c r="G11" s="138" t="s">
        <v>524</v>
      </c>
      <c r="H11" s="101" t="s">
        <v>515</v>
      </c>
      <c r="I11" s="154" t="s">
        <v>339</v>
      </c>
      <c r="J11" s="86"/>
      <c r="K11" s="86"/>
      <c r="L11" s="86"/>
      <c r="M11" s="86">
        <f t="shared" si="0"/>
        <v>0</v>
      </c>
      <c r="N11" s="86">
        <f t="shared" si="1"/>
        <v>0</v>
      </c>
    </row>
    <row r="12" spans="1:39" ht="45">
      <c r="A12" s="75" t="s">
        <v>271</v>
      </c>
      <c r="B12" s="73" t="s">
        <v>525</v>
      </c>
      <c r="C12" s="143" t="s">
        <v>526</v>
      </c>
      <c r="D12" s="113" t="s">
        <v>356</v>
      </c>
      <c r="E12" s="141"/>
      <c r="F12" s="138" t="s">
        <v>527</v>
      </c>
      <c r="G12" s="138" t="s">
        <v>528</v>
      </c>
      <c r="H12" s="101" t="s">
        <v>416</v>
      </c>
      <c r="I12" s="154" t="s">
        <v>339</v>
      </c>
      <c r="J12" s="86"/>
      <c r="K12" s="86"/>
      <c r="L12" s="86"/>
      <c r="M12" s="86">
        <f t="shared" si="0"/>
        <v>0</v>
      </c>
      <c r="N12" s="86">
        <f t="shared" si="1"/>
        <v>0</v>
      </c>
    </row>
    <row r="14" spans="1:39">
      <c r="G14" s="119" t="s">
        <v>370</v>
      </c>
      <c r="H14" s="120" t="s">
        <v>371</v>
      </c>
      <c r="I14" s="121">
        <f>SUM(I15,I16)</f>
        <v>8</v>
      </c>
    </row>
    <row r="15" spans="1:39">
      <c r="G15" s="122" t="s">
        <v>339</v>
      </c>
      <c r="H15" s="120" t="s">
        <v>372</v>
      </c>
      <c r="I15" s="123">
        <f>COUNTIFS(M4:M13,0)</f>
        <v>8</v>
      </c>
    </row>
    <row r="16" spans="1:39">
      <c r="G16" s="124" t="s">
        <v>373</v>
      </c>
      <c r="H16" s="125" t="s">
        <v>374</v>
      </c>
      <c r="I16" s="123">
        <f>COUNTIFS(M3:M34,1)</f>
        <v>0</v>
      </c>
    </row>
    <row r="17" spans="7:9">
      <c r="G17" s="122" t="s">
        <v>375</v>
      </c>
      <c r="H17" s="125" t="s">
        <v>376</v>
      </c>
      <c r="I17" s="126">
        <f>SUM(I16/I14)</f>
        <v>0</v>
      </c>
    </row>
    <row r="18" spans="7:9">
      <c r="G18" s="127" t="s">
        <v>377</v>
      </c>
    </row>
  </sheetData>
  <mergeCells count="3">
    <mergeCell ref="A1:L1"/>
    <mergeCell ref="A3:L3"/>
    <mergeCell ref="A5:L5"/>
  </mergeCells>
  <conditionalFormatting sqref="I4">
    <cfRule type="cellIs" dxfId="20" priority="4" operator="equal">
      <formula>#REF!</formula>
    </cfRule>
    <cfRule type="cellIs" dxfId="19" priority="5" operator="equal">
      <formula>#REF!</formula>
    </cfRule>
    <cfRule type="cellIs" dxfId="18" priority="6" operator="equal">
      <formula>#REF!</formula>
    </cfRule>
  </conditionalFormatting>
  <conditionalFormatting sqref="I6:I12">
    <cfRule type="cellIs" dxfId="17" priority="1" operator="equal">
      <formula>#REF!</formula>
    </cfRule>
    <cfRule type="cellIs" dxfId="16" priority="2" operator="equal">
      <formula>#REF!</formula>
    </cfRule>
    <cfRule type="cellIs" dxfId="15" priority="3" operator="equal">
      <formula>#REF!</formula>
    </cfRule>
  </conditionalFormatting>
  <dataValidations count="1">
    <dataValidation type="list" allowBlank="1" showInputMessage="1" showErrorMessage="1" sqref="I4 I6:I12" xr:uid="{4F31AB7F-97F2-4587-8213-1E6A785C6677}">
      <formula1>"Pass, Fail, N/A (Please provide reason), TBD"</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11D2-55D4-436A-82AC-EE06A35F0200}">
  <dimension ref="A1:N18"/>
  <sheetViews>
    <sheetView workbookViewId="0">
      <selection activeCell="J1" sqref="J1"/>
    </sheetView>
  </sheetViews>
  <sheetFormatPr defaultRowHeight="12.75"/>
  <cols>
    <col min="1" max="1" width="25" customWidth="1"/>
    <col min="2" max="2" width="23.28515625" customWidth="1"/>
    <col min="3" max="3" width="58.28515625" customWidth="1"/>
    <col min="4" max="4" width="21.85546875" customWidth="1"/>
    <col min="5" max="5" width="29.85546875" customWidth="1"/>
    <col min="6" max="6" width="64.7109375" customWidth="1"/>
    <col min="7" max="7" width="56.85546875" customWidth="1"/>
    <col min="8" max="8" width="44.5703125" customWidth="1"/>
    <col min="9" max="9" width="15" customWidth="1"/>
    <col min="10" max="10" width="29.7109375" customWidth="1"/>
    <col min="11" max="11" width="35" customWidth="1"/>
    <col min="12" max="12" width="28" customWidth="1"/>
    <col min="13" max="13" width="0" hidden="1" customWidth="1"/>
    <col min="14" max="14" width="16.7109375" hidden="1" customWidth="1"/>
  </cols>
  <sheetData>
    <row r="1" spans="1:14" ht="35.25">
      <c r="A1" s="209" t="s">
        <v>169</v>
      </c>
      <c r="B1" s="210" t="s">
        <v>325</v>
      </c>
      <c r="C1" s="211" t="s">
        <v>326</v>
      </c>
      <c r="D1" s="212" t="s">
        <v>379</v>
      </c>
      <c r="E1" s="213" t="s">
        <v>328</v>
      </c>
      <c r="F1" s="214" t="s">
        <v>93</v>
      </c>
      <c r="G1" s="215" t="s">
        <v>95</v>
      </c>
      <c r="H1" s="208" t="s">
        <v>329</v>
      </c>
      <c r="I1" s="216" t="s">
        <v>99</v>
      </c>
      <c r="J1" s="208" t="s">
        <v>634</v>
      </c>
      <c r="K1" s="219" t="s">
        <v>103</v>
      </c>
      <c r="L1" s="218" t="s">
        <v>330</v>
      </c>
      <c r="M1" s="165" t="s">
        <v>401</v>
      </c>
      <c r="N1" s="165" t="s">
        <v>332</v>
      </c>
    </row>
    <row r="2" spans="1:14" ht="18.75">
      <c r="A2" s="160" t="s">
        <v>529</v>
      </c>
      <c r="B2" s="166"/>
      <c r="C2" s="166"/>
      <c r="D2" s="166"/>
      <c r="E2" s="166"/>
      <c r="F2" s="166"/>
      <c r="G2" s="166"/>
      <c r="H2" s="166"/>
      <c r="I2" s="166"/>
      <c r="J2" s="166"/>
      <c r="K2" s="166"/>
      <c r="L2" s="166"/>
      <c r="M2" s="86"/>
      <c r="N2" s="86"/>
    </row>
    <row r="3" spans="1:14" ht="135">
      <c r="A3" s="70" t="s">
        <v>274</v>
      </c>
      <c r="B3" s="74" t="s">
        <v>530</v>
      </c>
      <c r="C3" s="143" t="s">
        <v>531</v>
      </c>
      <c r="D3" s="113" t="s">
        <v>356</v>
      </c>
      <c r="E3" s="143" t="s">
        <v>532</v>
      </c>
      <c r="F3" s="138" t="s">
        <v>533</v>
      </c>
      <c r="G3" s="138" t="s">
        <v>534</v>
      </c>
      <c r="H3" s="174" t="s">
        <v>348</v>
      </c>
      <c r="I3" s="154" t="s">
        <v>339</v>
      </c>
      <c r="J3" s="143"/>
      <c r="K3" s="168"/>
      <c r="L3" s="168"/>
      <c r="M3" s="86">
        <f>IF(I3="","0",IF(I3="Pass",1,IF(I3="Fail",0,IF(I3="TBD",0,IF(I3="N/A (Please provide reason)",1)))))</f>
        <v>0</v>
      </c>
      <c r="N3" s="86">
        <f>IF(AND(D3="Mandatory",I3="N/A (Please provide reason)"),1,0)</f>
        <v>0</v>
      </c>
    </row>
    <row r="4" spans="1:14" ht="45">
      <c r="A4" s="70" t="s">
        <v>277</v>
      </c>
      <c r="B4" s="74" t="s">
        <v>535</v>
      </c>
      <c r="C4" s="143" t="s">
        <v>536</v>
      </c>
      <c r="D4" s="113" t="s">
        <v>356</v>
      </c>
      <c r="E4" s="143" t="s">
        <v>537</v>
      </c>
      <c r="F4" s="138" t="s">
        <v>538</v>
      </c>
      <c r="G4" s="138" t="s">
        <v>539</v>
      </c>
      <c r="H4" s="157" t="s">
        <v>468</v>
      </c>
      <c r="I4" s="154" t="s">
        <v>339</v>
      </c>
      <c r="J4" s="143"/>
      <c r="K4" s="168"/>
      <c r="L4" s="168"/>
      <c r="M4" s="86">
        <f t="shared" ref="M4:M7" si="0">IF(I4="","0",IF(I4="Pass",1,IF(I4="Fail",0,IF(I4="TBD",0,IF(I4="N/A (Please provide reason)",1)))))</f>
        <v>0</v>
      </c>
      <c r="N4" s="86">
        <f t="shared" ref="N4:N7" si="1">IF(AND(D4="Mandatory",I4="N/A (Please provide reason)"),1,0)</f>
        <v>0</v>
      </c>
    </row>
    <row r="5" spans="1:14" ht="45">
      <c r="A5" s="70" t="s">
        <v>280</v>
      </c>
      <c r="B5" s="74" t="s">
        <v>540</v>
      </c>
      <c r="C5" s="143" t="s">
        <v>541</v>
      </c>
      <c r="D5" s="113" t="s">
        <v>356</v>
      </c>
      <c r="E5" s="143" t="s">
        <v>542</v>
      </c>
      <c r="F5" s="138" t="s">
        <v>543</v>
      </c>
      <c r="G5" s="138" t="s">
        <v>544</v>
      </c>
      <c r="H5" s="174" t="s">
        <v>348</v>
      </c>
      <c r="I5" s="154" t="s">
        <v>339</v>
      </c>
      <c r="J5" s="143"/>
      <c r="K5" s="168"/>
      <c r="L5" s="168"/>
      <c r="M5" s="86">
        <f t="shared" si="0"/>
        <v>0</v>
      </c>
      <c r="N5" s="86">
        <f t="shared" si="1"/>
        <v>0</v>
      </c>
    </row>
    <row r="6" spans="1:14" ht="75">
      <c r="A6" s="70" t="s">
        <v>283</v>
      </c>
      <c r="B6" s="74" t="s">
        <v>545</v>
      </c>
      <c r="C6" s="143" t="s">
        <v>546</v>
      </c>
      <c r="D6" s="113" t="s">
        <v>356</v>
      </c>
      <c r="E6" s="143" t="s">
        <v>532</v>
      </c>
      <c r="F6" s="138" t="s">
        <v>547</v>
      </c>
      <c r="G6" s="138" t="s">
        <v>548</v>
      </c>
      <c r="H6" s="157" t="s">
        <v>468</v>
      </c>
      <c r="I6" s="154" t="s">
        <v>339</v>
      </c>
      <c r="J6" s="143"/>
      <c r="K6" s="168"/>
      <c r="L6" s="168"/>
      <c r="M6" s="86">
        <f t="shared" si="0"/>
        <v>0</v>
      </c>
      <c r="N6" s="86">
        <f t="shared" si="1"/>
        <v>0</v>
      </c>
    </row>
    <row r="7" spans="1:14" ht="75">
      <c r="A7" s="70" t="s">
        <v>286</v>
      </c>
      <c r="B7" s="74" t="s">
        <v>549</v>
      </c>
      <c r="C7" s="143" t="s">
        <v>550</v>
      </c>
      <c r="D7" s="113" t="s">
        <v>356</v>
      </c>
      <c r="E7" s="143" t="s">
        <v>537</v>
      </c>
      <c r="F7" s="138" t="s">
        <v>551</v>
      </c>
      <c r="G7" s="138" t="s">
        <v>552</v>
      </c>
      <c r="H7" s="157" t="s">
        <v>553</v>
      </c>
      <c r="I7" s="154" t="s">
        <v>339</v>
      </c>
      <c r="J7" s="143"/>
      <c r="K7" s="168"/>
      <c r="L7" s="168"/>
      <c r="M7" s="86">
        <f t="shared" si="0"/>
        <v>0</v>
      </c>
      <c r="N7" s="86">
        <f t="shared" si="1"/>
        <v>0</v>
      </c>
    </row>
    <row r="8" spans="1:14" ht="18.75">
      <c r="A8" s="163" t="s">
        <v>554</v>
      </c>
      <c r="B8" s="172"/>
      <c r="C8" s="172"/>
      <c r="D8" s="172"/>
      <c r="E8" s="172"/>
      <c r="F8" s="172"/>
      <c r="G8" s="172"/>
      <c r="H8" s="172"/>
      <c r="I8" s="172"/>
      <c r="J8" s="172"/>
      <c r="K8" s="172"/>
      <c r="L8" s="175"/>
      <c r="M8" s="86"/>
      <c r="N8" s="86"/>
    </row>
    <row r="14" spans="1:14">
      <c r="G14" s="119" t="s">
        <v>370</v>
      </c>
      <c r="H14" s="120" t="s">
        <v>371</v>
      </c>
      <c r="I14" s="121">
        <f>SUM(I15,I16)</f>
        <v>5</v>
      </c>
    </row>
    <row r="15" spans="1:14">
      <c r="G15" s="122" t="s">
        <v>339</v>
      </c>
      <c r="H15" s="120" t="s">
        <v>372</v>
      </c>
      <c r="I15" s="123">
        <f>COUNTIFS(M3:M10,0)</f>
        <v>5</v>
      </c>
    </row>
    <row r="16" spans="1:14">
      <c r="G16" s="124" t="s">
        <v>373</v>
      </c>
      <c r="H16" s="125" t="s">
        <v>374</v>
      </c>
      <c r="I16" s="123">
        <f>COUNTIFS(M3:M34,1)</f>
        <v>0</v>
      </c>
    </row>
    <row r="17" spans="7:9">
      <c r="G17" s="122" t="s">
        <v>375</v>
      </c>
      <c r="H17" s="125" t="s">
        <v>376</v>
      </c>
      <c r="I17" s="126">
        <f>SUM(I16/I14)</f>
        <v>0</v>
      </c>
    </row>
    <row r="18" spans="7:9">
      <c r="G18" s="127" t="s">
        <v>377</v>
      </c>
    </row>
  </sheetData>
  <conditionalFormatting sqref="I3:I7">
    <cfRule type="cellIs" dxfId="14" priority="1" operator="equal">
      <formula>#REF!</formula>
    </cfRule>
    <cfRule type="cellIs" dxfId="13" priority="2" operator="equal">
      <formula>#REF!</formula>
    </cfRule>
    <cfRule type="cellIs" dxfId="12" priority="3" operator="equal">
      <formula>#REF!</formula>
    </cfRule>
  </conditionalFormatting>
  <dataValidations count="1">
    <dataValidation type="list" allowBlank="1" showInputMessage="1" showErrorMessage="1" sqref="I3:I7" xr:uid="{0DBF2453-9587-47A6-BE00-790CAFC1EA14}">
      <formula1>"Pass, Fail, N/A (Please provide reason), TBD"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4619C-5A1C-4E1D-8C7E-44503059F75C}">
  <dimension ref="A1:N18"/>
  <sheetViews>
    <sheetView topLeftCell="D1" workbookViewId="0">
      <selection activeCell="J1" sqref="J1"/>
    </sheetView>
  </sheetViews>
  <sheetFormatPr defaultRowHeight="12.75"/>
  <cols>
    <col min="1" max="1" width="17.28515625" customWidth="1"/>
    <col min="2" max="2" width="23.28515625" customWidth="1"/>
    <col min="3" max="3" width="57.140625" customWidth="1"/>
    <col min="4" max="4" width="17.85546875" customWidth="1"/>
    <col min="5" max="5" width="23" customWidth="1"/>
    <col min="6" max="6" width="67" customWidth="1"/>
    <col min="7" max="7" width="42.28515625" customWidth="1"/>
    <col min="8" max="8" width="42.140625" customWidth="1"/>
    <col min="9" max="9" width="12.140625" customWidth="1"/>
    <col min="10" max="11" width="33.85546875" customWidth="1"/>
    <col min="12" max="12" width="33.5703125" customWidth="1"/>
    <col min="13" max="13" width="0" hidden="1" customWidth="1"/>
    <col min="14" max="14" width="27.140625" hidden="1" customWidth="1"/>
  </cols>
  <sheetData>
    <row r="1" spans="1:14" ht="46.5">
      <c r="A1" s="209" t="s">
        <v>169</v>
      </c>
      <c r="B1" s="210" t="s">
        <v>325</v>
      </c>
      <c r="C1" s="211" t="s">
        <v>326</v>
      </c>
      <c r="D1" s="212" t="s">
        <v>379</v>
      </c>
      <c r="E1" s="213" t="s">
        <v>328</v>
      </c>
      <c r="F1" s="214" t="s">
        <v>93</v>
      </c>
      <c r="G1" s="215" t="s">
        <v>95</v>
      </c>
      <c r="H1" s="208" t="s">
        <v>329</v>
      </c>
      <c r="I1" s="216" t="s">
        <v>99</v>
      </c>
      <c r="J1" s="208" t="s">
        <v>634</v>
      </c>
      <c r="K1" s="219" t="s">
        <v>103</v>
      </c>
      <c r="L1" s="218" t="s">
        <v>330</v>
      </c>
      <c r="M1" s="165" t="s">
        <v>401</v>
      </c>
      <c r="N1" s="165" t="s">
        <v>332</v>
      </c>
    </row>
    <row r="2" spans="1:14" ht="18.75">
      <c r="A2" s="160" t="s">
        <v>555</v>
      </c>
      <c r="B2" s="160"/>
      <c r="C2" s="166"/>
      <c r="D2" s="166"/>
      <c r="E2" s="166"/>
      <c r="F2" s="166"/>
      <c r="G2" s="166"/>
      <c r="H2" s="166"/>
      <c r="I2" s="166"/>
      <c r="J2" s="166"/>
      <c r="K2" s="166"/>
      <c r="L2" s="167"/>
      <c r="M2" s="86"/>
      <c r="N2" s="86"/>
    </row>
    <row r="3" spans="1:14" ht="90">
      <c r="A3" s="70" t="s">
        <v>289</v>
      </c>
      <c r="B3" s="74" t="s">
        <v>556</v>
      </c>
      <c r="C3" s="143" t="s">
        <v>557</v>
      </c>
      <c r="D3" s="113" t="s">
        <v>356</v>
      </c>
      <c r="E3" s="141"/>
      <c r="F3" s="138" t="s">
        <v>558</v>
      </c>
      <c r="G3" s="138" t="s">
        <v>559</v>
      </c>
      <c r="H3" s="176" t="s">
        <v>560</v>
      </c>
      <c r="I3" s="154" t="s">
        <v>339</v>
      </c>
      <c r="J3" s="141"/>
      <c r="K3" s="168"/>
      <c r="L3" s="168"/>
      <c r="M3" s="86">
        <f>IF(I3="","0",IF(I3="Pass",1,IF(I3="Fail",0,IF(I3="TBD",0,IF(I3="N/A (Please provide reason)",1)))))</f>
        <v>0</v>
      </c>
      <c r="N3" s="86">
        <f>IF(AND(D3="Mandatory",I3="N/A (Please provide reason)"),1,0)</f>
        <v>0</v>
      </c>
    </row>
    <row r="4" spans="1:14" ht="45">
      <c r="A4" s="70" t="s">
        <v>292</v>
      </c>
      <c r="B4" s="74" t="s">
        <v>561</v>
      </c>
      <c r="C4" s="143" t="s">
        <v>562</v>
      </c>
      <c r="D4" s="113" t="s">
        <v>356</v>
      </c>
      <c r="E4" s="141"/>
      <c r="F4" s="138" t="s">
        <v>563</v>
      </c>
      <c r="G4" s="138" t="s">
        <v>564</v>
      </c>
      <c r="H4" s="157" t="s">
        <v>468</v>
      </c>
      <c r="I4" s="154" t="s">
        <v>339</v>
      </c>
      <c r="J4" s="141"/>
      <c r="K4" s="168"/>
      <c r="L4" s="168"/>
      <c r="M4" s="86">
        <f t="shared" ref="M4:M7" si="0">IF(I4="","0",IF(I4="Pass",1,IF(I4="Fail",0,IF(I4="TBD",0,IF(I4="N/A (Please provide reason)",1)))))</f>
        <v>0</v>
      </c>
      <c r="N4" s="86">
        <f t="shared" ref="N4:N7" si="1">IF(AND(D4="Mandatory",I4="N/A (Please provide reason)"),1,0)</f>
        <v>0</v>
      </c>
    </row>
    <row r="5" spans="1:14" ht="60">
      <c r="A5" s="70" t="s">
        <v>295</v>
      </c>
      <c r="B5" s="74" t="s">
        <v>565</v>
      </c>
      <c r="C5" s="143" t="s">
        <v>566</v>
      </c>
      <c r="D5" s="113" t="s">
        <v>356</v>
      </c>
      <c r="E5" s="143" t="s">
        <v>567</v>
      </c>
      <c r="F5" s="138" t="s">
        <v>568</v>
      </c>
      <c r="G5" s="138" t="s">
        <v>569</v>
      </c>
      <c r="H5" s="157" t="s">
        <v>468</v>
      </c>
      <c r="I5" s="154" t="s">
        <v>339</v>
      </c>
      <c r="J5" s="143"/>
      <c r="K5" s="168"/>
      <c r="L5" s="168"/>
      <c r="M5" s="86">
        <f t="shared" si="0"/>
        <v>0</v>
      </c>
      <c r="N5" s="86">
        <f t="shared" si="1"/>
        <v>0</v>
      </c>
    </row>
    <row r="6" spans="1:14" ht="75">
      <c r="A6" s="70" t="s">
        <v>298</v>
      </c>
      <c r="B6" s="74" t="s">
        <v>570</v>
      </c>
      <c r="C6" s="143" t="s">
        <v>571</v>
      </c>
      <c r="D6" s="113" t="s">
        <v>356</v>
      </c>
      <c r="E6" s="143" t="s">
        <v>572</v>
      </c>
      <c r="F6" s="138" t="s">
        <v>573</v>
      </c>
      <c r="G6" s="138" t="s">
        <v>574</v>
      </c>
      <c r="H6" s="157" t="s">
        <v>575</v>
      </c>
      <c r="I6" s="154" t="s">
        <v>339</v>
      </c>
      <c r="J6" s="143"/>
      <c r="K6" s="168"/>
      <c r="L6" s="168"/>
      <c r="M6" s="86">
        <f t="shared" si="0"/>
        <v>0</v>
      </c>
      <c r="N6" s="86">
        <f t="shared" si="1"/>
        <v>0</v>
      </c>
    </row>
    <row r="7" spans="1:14" ht="60">
      <c r="A7" s="70" t="s">
        <v>301</v>
      </c>
      <c r="B7" s="74" t="s">
        <v>576</v>
      </c>
      <c r="C7" s="143" t="s">
        <v>577</v>
      </c>
      <c r="D7" s="113" t="s">
        <v>356</v>
      </c>
      <c r="E7" s="141"/>
      <c r="F7" s="138" t="s">
        <v>578</v>
      </c>
      <c r="G7" s="138" t="s">
        <v>579</v>
      </c>
      <c r="H7" s="176" t="s">
        <v>580</v>
      </c>
      <c r="I7" s="154" t="s">
        <v>339</v>
      </c>
      <c r="J7" s="141"/>
      <c r="K7" s="168"/>
      <c r="L7" s="168"/>
      <c r="M7" s="86">
        <f t="shared" si="0"/>
        <v>0</v>
      </c>
      <c r="N7" s="86">
        <f t="shared" si="1"/>
        <v>0</v>
      </c>
    </row>
    <row r="8" spans="1:14" ht="18.75">
      <c r="A8" s="163" t="s">
        <v>581</v>
      </c>
      <c r="B8" s="172"/>
      <c r="C8" s="172"/>
      <c r="D8" s="172"/>
      <c r="E8" s="172"/>
      <c r="F8" s="172"/>
      <c r="G8" s="172"/>
      <c r="H8" s="172"/>
      <c r="I8" s="172"/>
      <c r="J8" s="172"/>
      <c r="K8" s="172"/>
      <c r="L8" s="172"/>
      <c r="M8" s="86"/>
      <c r="N8" s="86"/>
    </row>
    <row r="14" spans="1:14">
      <c r="G14" s="119" t="s">
        <v>370</v>
      </c>
      <c r="H14" s="120" t="s">
        <v>371</v>
      </c>
      <c r="I14" s="121">
        <f>SUM(I15,I16)</f>
        <v>5</v>
      </c>
    </row>
    <row r="15" spans="1:14">
      <c r="G15" s="122" t="s">
        <v>339</v>
      </c>
      <c r="H15" s="120" t="s">
        <v>372</v>
      </c>
      <c r="I15" s="123">
        <f>COUNTIFS(M3:M10,0)</f>
        <v>5</v>
      </c>
    </row>
    <row r="16" spans="1:14">
      <c r="G16" s="124" t="s">
        <v>373</v>
      </c>
      <c r="H16" s="125" t="s">
        <v>374</v>
      </c>
      <c r="I16" s="123">
        <f>COUNTIFS(M3:M34,1)</f>
        <v>0</v>
      </c>
    </row>
    <row r="17" spans="7:9">
      <c r="G17" s="122" t="s">
        <v>375</v>
      </c>
      <c r="H17" s="125" t="s">
        <v>376</v>
      </c>
      <c r="I17" s="126">
        <f>SUM(I16/I14)</f>
        <v>0</v>
      </c>
    </row>
    <row r="18" spans="7:9">
      <c r="G18" s="127" t="s">
        <v>377</v>
      </c>
    </row>
  </sheetData>
  <conditionalFormatting sqref="I3:I7">
    <cfRule type="cellIs" dxfId="11" priority="1" operator="equal">
      <formula>#REF!</formula>
    </cfRule>
    <cfRule type="cellIs" dxfId="10" priority="2" operator="equal">
      <formula>#REF!</formula>
    </cfRule>
    <cfRule type="cellIs" dxfId="9" priority="3" operator="equal">
      <formula>#REF!</formula>
    </cfRule>
  </conditionalFormatting>
  <dataValidations count="1">
    <dataValidation type="list" allowBlank="1" showInputMessage="1" showErrorMessage="1" sqref="I3:I7" xr:uid="{C4A097E8-14BE-472E-8A9F-10166877CFD0}">
      <formula1>"Pass, Fail, N/A (Please provide reason), TBD"</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0FD4-07AD-49FA-903F-7C8D68CBC665}">
  <dimension ref="A1:N18"/>
  <sheetViews>
    <sheetView zoomScale="70" zoomScaleNormal="70" workbookViewId="0">
      <selection activeCell="F30" sqref="F30"/>
    </sheetView>
  </sheetViews>
  <sheetFormatPr defaultRowHeight="12.75"/>
  <cols>
    <col min="1" max="1" width="17.5703125" customWidth="1"/>
    <col min="2" max="2" width="30" customWidth="1"/>
    <col min="3" max="3" width="60.28515625" customWidth="1"/>
    <col min="4" max="4" width="16.140625" customWidth="1"/>
    <col min="5" max="5" width="14.28515625" customWidth="1"/>
    <col min="6" max="6" width="42.28515625" customWidth="1"/>
    <col min="7" max="7" width="36.140625" customWidth="1"/>
    <col min="8" max="8" width="43" customWidth="1"/>
    <col min="10" max="10" width="27.28515625" customWidth="1"/>
    <col min="11" max="11" width="30.140625" customWidth="1"/>
    <col min="12" max="12" width="28" customWidth="1"/>
    <col min="13" max="13" width="0" hidden="1" customWidth="1"/>
    <col min="14" max="14" width="20.28515625" hidden="1" customWidth="1"/>
  </cols>
  <sheetData>
    <row r="1" spans="1:14" ht="57.75">
      <c r="A1" s="209" t="s">
        <v>169</v>
      </c>
      <c r="B1" s="210" t="s">
        <v>325</v>
      </c>
      <c r="C1" s="211" t="s">
        <v>326</v>
      </c>
      <c r="D1" s="212" t="s">
        <v>379</v>
      </c>
      <c r="E1" s="213" t="s">
        <v>328</v>
      </c>
      <c r="F1" s="214" t="s">
        <v>93</v>
      </c>
      <c r="G1" s="215" t="s">
        <v>95</v>
      </c>
      <c r="H1" s="208" t="s">
        <v>329</v>
      </c>
      <c r="I1" s="216" t="s">
        <v>99</v>
      </c>
      <c r="J1" s="208" t="s">
        <v>634</v>
      </c>
      <c r="K1" s="219" t="s">
        <v>103</v>
      </c>
      <c r="L1" s="218" t="s">
        <v>330</v>
      </c>
      <c r="M1" s="165" t="s">
        <v>401</v>
      </c>
      <c r="N1" s="165" t="s">
        <v>332</v>
      </c>
    </row>
    <row r="2" spans="1:14" s="177" customFormat="1" ht="18.75">
      <c r="A2" s="160" t="s">
        <v>582</v>
      </c>
      <c r="B2" s="160"/>
      <c r="C2" s="160"/>
      <c r="D2" s="160"/>
      <c r="E2" s="160"/>
      <c r="F2" s="160"/>
      <c r="G2" s="160"/>
      <c r="H2" s="160"/>
      <c r="I2" s="160"/>
      <c r="J2" s="160"/>
      <c r="K2" s="160"/>
      <c r="L2" s="160"/>
      <c r="M2" s="135"/>
      <c r="N2" s="135"/>
    </row>
    <row r="3" spans="1:14" ht="75">
      <c r="A3" s="178" t="s">
        <v>304</v>
      </c>
      <c r="B3" s="74" t="s">
        <v>583</v>
      </c>
      <c r="C3" s="143" t="s">
        <v>584</v>
      </c>
      <c r="D3" s="113" t="s">
        <v>356</v>
      </c>
      <c r="E3" s="141"/>
      <c r="F3" s="138" t="s">
        <v>585</v>
      </c>
      <c r="G3" s="138" t="s">
        <v>586</v>
      </c>
      <c r="H3" s="157" t="s">
        <v>587</v>
      </c>
      <c r="I3" s="154" t="s">
        <v>339</v>
      </c>
      <c r="J3" s="141"/>
      <c r="K3" s="168"/>
      <c r="L3" s="168"/>
      <c r="M3" s="86">
        <f>IF(I3="","0",IF(I3="Pass",1,IF(I3="Fail",0,IF(I3="TBD",0,IF(I3="N/A (Please provide reason)",1)))))</f>
        <v>0</v>
      </c>
      <c r="N3" s="86">
        <f>IF(AND(D3="Mandatory",I3="N/A (Please provide reason)"),1,0)</f>
        <v>0</v>
      </c>
    </row>
    <row r="4" spans="1:14" s="180" customFormat="1" ht="18.75">
      <c r="A4" s="163" t="s">
        <v>588</v>
      </c>
      <c r="B4" s="164"/>
      <c r="C4" s="164"/>
      <c r="D4" s="164"/>
      <c r="E4" s="164"/>
      <c r="F4" s="164"/>
      <c r="G4" s="164"/>
      <c r="H4" s="164"/>
      <c r="I4" s="164"/>
      <c r="J4" s="164"/>
      <c r="K4" s="164"/>
      <c r="L4" s="164"/>
      <c r="M4" s="179"/>
      <c r="N4" s="179"/>
    </row>
    <row r="14" spans="1:14">
      <c r="G14" s="119" t="s">
        <v>370</v>
      </c>
      <c r="H14" s="120" t="s">
        <v>371</v>
      </c>
      <c r="I14" s="121">
        <f>SUM(I15,I16)</f>
        <v>1</v>
      </c>
    </row>
    <row r="15" spans="1:14">
      <c r="G15" s="122" t="s">
        <v>339</v>
      </c>
      <c r="H15" s="120" t="s">
        <v>372</v>
      </c>
      <c r="I15" s="123">
        <f>COUNTIFS(M3:M10,0)</f>
        <v>1</v>
      </c>
    </row>
    <row r="16" spans="1:14">
      <c r="G16" s="124" t="s">
        <v>373</v>
      </c>
      <c r="H16" s="125" t="s">
        <v>374</v>
      </c>
      <c r="I16" s="123">
        <f>COUNTIFS(M3:M34,1)</f>
        <v>0</v>
      </c>
    </row>
    <row r="17" spans="7:9">
      <c r="G17" s="122" t="s">
        <v>375</v>
      </c>
      <c r="H17" s="125" t="s">
        <v>376</v>
      </c>
      <c r="I17" s="126">
        <f>SUM(I16/I14)</f>
        <v>0</v>
      </c>
    </row>
    <row r="18" spans="7:9">
      <c r="G18" s="127" t="s">
        <v>377</v>
      </c>
    </row>
  </sheetData>
  <conditionalFormatting sqref="I3">
    <cfRule type="cellIs" dxfId="8" priority="1" operator="equal">
      <formula>#REF!</formula>
    </cfRule>
    <cfRule type="cellIs" dxfId="7" priority="2" operator="equal">
      <formula>#REF!</formula>
    </cfRule>
    <cfRule type="cellIs" dxfId="6" priority="3" operator="equal">
      <formula>#REF!</formula>
    </cfRule>
  </conditionalFormatting>
  <dataValidations count="1">
    <dataValidation type="list" allowBlank="1" showInputMessage="1" showErrorMessage="1" sqref="I3" xr:uid="{0AE1D9B8-935D-40EA-A21B-885E80EBFE19}">
      <formula1>"Pass, Fail, N/A (Please provide reason), TBD"</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42F2C-E7C9-4E2E-B573-49BB7CA34079}">
  <dimension ref="A1:AM18"/>
  <sheetViews>
    <sheetView workbookViewId="0">
      <selection activeCell="J2" sqref="J2"/>
    </sheetView>
  </sheetViews>
  <sheetFormatPr defaultRowHeight="12.75"/>
  <cols>
    <col min="1" max="1" width="14.7109375" customWidth="1"/>
    <col min="2" max="2" width="25" customWidth="1"/>
    <col min="3" max="3" width="43.28515625" customWidth="1"/>
    <col min="4" max="4" width="15" customWidth="1"/>
    <col min="5" max="5" width="20" customWidth="1"/>
    <col min="6" max="6" width="55.85546875" customWidth="1"/>
    <col min="7" max="7" width="59.28515625" customWidth="1"/>
    <col min="8" max="8" width="26.85546875" customWidth="1"/>
    <col min="9" max="9" width="17" customWidth="1"/>
    <col min="10" max="10" width="24.85546875" customWidth="1"/>
    <col min="11" max="11" width="19.85546875" customWidth="1"/>
    <col min="12" max="12" width="34.28515625" customWidth="1"/>
    <col min="13" max="13" width="34.28515625" hidden="1" customWidth="1"/>
    <col min="14" max="14" width="31.140625" hidden="1" customWidth="1"/>
  </cols>
  <sheetData>
    <row r="1" spans="1:39" ht="15.75">
      <c r="A1" s="284" t="s">
        <v>378</v>
      </c>
      <c r="B1" s="284"/>
      <c r="C1" s="284"/>
      <c r="D1" s="284"/>
      <c r="E1" s="284"/>
      <c r="F1" s="284"/>
      <c r="G1" s="284"/>
      <c r="H1" s="284"/>
      <c r="I1" s="284"/>
      <c r="J1" s="284"/>
      <c r="K1" s="284"/>
      <c r="L1" s="284"/>
      <c r="M1" s="149"/>
      <c r="N1" s="149"/>
    </row>
    <row r="2" spans="1:39" s="151" customFormat="1" ht="57.75">
      <c r="A2" s="217" t="s">
        <v>169</v>
      </c>
      <c r="B2" s="214" t="s">
        <v>325</v>
      </c>
      <c r="C2" s="211" t="s">
        <v>326</v>
      </c>
      <c r="D2" s="212" t="s">
        <v>379</v>
      </c>
      <c r="E2" s="213" t="s">
        <v>328</v>
      </c>
      <c r="F2" s="214" t="s">
        <v>93</v>
      </c>
      <c r="G2" s="215" t="s">
        <v>95</v>
      </c>
      <c r="H2" s="208" t="s">
        <v>329</v>
      </c>
      <c r="I2" s="216" t="s">
        <v>99</v>
      </c>
      <c r="J2" s="208" t="s">
        <v>634</v>
      </c>
      <c r="K2" s="216" t="s">
        <v>103</v>
      </c>
      <c r="L2" s="218" t="s">
        <v>330</v>
      </c>
      <c r="M2" s="181" t="s">
        <v>401</v>
      </c>
      <c r="N2" s="181" t="s">
        <v>332</v>
      </c>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row>
    <row r="3" spans="1:39" ht="18.75">
      <c r="A3" s="287" t="s">
        <v>589</v>
      </c>
      <c r="B3" s="287"/>
      <c r="C3" s="287"/>
      <c r="D3" s="287"/>
      <c r="E3" s="287"/>
      <c r="F3" s="287"/>
      <c r="G3" s="287"/>
      <c r="H3" s="287"/>
      <c r="I3" s="287"/>
      <c r="J3" s="287"/>
      <c r="K3" s="287"/>
      <c r="L3" s="287"/>
      <c r="M3" s="161"/>
      <c r="N3" s="161"/>
    </row>
    <row r="4" spans="1:39" ht="90">
      <c r="A4" s="75" t="s">
        <v>307</v>
      </c>
      <c r="B4" s="73" t="s">
        <v>590</v>
      </c>
      <c r="C4" s="143" t="s">
        <v>591</v>
      </c>
      <c r="D4" s="113" t="s">
        <v>356</v>
      </c>
      <c r="E4" s="141" t="s">
        <v>445</v>
      </c>
      <c r="F4" s="138" t="s">
        <v>592</v>
      </c>
      <c r="G4" s="138" t="s">
        <v>593</v>
      </c>
      <c r="H4" s="157" t="s">
        <v>468</v>
      </c>
      <c r="I4" s="154" t="s">
        <v>339</v>
      </c>
      <c r="J4" s="86"/>
      <c r="K4" s="86"/>
      <c r="L4" s="155"/>
      <c r="M4" s="86">
        <f>IF(I4="","0",IF(I4="Pass",1,IF(I4="Fail",0,IF(I4="TBD",0,IF(I4="N/A (Please provide reason)",1)))))</f>
        <v>0</v>
      </c>
      <c r="N4" s="86">
        <f>IF(AND(D4="Mandatory",I4="N/A (Please provide reason)"),1,0)</f>
        <v>0</v>
      </c>
    </row>
    <row r="5" spans="1:39" ht="60">
      <c r="A5" s="75" t="s">
        <v>310</v>
      </c>
      <c r="B5" s="73" t="s">
        <v>594</v>
      </c>
      <c r="C5" s="143" t="s">
        <v>595</v>
      </c>
      <c r="D5" s="113" t="s">
        <v>356</v>
      </c>
      <c r="E5" s="141" t="s">
        <v>596</v>
      </c>
      <c r="F5" s="138" t="s">
        <v>597</v>
      </c>
      <c r="G5" s="138" t="s">
        <v>598</v>
      </c>
      <c r="H5" s="157" t="s">
        <v>468</v>
      </c>
      <c r="I5" s="154" t="s">
        <v>339</v>
      </c>
      <c r="J5" s="86"/>
      <c r="K5" s="86"/>
      <c r="L5" s="155"/>
      <c r="M5" s="86">
        <f t="shared" ref="M5:M7" si="0">IF(I5="","0",IF(I5="Pass",1,IF(I5="Fail",0,IF(I5="TBD",0,IF(I5="N/A (Please provide reason)",1)))))</f>
        <v>0</v>
      </c>
      <c r="N5" s="86">
        <f t="shared" ref="N5:N7" si="1">IF(AND(D5="Mandatory",I5="N/A (Please provide reason)"),1,0)</f>
        <v>0</v>
      </c>
    </row>
    <row r="6" spans="1:39" ht="75">
      <c r="A6" s="75" t="s">
        <v>313</v>
      </c>
      <c r="B6" s="73" t="s">
        <v>599</v>
      </c>
      <c r="C6" s="143" t="s">
        <v>600</v>
      </c>
      <c r="D6" s="113" t="s">
        <v>356</v>
      </c>
      <c r="E6" s="141" t="s">
        <v>601</v>
      </c>
      <c r="F6" s="138" t="s">
        <v>602</v>
      </c>
      <c r="G6" s="138" t="s">
        <v>603</v>
      </c>
      <c r="H6" s="157" t="s">
        <v>468</v>
      </c>
      <c r="I6" s="154" t="s">
        <v>339</v>
      </c>
      <c r="J6" s="86"/>
      <c r="K6" s="86"/>
      <c r="L6" s="155"/>
      <c r="M6" s="86">
        <f t="shared" si="0"/>
        <v>0</v>
      </c>
      <c r="N6" s="86">
        <f t="shared" si="1"/>
        <v>0</v>
      </c>
    </row>
    <row r="7" spans="1:39" ht="75">
      <c r="A7" s="75" t="s">
        <v>316</v>
      </c>
      <c r="B7" s="73" t="s">
        <v>604</v>
      </c>
      <c r="C7" s="143" t="s">
        <v>605</v>
      </c>
      <c r="D7" s="113" t="s">
        <v>356</v>
      </c>
      <c r="E7" s="141" t="s">
        <v>606</v>
      </c>
      <c r="F7" s="138" t="s">
        <v>607</v>
      </c>
      <c r="G7" s="138" t="s">
        <v>608</v>
      </c>
      <c r="H7" s="157" t="s">
        <v>609</v>
      </c>
      <c r="I7" s="154" t="s">
        <v>339</v>
      </c>
      <c r="J7" s="86"/>
      <c r="K7" s="86"/>
      <c r="L7" s="155"/>
      <c r="M7" s="86">
        <f t="shared" si="0"/>
        <v>0</v>
      </c>
      <c r="N7" s="86">
        <f t="shared" si="1"/>
        <v>0</v>
      </c>
    </row>
    <row r="8" spans="1:39" ht="15.75">
      <c r="A8" s="289" t="s">
        <v>411</v>
      </c>
      <c r="B8" s="299"/>
      <c r="C8" s="299"/>
      <c r="D8" s="299"/>
      <c r="E8" s="299"/>
      <c r="F8" s="299"/>
      <c r="G8" s="299"/>
      <c r="H8" s="299"/>
      <c r="I8" s="299"/>
      <c r="J8" s="299"/>
      <c r="K8" s="299"/>
      <c r="L8" s="299"/>
      <c r="M8" s="129"/>
      <c r="N8" s="129"/>
    </row>
    <row r="9" spans="1:39" ht="30">
      <c r="A9" s="75" t="s">
        <v>319</v>
      </c>
      <c r="B9" s="73" t="s">
        <v>610</v>
      </c>
      <c r="C9" s="143" t="s">
        <v>611</v>
      </c>
      <c r="D9" s="113" t="s">
        <v>356</v>
      </c>
      <c r="E9" s="141"/>
      <c r="F9" s="138" t="s">
        <v>612</v>
      </c>
      <c r="G9" s="138" t="s">
        <v>613</v>
      </c>
      <c r="H9" s="101" t="s">
        <v>416</v>
      </c>
      <c r="I9" s="154" t="s">
        <v>339</v>
      </c>
      <c r="J9" s="86"/>
      <c r="K9" s="86"/>
      <c r="L9" s="155"/>
      <c r="M9" s="86">
        <f>IF(I9="","0",IF(I9="Pass",1,IF(I9="Fail",0,IF(I9="TBD",0,IF(I9="N/A (Please provide reason)",1)))))</f>
        <v>0</v>
      </c>
      <c r="N9" s="86">
        <f>IF(AND(D9="Mandatory",I9="N/A (Please provide reason)"),1,0)</f>
        <v>0</v>
      </c>
    </row>
    <row r="10" spans="1:39" ht="75">
      <c r="A10" s="75" t="s">
        <v>322</v>
      </c>
      <c r="B10" s="73" t="s">
        <v>614</v>
      </c>
      <c r="C10" s="143" t="s">
        <v>615</v>
      </c>
      <c r="D10" s="113" t="s">
        <v>356</v>
      </c>
      <c r="E10" s="141" t="s">
        <v>616</v>
      </c>
      <c r="F10" s="138" t="s">
        <v>617</v>
      </c>
      <c r="G10" s="138" t="s">
        <v>618</v>
      </c>
      <c r="H10" s="101" t="s">
        <v>619</v>
      </c>
      <c r="I10" s="154" t="s">
        <v>339</v>
      </c>
      <c r="J10" s="86"/>
      <c r="K10" s="86"/>
      <c r="L10" s="155"/>
      <c r="M10" s="86">
        <f>IF(I10="","0",IF(I10="Pass",1,IF(I10="Fail",0,IF(I10="TBD",0,IF(I10="N/A (Please provide reason)",1)))))</f>
        <v>0</v>
      </c>
      <c r="N10" s="86">
        <f>IF(AND(D10="Mandatory",I10="N/A (Please provide reason)"),1,0)</f>
        <v>0</v>
      </c>
    </row>
    <row r="11" spans="1:39" ht="18.75">
      <c r="A11" s="290" t="s">
        <v>620</v>
      </c>
      <c r="B11" s="291"/>
      <c r="C11" s="291"/>
      <c r="D11" s="291"/>
      <c r="E11" s="291"/>
      <c r="F11" s="291"/>
      <c r="G11" s="291"/>
      <c r="H11" s="291"/>
      <c r="I11" s="291"/>
      <c r="J11" s="291"/>
      <c r="K11" s="291"/>
      <c r="L11" s="291"/>
      <c r="M11" s="161"/>
      <c r="N11" s="161"/>
    </row>
    <row r="14" spans="1:39">
      <c r="G14" s="119" t="s">
        <v>370</v>
      </c>
      <c r="H14" s="120" t="s">
        <v>371</v>
      </c>
      <c r="I14" s="121">
        <f>SUM(I15,I16)</f>
        <v>6</v>
      </c>
    </row>
    <row r="15" spans="1:39">
      <c r="G15" s="122" t="s">
        <v>339</v>
      </c>
      <c r="H15" s="120" t="s">
        <v>372</v>
      </c>
      <c r="I15" s="123">
        <f>COUNTIFS(M3:M10,0)</f>
        <v>6</v>
      </c>
    </row>
    <row r="16" spans="1:39">
      <c r="G16" s="124" t="s">
        <v>373</v>
      </c>
      <c r="H16" s="125" t="s">
        <v>374</v>
      </c>
      <c r="I16" s="123">
        <f>COUNTIFS(M3:M34,1)</f>
        <v>0</v>
      </c>
    </row>
    <row r="17" spans="7:9">
      <c r="G17" s="122" t="s">
        <v>375</v>
      </c>
      <c r="H17" s="125" t="s">
        <v>376</v>
      </c>
      <c r="I17" s="126">
        <f>SUM(I16/I14)</f>
        <v>0</v>
      </c>
    </row>
    <row r="18" spans="7:9">
      <c r="G18" s="127" t="s">
        <v>377</v>
      </c>
    </row>
  </sheetData>
  <mergeCells count="4">
    <mergeCell ref="A1:L1"/>
    <mergeCell ref="A3:L3"/>
    <mergeCell ref="A8:L8"/>
    <mergeCell ref="A11:L11"/>
  </mergeCells>
  <conditionalFormatting sqref="I4:I7">
    <cfRule type="cellIs" dxfId="5" priority="4" operator="equal">
      <formula>#REF!</formula>
    </cfRule>
    <cfRule type="cellIs" dxfId="4" priority="5" operator="equal">
      <formula>#REF!</formula>
    </cfRule>
    <cfRule type="cellIs" dxfId="3" priority="6" operator="equal">
      <formula>#REF!</formula>
    </cfRule>
  </conditionalFormatting>
  <conditionalFormatting sqref="I9:I10">
    <cfRule type="cellIs" dxfId="2" priority="1" operator="equal">
      <formula>#REF!</formula>
    </cfRule>
    <cfRule type="cellIs" dxfId="1" priority="2" operator="equal">
      <formula>#REF!</formula>
    </cfRule>
    <cfRule type="cellIs" dxfId="0" priority="3" operator="equal">
      <formula>#REF!</formula>
    </cfRule>
  </conditionalFormatting>
  <dataValidations count="1">
    <dataValidation type="list" allowBlank="1" showInputMessage="1" showErrorMessage="1" sqref="I4:I7 I9:I10" xr:uid="{CD373B85-D4DC-4177-BFFB-EB9C59FDB469}">
      <formula1>"Pass, Fail, N/A (Please provide reason), TBD"</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E841-BA0D-4DA8-BC3B-383E59D4F1B3}">
  <dimension ref="A1:AB335"/>
  <sheetViews>
    <sheetView workbookViewId="0">
      <selection activeCell="D10" sqref="D10"/>
    </sheetView>
  </sheetViews>
  <sheetFormatPr defaultColWidth="9.28515625" defaultRowHeight="12.75"/>
  <cols>
    <col min="1" max="1" width="7" customWidth="1"/>
    <col min="2" max="2" width="35.28515625" customWidth="1"/>
    <col min="3" max="3" width="17.7109375" customWidth="1"/>
    <col min="4" max="4" width="72.7109375" customWidth="1"/>
    <col min="5" max="5" width="83.28515625" customWidth="1"/>
    <col min="6" max="6" width="58.7109375" customWidth="1"/>
  </cols>
  <sheetData>
    <row r="1" spans="1:28" s="184" customFormat="1" ht="64.5" customHeight="1">
      <c r="A1" s="182"/>
      <c r="B1" s="183"/>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row>
    <row r="2" spans="1:28" ht="35.2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row>
    <row r="3" spans="1:28" s="189" customFormat="1" ht="19.5">
      <c r="A3" s="185"/>
      <c r="B3" s="186" t="s">
        <v>621</v>
      </c>
      <c r="C3" s="187"/>
      <c r="D3" s="187"/>
      <c r="E3" s="188"/>
      <c r="F3" s="185"/>
      <c r="G3" s="185"/>
      <c r="H3" s="185"/>
      <c r="I3" s="185"/>
      <c r="J3" s="185"/>
      <c r="K3" s="185"/>
      <c r="L3" s="185"/>
      <c r="M3" s="185"/>
      <c r="N3" s="185"/>
      <c r="O3" s="185"/>
      <c r="P3" s="185"/>
      <c r="Q3" s="185"/>
      <c r="R3" s="185"/>
      <c r="S3" s="185"/>
      <c r="T3" s="185"/>
      <c r="U3" s="185"/>
      <c r="V3" s="185"/>
      <c r="W3" s="185"/>
      <c r="X3" s="185"/>
      <c r="Y3" s="185"/>
      <c r="Z3" s="185"/>
      <c r="AA3" s="185"/>
      <c r="AB3" s="185"/>
    </row>
    <row r="4" spans="1:28" ht="28.5" customHeight="1">
      <c r="A4" s="18"/>
      <c r="B4" s="190" t="s">
        <v>1</v>
      </c>
      <c r="C4" s="191" t="s">
        <v>2</v>
      </c>
      <c r="D4" s="191" t="s">
        <v>622</v>
      </c>
      <c r="E4" s="190" t="s">
        <v>623</v>
      </c>
      <c r="F4" s="18"/>
      <c r="G4" s="18"/>
      <c r="H4" s="18"/>
      <c r="I4" s="18"/>
      <c r="J4" s="18"/>
      <c r="K4" s="18"/>
      <c r="L4" s="18"/>
      <c r="M4" s="18"/>
      <c r="N4" s="18"/>
      <c r="O4" s="18"/>
      <c r="P4" s="18"/>
      <c r="Q4" s="18"/>
      <c r="R4" s="18"/>
      <c r="S4" s="18"/>
      <c r="T4" s="18"/>
      <c r="U4" s="18"/>
      <c r="V4" s="18"/>
      <c r="W4" s="18"/>
      <c r="X4" s="18"/>
      <c r="Y4" s="18"/>
      <c r="Z4" s="18"/>
      <c r="AA4" s="18"/>
      <c r="AB4" s="18"/>
    </row>
    <row r="5" spans="1:28" ht="59.25" customHeight="1">
      <c r="A5" s="18"/>
      <c r="B5" s="192" t="s">
        <v>624</v>
      </c>
      <c r="C5" s="193">
        <v>45496</v>
      </c>
      <c r="D5" s="194" t="s">
        <v>629</v>
      </c>
      <c r="E5" s="195" t="s">
        <v>625</v>
      </c>
      <c r="F5" s="196"/>
      <c r="G5" s="18"/>
      <c r="H5" s="18"/>
      <c r="I5" s="18"/>
      <c r="J5" s="18"/>
      <c r="K5" s="18"/>
      <c r="L5" s="18"/>
      <c r="M5" s="18"/>
      <c r="N5" s="18"/>
      <c r="O5" s="18"/>
      <c r="P5" s="18"/>
      <c r="Q5" s="18"/>
      <c r="R5" s="18"/>
      <c r="S5" s="18"/>
      <c r="T5" s="18"/>
      <c r="U5" s="18"/>
      <c r="V5" s="18"/>
      <c r="W5" s="18"/>
      <c r="X5" s="18"/>
      <c r="Y5" s="18"/>
      <c r="Z5" s="18"/>
      <c r="AA5" s="18"/>
      <c r="AB5" s="18"/>
    </row>
    <row r="6" spans="1:28" ht="28.5" customHeight="1">
      <c r="A6" s="18"/>
      <c r="B6" s="192"/>
      <c r="C6" s="193"/>
      <c r="D6" s="194"/>
      <c r="E6" s="195"/>
      <c r="F6" s="18"/>
      <c r="G6" s="18"/>
      <c r="H6" s="18"/>
      <c r="I6" s="18"/>
      <c r="J6" s="18"/>
      <c r="K6" s="18"/>
      <c r="L6" s="18"/>
      <c r="M6" s="18"/>
      <c r="N6" s="18"/>
      <c r="O6" s="18"/>
      <c r="P6" s="18"/>
      <c r="Q6" s="18"/>
      <c r="R6" s="18"/>
      <c r="S6" s="18"/>
      <c r="T6" s="18"/>
      <c r="U6" s="18"/>
      <c r="V6" s="18"/>
      <c r="W6" s="18"/>
      <c r="X6" s="18"/>
      <c r="Y6" s="18"/>
      <c r="Z6" s="18"/>
      <c r="AA6" s="18"/>
      <c r="AB6" s="18"/>
    </row>
    <row r="7" spans="1:28" ht="28.5" customHeight="1">
      <c r="A7" s="18"/>
      <c r="B7" s="192"/>
      <c r="C7" s="193"/>
      <c r="D7" s="194"/>
      <c r="E7" s="195"/>
      <c r="F7" s="18"/>
      <c r="G7" s="18"/>
      <c r="H7" s="18"/>
      <c r="I7" s="18"/>
      <c r="J7" s="18"/>
      <c r="K7" s="18"/>
      <c r="L7" s="18"/>
      <c r="M7" s="18"/>
      <c r="N7" s="18"/>
      <c r="O7" s="18"/>
      <c r="P7" s="18"/>
      <c r="Q7" s="18"/>
      <c r="R7" s="18"/>
      <c r="S7" s="18"/>
      <c r="T7" s="18"/>
      <c r="U7" s="18"/>
      <c r="V7" s="18"/>
      <c r="W7" s="18"/>
      <c r="X7" s="18"/>
      <c r="Y7" s="18"/>
      <c r="Z7" s="18"/>
      <c r="AA7" s="18"/>
      <c r="AB7" s="18"/>
    </row>
    <row r="8" spans="1:28" ht="28.5" customHeight="1">
      <c r="A8" s="18"/>
      <c r="B8" s="192"/>
      <c r="C8" s="193"/>
      <c r="D8" s="194"/>
      <c r="E8" s="195"/>
      <c r="F8" s="18"/>
      <c r="G8" s="18"/>
      <c r="H8" s="18"/>
      <c r="I8" s="18"/>
      <c r="J8" s="18"/>
      <c r="K8" s="18"/>
      <c r="L8" s="18"/>
      <c r="M8" s="18"/>
      <c r="N8" s="18"/>
      <c r="O8" s="18"/>
      <c r="P8" s="18"/>
      <c r="Q8" s="18"/>
      <c r="R8" s="18"/>
      <c r="S8" s="18"/>
      <c r="T8" s="18"/>
      <c r="U8" s="18"/>
      <c r="V8" s="18"/>
      <c r="W8" s="18"/>
      <c r="X8" s="18"/>
      <c r="Y8" s="18"/>
      <c r="Z8" s="18"/>
      <c r="AA8" s="18"/>
      <c r="AB8" s="18"/>
    </row>
    <row r="9" spans="1:28" ht="28.5" customHeight="1">
      <c r="A9" s="18"/>
      <c r="B9" s="192"/>
      <c r="C9" s="193"/>
      <c r="D9" s="194"/>
      <c r="E9" s="195"/>
      <c r="F9" s="18"/>
      <c r="G9" s="18"/>
      <c r="H9" s="18"/>
      <c r="I9" s="18"/>
      <c r="J9" s="18"/>
      <c r="K9" s="18"/>
      <c r="L9" s="18"/>
      <c r="M9" s="18"/>
      <c r="N9" s="18"/>
      <c r="O9" s="18"/>
      <c r="P9" s="18"/>
      <c r="Q9" s="18"/>
      <c r="R9" s="18"/>
      <c r="S9" s="18"/>
      <c r="T9" s="18"/>
      <c r="U9" s="18"/>
      <c r="V9" s="18"/>
      <c r="W9" s="18"/>
      <c r="X9" s="18"/>
      <c r="Y9" s="18"/>
      <c r="Z9" s="18"/>
      <c r="AA9" s="18"/>
      <c r="AB9" s="18"/>
    </row>
    <row r="10" spans="1:28" ht="28.5" customHeight="1">
      <c r="A10" s="18"/>
      <c r="B10" s="195"/>
      <c r="C10" s="193"/>
      <c r="D10" s="197"/>
      <c r="E10" s="197"/>
      <c r="F10" s="18"/>
      <c r="G10" s="18"/>
      <c r="H10" s="18"/>
      <c r="I10" s="18"/>
      <c r="J10" s="18"/>
      <c r="K10" s="18"/>
      <c r="L10" s="18"/>
      <c r="M10" s="18"/>
      <c r="N10" s="18"/>
      <c r="O10" s="18"/>
      <c r="P10" s="18"/>
      <c r="Q10" s="18"/>
      <c r="R10" s="18"/>
      <c r="S10" s="18"/>
      <c r="T10" s="18"/>
      <c r="U10" s="18"/>
      <c r="V10" s="18"/>
      <c r="W10" s="18"/>
      <c r="X10" s="18"/>
      <c r="Y10" s="18"/>
      <c r="Z10" s="18"/>
      <c r="AA10" s="18"/>
      <c r="AB10" s="18"/>
    </row>
    <row r="11" spans="1:28" ht="28.5" customHeight="1">
      <c r="A11" s="18"/>
      <c r="B11" s="195"/>
      <c r="C11" s="193"/>
      <c r="D11" s="197"/>
      <c r="E11" s="197"/>
      <c r="F11" s="18"/>
      <c r="G11" s="18"/>
      <c r="H11" s="18"/>
      <c r="I11" s="18"/>
      <c r="J11" s="18"/>
      <c r="K11" s="18"/>
      <c r="L11" s="18"/>
      <c r="M11" s="18"/>
      <c r="N11" s="18"/>
      <c r="O11" s="18"/>
      <c r="P11" s="18"/>
      <c r="Q11" s="18"/>
      <c r="R11" s="18"/>
      <c r="S11" s="18"/>
      <c r="T11" s="18"/>
      <c r="U11" s="18"/>
      <c r="V11" s="18"/>
      <c r="W11" s="18"/>
      <c r="X11" s="18"/>
      <c r="Y11" s="18"/>
      <c r="Z11" s="18"/>
      <c r="AA11" s="18"/>
      <c r="AB11" s="18"/>
    </row>
    <row r="12" spans="1:28" ht="28.5" customHeight="1">
      <c r="A12" s="18"/>
      <c r="B12" s="195"/>
      <c r="C12" s="193"/>
      <c r="D12" s="197"/>
      <c r="E12" s="198"/>
      <c r="F12" s="18"/>
      <c r="G12" s="18"/>
      <c r="H12" s="18"/>
      <c r="I12" s="18"/>
      <c r="J12" s="18"/>
      <c r="K12" s="18"/>
      <c r="L12" s="18"/>
      <c r="M12" s="18"/>
      <c r="N12" s="18"/>
      <c r="O12" s="18"/>
      <c r="P12" s="18"/>
      <c r="Q12" s="18"/>
      <c r="R12" s="18"/>
      <c r="S12" s="18"/>
      <c r="T12" s="18"/>
      <c r="U12" s="18"/>
      <c r="V12" s="18"/>
      <c r="W12" s="18"/>
      <c r="X12" s="18"/>
      <c r="Y12" s="18"/>
      <c r="Z12" s="18"/>
      <c r="AA12" s="18"/>
      <c r="AB12" s="18"/>
    </row>
    <row r="13" spans="1:28" ht="28.5" customHeight="1">
      <c r="A13" s="18"/>
      <c r="B13" s="195"/>
      <c r="C13" s="193"/>
      <c r="D13" s="197"/>
      <c r="E13" s="198"/>
      <c r="F13" s="18"/>
      <c r="G13" s="18"/>
      <c r="H13" s="18"/>
      <c r="I13" s="18"/>
      <c r="J13" s="18"/>
      <c r="K13" s="18"/>
      <c r="L13" s="18"/>
      <c r="M13" s="18"/>
      <c r="N13" s="18"/>
      <c r="O13" s="18"/>
      <c r="P13" s="18"/>
      <c r="Q13" s="18"/>
      <c r="R13" s="18"/>
      <c r="S13" s="18"/>
      <c r="T13" s="18"/>
      <c r="U13" s="18"/>
      <c r="V13" s="18"/>
      <c r="W13" s="18"/>
      <c r="X13" s="18"/>
      <c r="Y13" s="18"/>
      <c r="Z13" s="18"/>
      <c r="AA13" s="18"/>
      <c r="AB13" s="18"/>
    </row>
    <row r="14" spans="1:28" ht="28.5" customHeight="1">
      <c r="A14" s="18"/>
      <c r="B14" s="195"/>
      <c r="C14" s="193"/>
      <c r="D14" s="197"/>
      <c r="E14" s="198"/>
      <c r="F14" s="18"/>
      <c r="G14" s="18"/>
      <c r="H14" s="18"/>
      <c r="I14" s="18"/>
      <c r="J14" s="18"/>
      <c r="K14" s="18"/>
      <c r="L14" s="18"/>
      <c r="M14" s="18"/>
      <c r="N14" s="18"/>
      <c r="O14" s="18"/>
      <c r="P14" s="18"/>
      <c r="Q14" s="18"/>
      <c r="R14" s="18"/>
      <c r="S14" s="18"/>
      <c r="T14" s="18"/>
      <c r="U14" s="18"/>
      <c r="V14" s="18"/>
      <c r="W14" s="18"/>
      <c r="X14" s="18"/>
      <c r="Y14" s="18"/>
      <c r="Z14" s="18"/>
      <c r="AA14" s="18"/>
      <c r="AB14" s="18"/>
    </row>
    <row r="15" spans="1:28" ht="28.5" customHeight="1">
      <c r="A15" s="18"/>
      <c r="B15" s="195"/>
      <c r="C15" s="193"/>
      <c r="D15" s="197"/>
      <c r="E15" s="198"/>
      <c r="F15" s="18"/>
      <c r="G15" s="18"/>
      <c r="H15" s="18"/>
      <c r="I15" s="18"/>
      <c r="J15" s="18"/>
      <c r="K15" s="18"/>
      <c r="L15" s="18"/>
      <c r="M15" s="18"/>
      <c r="N15" s="18"/>
      <c r="O15" s="18"/>
      <c r="P15" s="18"/>
      <c r="Q15" s="18"/>
      <c r="R15" s="18"/>
      <c r="S15" s="18"/>
      <c r="T15" s="18"/>
      <c r="U15" s="18"/>
      <c r="V15" s="18"/>
      <c r="W15" s="18"/>
      <c r="X15" s="18"/>
      <c r="Y15" s="18"/>
      <c r="Z15" s="18"/>
      <c r="AA15" s="18"/>
      <c r="AB15" s="18"/>
    </row>
    <row r="16" spans="1:28" ht="28.5" customHeight="1">
      <c r="A16" s="18"/>
      <c r="B16" s="195"/>
      <c r="C16" s="193"/>
      <c r="D16" s="195"/>
      <c r="E16" s="195"/>
      <c r="F16" s="18"/>
      <c r="G16" s="18"/>
      <c r="H16" s="18"/>
      <c r="I16" s="18"/>
      <c r="J16" s="18"/>
      <c r="K16" s="18"/>
      <c r="L16" s="18"/>
      <c r="M16" s="18"/>
      <c r="N16" s="18"/>
      <c r="O16" s="18"/>
      <c r="P16" s="18"/>
      <c r="Q16" s="18"/>
      <c r="R16" s="18"/>
      <c r="S16" s="18"/>
      <c r="T16" s="18"/>
      <c r="U16" s="18"/>
      <c r="V16" s="18"/>
      <c r="W16" s="18"/>
      <c r="X16" s="18"/>
      <c r="Y16" s="18"/>
      <c r="Z16" s="18"/>
      <c r="AA16" s="18"/>
      <c r="AB16" s="18"/>
    </row>
    <row r="17" spans="1:28" ht="28.5" customHeight="1">
      <c r="A17" s="18"/>
      <c r="B17" s="195"/>
      <c r="C17" s="193"/>
      <c r="D17" s="195"/>
      <c r="E17" s="195"/>
      <c r="F17" s="18"/>
      <c r="G17" s="18"/>
      <c r="H17" s="18"/>
      <c r="I17" s="18"/>
      <c r="J17" s="18"/>
      <c r="K17" s="18"/>
      <c r="L17" s="18"/>
      <c r="M17" s="18"/>
      <c r="N17" s="18"/>
      <c r="O17" s="18"/>
      <c r="P17" s="18"/>
      <c r="Q17" s="18"/>
      <c r="R17" s="18"/>
      <c r="S17" s="18"/>
      <c r="T17" s="18"/>
      <c r="U17" s="18"/>
      <c r="V17" s="18"/>
      <c r="W17" s="18"/>
      <c r="X17" s="18"/>
      <c r="Y17" s="18"/>
      <c r="Z17" s="18"/>
      <c r="AA17" s="18"/>
      <c r="AB17" s="18"/>
    </row>
    <row r="18" spans="1:28" ht="28.5" customHeight="1">
      <c r="A18" s="18"/>
      <c r="B18" s="195"/>
      <c r="C18" s="193"/>
      <c r="D18" s="195"/>
      <c r="E18" s="195"/>
      <c r="F18" s="18"/>
      <c r="G18" s="18"/>
      <c r="H18" s="18"/>
      <c r="I18" s="18"/>
      <c r="J18" s="18"/>
      <c r="K18" s="18"/>
      <c r="L18" s="18"/>
      <c r="M18" s="18"/>
      <c r="N18" s="18"/>
      <c r="O18" s="18"/>
      <c r="P18" s="18"/>
      <c r="Q18" s="18"/>
      <c r="R18" s="18"/>
      <c r="S18" s="18"/>
      <c r="T18" s="18"/>
      <c r="U18" s="18"/>
      <c r="V18" s="18"/>
      <c r="W18" s="18"/>
      <c r="X18" s="18"/>
      <c r="Y18" s="18"/>
      <c r="Z18" s="18"/>
      <c r="AA18" s="18"/>
      <c r="AB18" s="18"/>
    </row>
    <row r="19" spans="1:28" ht="28.5" customHeight="1">
      <c r="A19" s="18"/>
      <c r="B19" s="195"/>
      <c r="C19" s="193"/>
      <c r="D19" s="195"/>
      <c r="E19" s="195"/>
      <c r="F19" s="18"/>
      <c r="G19" s="18"/>
      <c r="H19" s="18"/>
      <c r="I19" s="18"/>
      <c r="J19" s="18"/>
      <c r="K19" s="18"/>
      <c r="L19" s="18"/>
      <c r="M19" s="18"/>
      <c r="N19" s="18"/>
      <c r="O19" s="18"/>
      <c r="P19" s="18"/>
      <c r="Q19" s="18"/>
      <c r="R19" s="18"/>
      <c r="S19" s="18"/>
      <c r="T19" s="18"/>
      <c r="U19" s="18"/>
      <c r="V19" s="18"/>
      <c r="W19" s="18"/>
      <c r="X19" s="18"/>
      <c r="Y19" s="18"/>
      <c r="Z19" s="18"/>
      <c r="AA19" s="18"/>
      <c r="AB19" s="18"/>
    </row>
    <row r="20" spans="1:28" ht="24.75" customHeight="1">
      <c r="A20" s="18"/>
      <c r="B20" s="195"/>
      <c r="C20" s="193"/>
      <c r="D20" s="195"/>
      <c r="E20" s="195"/>
      <c r="F20" s="18"/>
      <c r="G20" s="18"/>
      <c r="H20" s="18"/>
      <c r="I20" s="18"/>
      <c r="J20" s="18"/>
      <c r="K20" s="18"/>
      <c r="L20" s="18"/>
      <c r="M20" s="18"/>
      <c r="N20" s="18"/>
      <c r="O20" s="18"/>
      <c r="P20" s="18"/>
      <c r="Q20" s="18"/>
      <c r="R20" s="18"/>
      <c r="S20" s="18"/>
      <c r="T20" s="18"/>
      <c r="U20" s="18"/>
      <c r="V20" s="18"/>
      <c r="W20" s="18"/>
      <c r="X20" s="18"/>
      <c r="Y20" s="18"/>
      <c r="Z20" s="18"/>
      <c r="AA20" s="18"/>
      <c r="AB20" s="18"/>
    </row>
    <row r="21" spans="1:28">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row>
    <row r="22" spans="1:28">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row>
    <row r="23" spans="1:28">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row>
    <row r="24" spans="1:28">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row>
    <row r="25" spans="1:28">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row>
    <row r="26" spans="1:28">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row>
    <row r="27" spans="1:28">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row>
    <row r="28" spans="1:28">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row>
    <row r="29" spans="1:28">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row>
    <row r="30" spans="1:28">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row>
    <row r="31" spans="1:28">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row>
    <row r="32" spans="1:28">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row>
    <row r="33" spans="1:28">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row>
    <row r="34" spans="1:28">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row>
    <row r="35" spans="1:28">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row>
    <row r="36" spans="1:28">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row>
    <row r="37" spans="1:28">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row>
    <row r="38" spans="1:28">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row>
    <row r="39" spans="1:28">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row>
    <row r="40" spans="1:28">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row>
    <row r="41" spans="1:28">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row>
    <row r="42" spans="1:28">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row>
    <row r="43" spans="1:28">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row>
    <row r="44" spans="1:28">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row>
    <row r="45" spans="1:28">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row>
    <row r="46" spans="1:28">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row>
    <row r="47" spans="1:28">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row>
    <row r="48" spans="1:28">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row>
    <row r="49" spans="1:28">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row>
    <row r="50" spans="1:28">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row>
    <row r="51" spans="1:28">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row>
    <row r="52" spans="1:28">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row>
    <row r="53" spans="1:28">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row>
    <row r="54" spans="1:28">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row>
    <row r="55" spans="1:28">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row>
    <row r="56" spans="1:28">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row>
    <row r="57" spans="1:28">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row>
    <row r="58" spans="1:28">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row>
    <row r="59" spans="1:28">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row>
    <row r="60" spans="1:28">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row>
    <row r="61" spans="1:28">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row>
    <row r="62" spans="1:28">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row>
    <row r="63" spans="1:28">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row>
    <row r="64" spans="1:28">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row>
    <row r="65" spans="1:28">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row>
    <row r="66" spans="1:28">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1:28">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row>
    <row r="68" spans="1:28">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row>
    <row r="69" spans="1:28">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row>
    <row r="70" spans="1:28">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row>
    <row r="71" spans="1:28">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row>
    <row r="72" spans="1:28">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row>
    <row r="73" spans="1:28">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row>
    <row r="74" spans="1:28">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row>
    <row r="75" spans="1:28">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row>
    <row r="76" spans="1:28">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row>
    <row r="77" spans="1:28">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row>
    <row r="78" spans="1:28">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row>
    <row r="79" spans="1:28">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row>
    <row r="80" spans="1:28">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row>
    <row r="81" spans="1:28">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row>
    <row r="82" spans="1:28">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row>
    <row r="83" spans="1:28">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row>
    <row r="84" spans="1:28">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row>
    <row r="85" spans="1:28">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row>
    <row r="86" spans="1:28">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row>
    <row r="87" spans="1:28">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row>
    <row r="88" spans="1:28">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row>
    <row r="89" spans="1:28">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row>
    <row r="90" spans="1:28">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row>
    <row r="91" spans="1:28">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row>
    <row r="92" spans="1:28">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row>
    <row r="93" spans="1:28">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row>
    <row r="94" spans="1:28">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row>
    <row r="95" spans="1:28">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row>
    <row r="96" spans="1:28">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row>
    <row r="97" spans="1:28">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row>
    <row r="98" spans="1:28">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row>
    <row r="99" spans="1:28">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row>
    <row r="100" spans="1:28">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row>
    <row r="101" spans="1:28">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row>
    <row r="102" spans="1:28">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row>
    <row r="103" spans="1:28">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row>
    <row r="104" spans="1:28">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row>
    <row r="105" spans="1:28">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row>
    <row r="106" spans="1:28">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row>
    <row r="107" spans="1:28">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row>
    <row r="108" spans="1:28">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row>
    <row r="109" spans="1:28">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row>
    <row r="110" spans="1:28">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row>
    <row r="111" spans="1:28">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row>
    <row r="112" spans="1:28">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row>
    <row r="113" spans="1:28">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row>
    <row r="114" spans="1:28">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row>
    <row r="115" spans="1:28">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row>
    <row r="116" spans="1:28">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row>
    <row r="117" spans="1:28">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row>
    <row r="118" spans="1:28">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row>
    <row r="119" spans="1:28">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row>
    <row r="120" spans="1:28">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row>
    <row r="121" spans="1:28">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row>
    <row r="122" spans="1:28">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row>
    <row r="123" spans="1:28">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row>
    <row r="124" spans="1:28">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row>
    <row r="125" spans="1:28">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row>
    <row r="126" spans="1:28">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row>
    <row r="127" spans="1:28">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row>
    <row r="128" spans="1:28">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row>
    <row r="129" spans="1:28">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row>
    <row r="130" spans="1:28">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row>
    <row r="131" spans="1:28">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row>
    <row r="132" spans="1:28">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row>
    <row r="133" spans="1:28">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row>
    <row r="134" spans="1:28">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row>
    <row r="135" spans="1:28">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row>
    <row r="136" spans="1:28">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row>
    <row r="137" spans="1:28">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row>
    <row r="138" spans="1:28">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row>
    <row r="139" spans="1:28">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row>
    <row r="140" spans="1:28">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row>
    <row r="141" spans="1:28">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row>
    <row r="142" spans="1:28">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row>
    <row r="143" spans="1:28">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row>
    <row r="144" spans="1:28">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row>
    <row r="145" spans="1:28">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row>
    <row r="146" spans="1:28">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row>
    <row r="147" spans="1:28">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row>
    <row r="148" spans="1:28">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row>
    <row r="149" spans="1:28">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row>
    <row r="150" spans="1:28">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row>
    <row r="151" spans="1:28">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row>
    <row r="152" spans="1:28">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row>
    <row r="153" spans="1:28">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row>
    <row r="154" spans="1:28">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row>
    <row r="155" spans="1:28">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row>
    <row r="156" spans="1:28">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row>
    <row r="157" spans="1:28">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row>
    <row r="158" spans="1:28">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row>
    <row r="159" spans="1:28">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row>
    <row r="160" spans="1:28">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row>
    <row r="161" spans="1:28">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row>
    <row r="162" spans="1:28">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row>
    <row r="163" spans="1:28">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row>
    <row r="164" spans="1:28">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row>
    <row r="165" spans="1:28">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row>
    <row r="166" spans="1:28">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row>
    <row r="167" spans="1:28">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row>
    <row r="168" spans="1:28">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row>
    <row r="169" spans="1:28">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row>
    <row r="170" spans="1:28">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row>
    <row r="171" spans="1:28">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row>
    <row r="172" spans="1:28">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row>
    <row r="173" spans="1:28">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row>
    <row r="174" spans="1:28">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row>
    <row r="175" spans="1:28">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row>
    <row r="176" spans="1:28">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row>
    <row r="177" spans="1:28">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row>
    <row r="178" spans="1:28">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row>
    <row r="179" spans="1:28">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row>
    <row r="180" spans="1:28">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row>
    <row r="181" spans="1:28">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row>
    <row r="182" spans="1:28">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row>
    <row r="183" spans="1:28">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row>
    <row r="184" spans="1:28">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row>
    <row r="185" spans="1:28">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row>
    <row r="186" spans="1:28">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row>
    <row r="187" spans="1:28">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row>
    <row r="188" spans="1:28">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row>
    <row r="189" spans="1:28">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row>
    <row r="190" spans="1:28">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row>
    <row r="191" spans="1:28">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row>
    <row r="192" spans="1:28">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row>
    <row r="193" spans="1:28">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row>
    <row r="194" spans="1:28">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row>
    <row r="195" spans="1:28">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row>
    <row r="196" spans="1:28">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row>
    <row r="197" spans="1:28">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row>
    <row r="198" spans="1:28">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row>
    <row r="199" spans="1:28">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row>
    <row r="200" spans="1:28">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row>
    <row r="201" spans="1:28">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row>
    <row r="202" spans="1:28">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row>
    <row r="203" spans="1:28">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row>
    <row r="204" spans="1:28">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row>
    <row r="205" spans="1:28">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row>
    <row r="206" spans="1:28">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row>
    <row r="207" spans="1:28">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row>
    <row r="208" spans="1:28">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row>
    <row r="209" spans="1:28">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row>
    <row r="210" spans="1:28">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row>
    <row r="211" spans="1:28">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row>
    <row r="212" spans="1:28">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row>
    <row r="213" spans="1:28">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row>
    <row r="214" spans="1:28">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row>
    <row r="215" spans="1:28">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row>
    <row r="216" spans="1:28">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row>
    <row r="217" spans="1:28">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row>
    <row r="218" spans="1:28">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row>
    <row r="219" spans="1:28">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row>
    <row r="220" spans="1:28">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row>
    <row r="221" spans="1:28">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row>
    <row r="222" spans="1:28">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row>
    <row r="223" spans="1:28">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row>
    <row r="224" spans="1:28">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row>
    <row r="225" spans="1:28">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row>
    <row r="226" spans="1:28">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row>
    <row r="227" spans="1:28">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row>
    <row r="228" spans="1:28">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row>
    <row r="229" spans="1:28">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row>
    <row r="230" spans="1:28">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row>
    <row r="231" spans="1:28">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row>
    <row r="232" spans="1:28">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row>
    <row r="233" spans="1:28">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row>
    <row r="234" spans="1:28">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row>
    <row r="235" spans="1:28">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row>
    <row r="236" spans="1:28">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row>
    <row r="237" spans="1:28">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row>
    <row r="238" spans="1:28">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row>
    <row r="239" spans="1:28">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row>
    <row r="240" spans="1:28">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row>
    <row r="241" spans="1:28">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row>
    <row r="242" spans="1:28">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row>
    <row r="243" spans="1:28">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row>
    <row r="244" spans="1:28">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row>
    <row r="245" spans="1:28">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row>
    <row r="246" spans="1:28">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row>
    <row r="247" spans="1:28">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row>
    <row r="248" spans="1:28">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row>
    <row r="249" spans="1:28">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row>
    <row r="250" spans="1:28">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row>
    <row r="251" spans="1:28">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row>
    <row r="252" spans="1:28">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row>
    <row r="253" spans="1:28">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row>
    <row r="254" spans="1:28">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row>
    <row r="255" spans="1:28">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row>
    <row r="256" spans="1:28">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row>
    <row r="257" spans="1:28">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row>
    <row r="258" spans="1:28">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row>
    <row r="259" spans="1:28">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row>
    <row r="260" spans="1:28">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row>
    <row r="261" spans="1:28">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row>
    <row r="262" spans="1:28">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row>
    <row r="263" spans="1:28">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row>
    <row r="264" spans="1:28">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row>
    <row r="265" spans="1:28">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row>
    <row r="266" spans="1:28">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row>
    <row r="267" spans="1:28">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row>
    <row r="268" spans="1:28">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row>
    <row r="269" spans="1:28">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row>
    <row r="270" spans="1:28">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row>
    <row r="271" spans="1:28">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row>
    <row r="272" spans="1:28">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row>
    <row r="273" spans="1:28">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row>
    <row r="274" spans="1:28">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row>
    <row r="275" spans="1:28">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row>
    <row r="276" spans="1:28">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row>
    <row r="277" spans="1:28">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row>
    <row r="278" spans="1:28">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row>
    <row r="279" spans="1:28">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row>
    <row r="280" spans="1:28">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row>
    <row r="281" spans="1:28">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row>
    <row r="282" spans="1:28">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row>
    <row r="283" spans="1:28">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row>
    <row r="284" spans="1:28">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row>
    <row r="285" spans="1:28">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row>
    <row r="286" spans="1:28">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row>
    <row r="287" spans="1:28">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row>
    <row r="288" spans="1:28">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row>
    <row r="289" spans="1:28">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row>
    <row r="290" spans="1:28">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row>
    <row r="291" spans="1:28">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row>
    <row r="292" spans="1:28">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row>
    <row r="293" spans="1:28">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row>
    <row r="294" spans="1:28">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row>
    <row r="295" spans="1:28">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row>
    <row r="296" spans="1:28">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row>
    <row r="297" spans="1:28">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row>
    <row r="298" spans="1:28">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row>
    <row r="299" spans="1:28">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row>
    <row r="300" spans="1:28">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row>
    <row r="301" spans="1:28">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row>
    <row r="302" spans="1:28">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row>
    <row r="303" spans="1:28">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row>
    <row r="304" spans="1:28">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row>
    <row r="305" spans="1:28">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row>
    <row r="306" spans="1:28">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row>
    <row r="307" spans="1:28">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row>
    <row r="308" spans="1:28">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row>
    <row r="309" spans="1:28">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row>
    <row r="310" spans="1:28">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row>
    <row r="311" spans="1:28">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row>
    <row r="312" spans="1:28">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row>
    <row r="313" spans="1:28">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row>
    <row r="314" spans="1:28">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row>
    <row r="315" spans="1:28">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row>
    <row r="316" spans="1:28">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row>
    <row r="317" spans="1:28">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row>
    <row r="318" spans="1:28">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row>
    <row r="319" spans="1:28">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row>
    <row r="320" spans="1:28">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row>
    <row r="321" spans="1:28">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row>
    <row r="322" spans="1:28">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row>
    <row r="323" spans="1:28">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row>
    <row r="324" spans="1:28">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row>
    <row r="325" spans="1:28">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row>
    <row r="326" spans="1:28">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row>
    <row r="327" spans="1:28">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row>
    <row r="328" spans="1:28">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row>
    <row r="329" spans="1:28">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row>
    <row r="330" spans="1:28">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row>
    <row r="331" spans="1:28">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row>
    <row r="332" spans="1:28">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row>
    <row r="333" spans="1:28">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row>
    <row r="334" spans="1:28">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row>
    <row r="335" spans="1:28">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D5" sqref="D5"/>
    </sheetView>
  </sheetViews>
  <sheetFormatPr defaultRowHeight="12.75"/>
  <cols>
    <col min="1" max="1" width="22.42578125" customWidth="1"/>
    <col min="2" max="2" width="17" customWidth="1"/>
    <col min="3" max="3" width="25.5703125" customWidth="1"/>
    <col min="4" max="4" width="23.28515625" customWidth="1"/>
  </cols>
  <sheetData>
    <row r="1" spans="1:4">
      <c r="A1" s="1" t="s">
        <v>12</v>
      </c>
      <c r="C1" s="1" t="s">
        <v>17</v>
      </c>
      <c r="D1" s="1" t="s">
        <v>43</v>
      </c>
    </row>
    <row r="2" spans="1:4">
      <c r="A2" t="s">
        <v>11</v>
      </c>
      <c r="C2" t="s">
        <v>16</v>
      </c>
      <c r="D2" t="s">
        <v>42</v>
      </c>
    </row>
    <row r="3" spans="1:4">
      <c r="A3" t="s">
        <v>15</v>
      </c>
      <c r="C3" t="s">
        <v>18</v>
      </c>
      <c r="D3" t="s">
        <v>40</v>
      </c>
    </row>
    <row r="4" spans="1:4">
      <c r="A4" t="s">
        <v>10</v>
      </c>
      <c r="C4" t="s">
        <v>19</v>
      </c>
      <c r="D4" t="s">
        <v>41</v>
      </c>
    </row>
    <row r="5" spans="1:4">
      <c r="A5" t="s">
        <v>14</v>
      </c>
      <c r="C5" t="s">
        <v>20</v>
      </c>
    </row>
    <row r="6" spans="1:4">
      <c r="A6" t="s">
        <v>13</v>
      </c>
      <c r="C6" t="s">
        <v>21</v>
      </c>
    </row>
    <row r="7" spans="1:4">
      <c r="C7" t="s">
        <v>22</v>
      </c>
    </row>
    <row r="8" spans="1:4">
      <c r="C8" t="s">
        <v>23</v>
      </c>
    </row>
    <row r="9" spans="1:4">
      <c r="C9" t="s">
        <v>24</v>
      </c>
    </row>
    <row r="10" spans="1:4">
      <c r="C10" t="s">
        <v>25</v>
      </c>
    </row>
    <row r="11" spans="1:4">
      <c r="C11" t="s">
        <v>26</v>
      </c>
    </row>
    <row r="12" spans="1:4">
      <c r="C12" t="s">
        <v>27</v>
      </c>
    </row>
    <row r="13" spans="1:4">
      <c r="C13" t="s">
        <v>28</v>
      </c>
    </row>
    <row r="14" spans="1:4">
      <c r="C14" t="s">
        <v>29</v>
      </c>
    </row>
    <row r="15" spans="1:4">
      <c r="C15" t="s">
        <v>30</v>
      </c>
    </row>
    <row r="16" spans="1:4">
      <c r="C16" t="s">
        <v>31</v>
      </c>
    </row>
    <row r="17" spans="3:3">
      <c r="C17" t="s">
        <v>32</v>
      </c>
    </row>
    <row r="18" spans="3:3">
      <c r="C18" t="s">
        <v>33</v>
      </c>
    </row>
    <row r="19" spans="3:3">
      <c r="C19" t="s">
        <v>34</v>
      </c>
    </row>
    <row r="20" spans="3:3">
      <c r="C20" t="s">
        <v>35</v>
      </c>
    </row>
    <row r="21" spans="3:3">
      <c r="C21" t="s">
        <v>36</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7"/>
  <sheetViews>
    <sheetView topLeftCell="A11" workbookViewId="0">
      <selection activeCell="C28" sqref="C28"/>
    </sheetView>
  </sheetViews>
  <sheetFormatPr defaultColWidth="8.7109375" defaultRowHeight="12.75"/>
  <cols>
    <col min="1" max="1" width="3.28515625" style="18" customWidth="1"/>
    <col min="2" max="2" width="31.28515625" style="18" customWidth="1"/>
    <col min="3" max="3" width="84.28515625" style="18" customWidth="1"/>
    <col min="4" max="4" width="21.7109375" style="18" customWidth="1"/>
    <col min="5" max="5" width="30.7109375" style="18" customWidth="1"/>
    <col min="6" max="8" width="8.7109375" style="18"/>
    <col min="9" max="9" width="39.28515625" style="18" customWidth="1"/>
    <col min="10" max="16384" width="8.7109375" style="18"/>
  </cols>
  <sheetData>
    <row r="1" spans="1:9" ht="20.25" customHeight="1">
      <c r="A1" s="19"/>
      <c r="B1" s="20"/>
      <c r="D1" s="21" t="s">
        <v>45</v>
      </c>
      <c r="E1" s="22"/>
      <c r="F1" s="22"/>
    </row>
    <row r="2" spans="1:9" ht="30" customHeight="1">
      <c r="A2" s="19"/>
      <c r="B2" s="23" t="s">
        <v>46</v>
      </c>
      <c r="D2" s="24" t="s">
        <v>47</v>
      </c>
      <c r="E2" s="25" t="s">
        <v>641</v>
      </c>
      <c r="F2" s="22"/>
    </row>
    <row r="3" spans="1:9" ht="36" customHeight="1">
      <c r="A3" s="19"/>
      <c r="B3" s="243" t="s">
        <v>48</v>
      </c>
      <c r="C3" s="243"/>
      <c r="D3" s="24" t="s">
        <v>49</v>
      </c>
      <c r="E3" s="26" t="s">
        <v>50</v>
      </c>
      <c r="F3" s="22"/>
    </row>
    <row r="4" spans="1:9" ht="15">
      <c r="A4" s="19"/>
      <c r="B4" s="23" t="s">
        <v>51</v>
      </c>
      <c r="E4" s="22"/>
      <c r="F4" s="22"/>
    </row>
    <row r="5" spans="1:9" ht="15">
      <c r="A5" s="19">
        <v>1</v>
      </c>
      <c r="B5" s="27" t="s">
        <v>52</v>
      </c>
      <c r="E5" s="22"/>
      <c r="F5" s="22"/>
    </row>
    <row r="6" spans="1:9" ht="15">
      <c r="A6" s="19">
        <v>2</v>
      </c>
      <c r="B6" s="27" t="s">
        <v>53</v>
      </c>
      <c r="C6" s="27"/>
      <c r="E6" s="22"/>
      <c r="F6" s="22"/>
    </row>
    <row r="7" spans="1:9" ht="15">
      <c r="A7" s="19">
        <v>3</v>
      </c>
      <c r="B7" s="27" t="s">
        <v>54</v>
      </c>
      <c r="E7" s="22"/>
      <c r="F7" s="22"/>
    </row>
    <row r="8" spans="1:9">
      <c r="A8" s="19">
        <v>4</v>
      </c>
      <c r="B8" s="28" t="s">
        <v>55</v>
      </c>
    </row>
    <row r="10" spans="1:9" ht="15" customHeight="1">
      <c r="A10" s="29">
        <v>1</v>
      </c>
      <c r="B10" s="30" t="s">
        <v>52</v>
      </c>
      <c r="C10" s="31"/>
    </row>
    <row r="11" spans="1:9">
      <c r="A11" s="32"/>
      <c r="B11" s="33" t="s">
        <v>52</v>
      </c>
      <c r="C11" s="34" t="s">
        <v>56</v>
      </c>
    </row>
    <row r="12" spans="1:9">
      <c r="A12" s="32"/>
      <c r="B12" s="244" t="s">
        <v>57</v>
      </c>
      <c r="C12" s="244"/>
      <c r="D12" s="244"/>
      <c r="E12" s="244"/>
      <c r="F12" s="244"/>
      <c r="G12" s="244"/>
      <c r="H12" s="244"/>
    </row>
    <row r="13" spans="1:9">
      <c r="A13" s="32"/>
      <c r="B13" s="244"/>
      <c r="C13" s="244"/>
      <c r="D13" s="244"/>
      <c r="E13" s="244"/>
      <c r="F13" s="244"/>
      <c r="G13" s="244"/>
      <c r="H13" s="244"/>
    </row>
    <row r="14" spans="1:9">
      <c r="A14" s="32"/>
      <c r="B14" s="244"/>
      <c r="C14" s="244"/>
      <c r="D14" s="244"/>
      <c r="E14" s="244"/>
      <c r="F14" s="244"/>
      <c r="G14" s="244"/>
      <c r="H14" s="244"/>
    </row>
    <row r="15" spans="1:9">
      <c r="A15" s="32"/>
      <c r="B15" s="244"/>
      <c r="C15" s="244"/>
      <c r="D15" s="244"/>
      <c r="E15" s="244"/>
      <c r="F15" s="244"/>
      <c r="G15" s="244"/>
      <c r="H15" s="244"/>
    </row>
    <row r="16" spans="1:9" ht="15">
      <c r="A16" s="32"/>
      <c r="B16" s="244"/>
      <c r="C16" s="244"/>
      <c r="D16" s="244"/>
      <c r="E16" s="244"/>
      <c r="F16" s="244"/>
      <c r="G16" s="244"/>
      <c r="H16" s="244"/>
      <c r="I16" s="35"/>
    </row>
    <row r="17" spans="1:8">
      <c r="A17" s="32"/>
      <c r="B17" s="244"/>
      <c r="C17" s="244"/>
      <c r="D17" s="244"/>
      <c r="E17" s="244"/>
      <c r="F17" s="244"/>
      <c r="G17" s="244"/>
      <c r="H17" s="244"/>
    </row>
    <row r="18" spans="1:8">
      <c r="A18" s="32"/>
      <c r="B18" s="244"/>
      <c r="C18" s="244"/>
      <c r="D18" s="244"/>
      <c r="E18" s="244"/>
      <c r="F18" s="244"/>
      <c r="G18" s="244"/>
      <c r="H18" s="244"/>
    </row>
    <row r="19" spans="1:8">
      <c r="A19" s="32"/>
      <c r="B19" s="244"/>
      <c r="C19" s="244"/>
      <c r="D19" s="244"/>
      <c r="E19" s="244"/>
      <c r="F19" s="244"/>
      <c r="G19" s="244"/>
      <c r="H19" s="244"/>
    </row>
    <row r="20" spans="1:8" hidden="1">
      <c r="A20" s="32"/>
      <c r="B20" s="244"/>
      <c r="C20" s="244"/>
      <c r="D20" s="244"/>
      <c r="E20" s="244"/>
      <c r="F20" s="244"/>
      <c r="G20" s="244"/>
      <c r="H20" s="244"/>
    </row>
    <row r="21" spans="1:8" hidden="1">
      <c r="A21" s="32"/>
      <c r="B21" s="244"/>
      <c r="C21" s="244"/>
      <c r="D21" s="244"/>
      <c r="E21" s="244"/>
      <c r="F21" s="244"/>
      <c r="G21" s="244"/>
      <c r="H21" s="244"/>
    </row>
    <row r="22" spans="1:8" hidden="1">
      <c r="A22" s="32"/>
      <c r="B22" s="244"/>
      <c r="C22" s="244"/>
      <c r="D22" s="244"/>
      <c r="E22" s="244"/>
      <c r="F22" s="244"/>
      <c r="G22" s="244"/>
      <c r="H22" s="244"/>
    </row>
    <row r="23" spans="1:8" hidden="1">
      <c r="A23" s="32"/>
      <c r="B23" s="244"/>
      <c r="C23" s="244"/>
      <c r="D23" s="244"/>
      <c r="E23" s="244"/>
      <c r="F23" s="244"/>
      <c r="G23" s="244"/>
      <c r="H23" s="244"/>
    </row>
    <row r="24" spans="1:8" hidden="1">
      <c r="A24" s="32"/>
      <c r="B24" s="244"/>
      <c r="C24" s="244"/>
      <c r="D24" s="244"/>
      <c r="E24" s="244"/>
      <c r="F24" s="244"/>
      <c r="G24" s="244"/>
      <c r="H24" s="244"/>
    </row>
    <row r="25" spans="1:8" ht="117.75" hidden="1" customHeight="1">
      <c r="A25" s="32"/>
      <c r="B25" s="244"/>
      <c r="C25" s="244"/>
      <c r="D25" s="244"/>
      <c r="E25" s="244"/>
      <c r="F25" s="244"/>
      <c r="G25" s="244"/>
      <c r="H25" s="244"/>
    </row>
    <row r="26" spans="1:8">
      <c r="B26" s="36" t="s">
        <v>58</v>
      </c>
    </row>
    <row r="27" spans="1:8">
      <c r="C27" s="34"/>
    </row>
    <row r="28" spans="1:8" ht="15">
      <c r="A28" s="29">
        <v>2</v>
      </c>
      <c r="B28" s="37" t="s">
        <v>53</v>
      </c>
      <c r="C28" s="31"/>
    </row>
    <row r="29" spans="1:8">
      <c r="A29" s="32"/>
      <c r="B29" s="245" t="s">
        <v>59</v>
      </c>
      <c r="C29" s="245"/>
    </row>
    <row r="30" spans="1:8">
      <c r="A30" s="32"/>
      <c r="B30" s="33" t="s">
        <v>60</v>
      </c>
      <c r="C30" s="34" t="s">
        <v>56</v>
      </c>
    </row>
    <row r="31" spans="1:8">
      <c r="B31" s="38" t="s">
        <v>61</v>
      </c>
      <c r="C31" s="39" t="s">
        <v>62</v>
      </c>
      <c r="E31" s="18" t="s">
        <v>37</v>
      </c>
    </row>
    <row r="32" spans="1:8" ht="82.15" customHeight="1">
      <c r="B32" s="199" t="s">
        <v>63</v>
      </c>
      <c r="C32" s="40" t="s">
        <v>64</v>
      </c>
    </row>
    <row r="33" spans="2:5">
      <c r="B33" s="199" t="s">
        <v>65</v>
      </c>
      <c r="C33" s="40" t="s">
        <v>66</v>
      </c>
    </row>
    <row r="34" spans="2:5">
      <c r="B34" s="199" t="s">
        <v>67</v>
      </c>
      <c r="C34" s="40" t="s">
        <v>68</v>
      </c>
      <c r="E34" s="18" t="s">
        <v>37</v>
      </c>
    </row>
    <row r="35" spans="2:5" ht="23.25" customHeight="1">
      <c r="B35" s="199" t="s">
        <v>69</v>
      </c>
      <c r="C35" s="40" t="s">
        <v>68</v>
      </c>
    </row>
    <row r="36" spans="2:5">
      <c r="B36" s="199" t="s">
        <v>70</v>
      </c>
      <c r="C36" s="40" t="s">
        <v>68</v>
      </c>
    </row>
    <row r="37" spans="2:5">
      <c r="B37" s="199" t="s">
        <v>71</v>
      </c>
      <c r="C37" s="40" t="s">
        <v>68</v>
      </c>
    </row>
    <row r="38" spans="2:5">
      <c r="B38" s="199" t="s">
        <v>72</v>
      </c>
      <c r="C38" s="40" t="s">
        <v>68</v>
      </c>
    </row>
    <row r="39" spans="2:5">
      <c r="B39" s="199" t="s">
        <v>73</v>
      </c>
      <c r="C39" s="40" t="s">
        <v>68</v>
      </c>
    </row>
    <row r="40" spans="2:5">
      <c r="B40" s="199" t="s">
        <v>74</v>
      </c>
      <c r="C40" s="40" t="s">
        <v>68</v>
      </c>
    </row>
    <row r="41" spans="2:5">
      <c r="B41" s="199" t="s">
        <v>75</v>
      </c>
      <c r="C41" s="40" t="s">
        <v>68</v>
      </c>
    </row>
    <row r="42" spans="2:5">
      <c r="B42" s="199" t="s">
        <v>76</v>
      </c>
      <c r="C42" s="40" t="s">
        <v>68</v>
      </c>
    </row>
    <row r="43" spans="2:5">
      <c r="B43" s="199" t="s">
        <v>73</v>
      </c>
      <c r="C43" s="40" t="s">
        <v>68</v>
      </c>
    </row>
    <row r="44" spans="2:5">
      <c r="B44" s="199" t="s">
        <v>77</v>
      </c>
      <c r="C44" s="40" t="s">
        <v>68</v>
      </c>
    </row>
    <row r="45" spans="2:5" ht="26.65" customHeight="1">
      <c r="B45" s="199" t="s">
        <v>78</v>
      </c>
      <c r="C45" s="41" t="s">
        <v>79</v>
      </c>
    </row>
    <row r="46" spans="2:5">
      <c r="B46" s="36" t="s">
        <v>58</v>
      </c>
    </row>
    <row r="49" spans="1:3" ht="15">
      <c r="A49" s="29">
        <v>3</v>
      </c>
      <c r="B49" s="37" t="s">
        <v>54</v>
      </c>
      <c r="C49" s="42"/>
    </row>
    <row r="50" spans="1:3">
      <c r="A50" s="32"/>
      <c r="B50" s="33" t="s">
        <v>80</v>
      </c>
      <c r="C50" s="34"/>
    </row>
    <row r="51" spans="1:3">
      <c r="A51" s="32"/>
      <c r="B51" s="38" t="s">
        <v>81</v>
      </c>
      <c r="C51" s="39" t="s">
        <v>82</v>
      </c>
    </row>
    <row r="52" spans="1:3" ht="21" customHeight="1">
      <c r="A52" s="32"/>
      <c r="B52" s="199" t="s">
        <v>83</v>
      </c>
      <c r="C52" s="41" t="s">
        <v>84</v>
      </c>
    </row>
    <row r="53" spans="1:3" ht="20.25" customHeight="1">
      <c r="A53" s="32"/>
      <c r="B53" s="199" t="s">
        <v>85</v>
      </c>
      <c r="C53" s="41" t="s">
        <v>86</v>
      </c>
    </row>
    <row r="54" spans="1:3" ht="21.75" customHeight="1">
      <c r="A54" s="32"/>
      <c r="B54" s="199" t="s">
        <v>87</v>
      </c>
      <c r="C54" s="40" t="s">
        <v>88</v>
      </c>
    </row>
    <row r="55" spans="1:3" ht="60" customHeight="1">
      <c r="A55" s="32"/>
      <c r="B55" s="199" t="s">
        <v>89</v>
      </c>
      <c r="C55" s="41" t="s">
        <v>90</v>
      </c>
    </row>
    <row r="56" spans="1:3" ht="21" customHeight="1">
      <c r="A56" s="32"/>
      <c r="B56" s="199" t="s">
        <v>91</v>
      </c>
      <c r="C56" s="41" t="s">
        <v>92</v>
      </c>
    </row>
    <row r="57" spans="1:3" ht="21" customHeight="1">
      <c r="A57" s="32"/>
      <c r="B57" s="199" t="s">
        <v>93</v>
      </c>
      <c r="C57" s="41" t="s">
        <v>94</v>
      </c>
    </row>
    <row r="58" spans="1:3" ht="21" customHeight="1">
      <c r="A58" s="32"/>
      <c r="B58" s="199" t="s">
        <v>95</v>
      </c>
      <c r="C58" s="41" t="s">
        <v>96</v>
      </c>
    </row>
    <row r="59" spans="1:3" ht="21" customHeight="1">
      <c r="A59" s="32"/>
      <c r="B59" s="199" t="s">
        <v>97</v>
      </c>
      <c r="C59" s="41" t="s">
        <v>98</v>
      </c>
    </row>
    <row r="60" spans="1:3" ht="101.25" customHeight="1">
      <c r="A60" s="32"/>
      <c r="B60" s="199" t="s">
        <v>99</v>
      </c>
      <c r="C60" s="41" t="s">
        <v>100</v>
      </c>
    </row>
    <row r="61" spans="1:3" ht="42.75" customHeight="1">
      <c r="A61" s="32"/>
      <c r="B61" s="199" t="s">
        <v>101</v>
      </c>
      <c r="C61" s="41" t="s">
        <v>102</v>
      </c>
    </row>
    <row r="62" spans="1:3" ht="24">
      <c r="A62" s="32"/>
      <c r="B62" s="199" t="s">
        <v>103</v>
      </c>
      <c r="C62" s="41" t="s">
        <v>104</v>
      </c>
    </row>
    <row r="63" spans="1:3" ht="24">
      <c r="A63" s="32"/>
      <c r="B63" s="199" t="s">
        <v>105</v>
      </c>
      <c r="C63" s="41" t="s">
        <v>106</v>
      </c>
    </row>
    <row r="64" spans="1:3" ht="21.75" customHeight="1">
      <c r="A64" s="32"/>
    </row>
    <row r="65" spans="1:5">
      <c r="B65" s="36" t="s">
        <v>58</v>
      </c>
    </row>
    <row r="67" spans="1:5" ht="15">
      <c r="A67" s="29">
        <v>4</v>
      </c>
      <c r="B67" s="37" t="s">
        <v>55</v>
      </c>
      <c r="C67" s="31"/>
    </row>
    <row r="68" spans="1:5">
      <c r="A68" s="32"/>
      <c r="B68" s="33" t="s">
        <v>107</v>
      </c>
      <c r="C68" s="34"/>
    </row>
    <row r="69" spans="1:5">
      <c r="A69" s="32"/>
      <c r="B69" s="43" t="s">
        <v>108</v>
      </c>
      <c r="C69" s="246" t="s">
        <v>109</v>
      </c>
      <c r="D69" s="247"/>
      <c r="E69" s="247"/>
    </row>
    <row r="70" spans="1:5">
      <c r="A70" s="32"/>
      <c r="B70" s="200" t="s">
        <v>110</v>
      </c>
      <c r="C70" s="237" t="s">
        <v>111</v>
      </c>
      <c r="D70" s="238"/>
      <c r="E70" s="239"/>
    </row>
    <row r="71" spans="1:5">
      <c r="A71" s="32"/>
      <c r="B71" s="200" t="s">
        <v>112</v>
      </c>
      <c r="C71" s="235" t="s">
        <v>113</v>
      </c>
      <c r="D71" s="235"/>
      <c r="E71" s="235"/>
    </row>
    <row r="72" spans="1:5">
      <c r="A72" s="32"/>
      <c r="B72" s="200" t="s">
        <v>114</v>
      </c>
      <c r="C72" s="235" t="s">
        <v>115</v>
      </c>
      <c r="D72" s="235"/>
      <c r="E72" s="235"/>
    </row>
    <row r="73" spans="1:5">
      <c r="A73" s="32"/>
      <c r="B73" s="200" t="s">
        <v>116</v>
      </c>
      <c r="C73" s="235" t="s">
        <v>117</v>
      </c>
      <c r="D73" s="235"/>
      <c r="E73" s="235"/>
    </row>
    <row r="74" spans="1:5">
      <c r="A74" s="32"/>
      <c r="B74" s="200" t="s">
        <v>118</v>
      </c>
      <c r="C74" s="235" t="s">
        <v>119</v>
      </c>
      <c r="D74" s="235"/>
      <c r="E74" s="235"/>
    </row>
    <row r="75" spans="1:5">
      <c r="A75" s="32"/>
      <c r="B75" s="200" t="s">
        <v>120</v>
      </c>
      <c r="C75" s="235" t="s">
        <v>121</v>
      </c>
      <c r="D75" s="235"/>
      <c r="E75" s="235"/>
    </row>
    <row r="76" spans="1:5">
      <c r="A76" s="32"/>
      <c r="B76" s="200" t="s">
        <v>122</v>
      </c>
      <c r="C76" s="235" t="s">
        <v>123</v>
      </c>
      <c r="D76" s="235"/>
      <c r="E76" s="235"/>
    </row>
    <row r="77" spans="1:5">
      <c r="A77" s="32"/>
      <c r="B77" s="200" t="s">
        <v>124</v>
      </c>
      <c r="C77" s="235" t="s">
        <v>125</v>
      </c>
      <c r="D77" s="235"/>
      <c r="E77" s="235"/>
    </row>
    <row r="78" spans="1:5">
      <c r="A78" s="32"/>
      <c r="B78" s="200" t="s">
        <v>126</v>
      </c>
      <c r="C78" s="235" t="s">
        <v>127</v>
      </c>
      <c r="D78" s="235"/>
      <c r="E78" s="235"/>
    </row>
    <row r="79" spans="1:5">
      <c r="A79" s="32"/>
      <c r="B79" s="200" t="s">
        <v>128</v>
      </c>
      <c r="C79" s="235" t="s">
        <v>129</v>
      </c>
      <c r="D79" s="235"/>
      <c r="E79" s="235"/>
    </row>
    <row r="80" spans="1:5">
      <c r="A80" s="32"/>
      <c r="B80" s="201"/>
      <c r="C80" s="240"/>
      <c r="D80" s="241"/>
      <c r="E80" s="242"/>
    </row>
    <row r="81" spans="1:5">
      <c r="A81" s="32"/>
      <c r="B81" s="201"/>
      <c r="C81" s="235"/>
      <c r="D81" s="235"/>
      <c r="E81" s="235"/>
    </row>
    <row r="82" spans="1:5">
      <c r="A82" s="32"/>
      <c r="B82" s="201"/>
      <c r="C82" s="235"/>
      <c r="D82" s="235"/>
      <c r="E82" s="235"/>
    </row>
    <row r="83" spans="1:5">
      <c r="A83" s="32"/>
      <c r="B83" s="201"/>
      <c r="C83" s="235"/>
      <c r="D83" s="235"/>
      <c r="E83" s="235"/>
    </row>
    <row r="84" spans="1:5">
      <c r="A84" s="32"/>
      <c r="B84" s="201"/>
      <c r="C84" s="235"/>
      <c r="D84" s="235"/>
      <c r="E84" s="235"/>
    </row>
    <row r="85" spans="1:5">
      <c r="A85" s="32"/>
      <c r="B85" s="201"/>
      <c r="C85" s="235"/>
      <c r="D85" s="235"/>
      <c r="E85" s="235"/>
    </row>
    <row r="86" spans="1:5">
      <c r="A86" s="32"/>
      <c r="B86" s="201"/>
      <c r="C86" s="235"/>
      <c r="D86" s="235"/>
      <c r="E86" s="235"/>
    </row>
    <row r="87" spans="1:5">
      <c r="A87" s="32"/>
      <c r="B87" s="201"/>
      <c r="C87" s="235"/>
      <c r="D87" s="235"/>
      <c r="E87" s="235"/>
    </row>
    <row r="88" spans="1:5">
      <c r="A88" s="32"/>
      <c r="B88" s="201"/>
      <c r="C88" s="235"/>
      <c r="D88" s="235"/>
      <c r="E88" s="235"/>
    </row>
    <row r="89" spans="1:5">
      <c r="A89" s="32"/>
      <c r="B89" s="201"/>
      <c r="C89" s="235"/>
      <c r="D89" s="235"/>
      <c r="E89" s="235"/>
    </row>
    <row r="90" spans="1:5">
      <c r="A90" s="32"/>
      <c r="B90" s="201"/>
      <c r="C90" s="235"/>
      <c r="D90" s="235"/>
      <c r="E90" s="235"/>
    </row>
    <row r="91" spans="1:5">
      <c r="B91" s="201"/>
      <c r="C91" s="235"/>
      <c r="D91" s="235"/>
      <c r="E91" s="235"/>
    </row>
    <row r="92" spans="1:5">
      <c r="B92" s="201"/>
      <c r="C92" s="235"/>
      <c r="D92" s="235"/>
      <c r="E92" s="235"/>
    </row>
    <row r="93" spans="1:5">
      <c r="B93" s="201"/>
      <c r="C93" s="235"/>
      <c r="D93" s="235"/>
      <c r="E93" s="235"/>
    </row>
    <row r="94" spans="1:5">
      <c r="B94" s="201"/>
      <c r="C94" s="235"/>
      <c r="D94" s="235"/>
      <c r="E94" s="235"/>
    </row>
    <row r="95" spans="1:5">
      <c r="B95" s="201"/>
      <c r="C95" s="237"/>
      <c r="D95" s="238"/>
      <c r="E95" s="239"/>
    </row>
    <row r="96" spans="1:5">
      <c r="B96" s="201"/>
      <c r="C96" s="235"/>
      <c r="D96" s="235"/>
      <c r="E96" s="235"/>
    </row>
    <row r="97" spans="2:5">
      <c r="B97" s="201"/>
      <c r="C97" s="237"/>
      <c r="D97" s="238"/>
      <c r="E97" s="239"/>
    </row>
    <row r="98" spans="2:5">
      <c r="B98" s="201"/>
      <c r="C98" s="235"/>
      <c r="D98" s="235"/>
      <c r="E98" s="235"/>
    </row>
    <row r="99" spans="2:5">
      <c r="B99" s="201"/>
      <c r="C99" s="235"/>
      <c r="D99" s="235"/>
      <c r="E99" s="235"/>
    </row>
    <row r="100" spans="2:5">
      <c r="B100" s="201"/>
      <c r="C100" s="235"/>
      <c r="D100" s="235"/>
      <c r="E100" s="235"/>
    </row>
    <row r="101" spans="2:5">
      <c r="B101" s="201"/>
      <c r="C101" s="235"/>
      <c r="D101" s="235"/>
      <c r="E101" s="235"/>
    </row>
    <row r="102" spans="2:5">
      <c r="B102" s="201"/>
      <c r="C102" s="235"/>
      <c r="D102" s="235"/>
      <c r="E102" s="235"/>
    </row>
    <row r="103" spans="2:5">
      <c r="B103" s="201"/>
      <c r="C103" s="235"/>
      <c r="D103" s="235"/>
      <c r="E103" s="235"/>
    </row>
    <row r="104" spans="2:5">
      <c r="B104" s="201"/>
      <c r="C104" s="235"/>
      <c r="D104" s="235"/>
      <c r="E104" s="235"/>
    </row>
    <row r="105" spans="2:5">
      <c r="B105" s="201"/>
      <c r="C105" s="235"/>
      <c r="D105" s="235"/>
      <c r="E105" s="235"/>
    </row>
    <row r="106" spans="2:5">
      <c r="B106" s="201"/>
      <c r="C106" s="235"/>
      <c r="D106" s="235"/>
      <c r="E106" s="235"/>
    </row>
    <row r="107" spans="2:5">
      <c r="B107" s="201"/>
      <c r="C107" s="237"/>
      <c r="D107" s="238"/>
      <c r="E107" s="239"/>
    </row>
    <row r="108" spans="2:5">
      <c r="B108" s="201"/>
      <c r="C108" s="237"/>
      <c r="D108" s="238"/>
      <c r="E108" s="239"/>
    </row>
    <row r="109" spans="2:5">
      <c r="B109" s="201"/>
      <c r="C109" s="235"/>
      <c r="D109" s="235"/>
      <c r="E109" s="235"/>
    </row>
    <row r="110" spans="2:5">
      <c r="B110" s="201"/>
      <c r="C110" s="235"/>
      <c r="D110" s="235"/>
      <c r="E110" s="235"/>
    </row>
    <row r="111" spans="2:5">
      <c r="B111" s="201"/>
      <c r="C111" s="235"/>
      <c r="D111" s="235"/>
      <c r="E111" s="235"/>
    </row>
    <row r="112" spans="2:5">
      <c r="B112" s="201"/>
      <c r="C112" s="235"/>
      <c r="D112" s="235"/>
      <c r="E112" s="235"/>
    </row>
    <row r="113" spans="2:5">
      <c r="B113" s="201"/>
      <c r="C113" s="235"/>
      <c r="D113" s="235"/>
      <c r="E113" s="235"/>
    </row>
    <row r="114" spans="2:5">
      <c r="B114" s="201"/>
      <c r="C114" s="235"/>
      <c r="D114" s="235"/>
      <c r="E114" s="235"/>
    </row>
    <row r="115" spans="2:5">
      <c r="B115" s="201"/>
      <c r="C115" s="235"/>
      <c r="D115" s="235"/>
      <c r="E115" s="235"/>
    </row>
    <row r="116" spans="2:5">
      <c r="B116" s="201"/>
      <c r="C116" s="235"/>
      <c r="D116" s="235"/>
      <c r="E116" s="235"/>
    </row>
    <row r="117" spans="2:5">
      <c r="B117" s="36" t="s">
        <v>130</v>
      </c>
      <c r="C117" s="236"/>
      <c r="D117" s="236"/>
      <c r="E117" s="236"/>
    </row>
  </sheetData>
  <mergeCells count="52">
    <mergeCell ref="C71:E71"/>
    <mergeCell ref="B3:C3"/>
    <mergeCell ref="B12:H25"/>
    <mergeCell ref="B29:C29"/>
    <mergeCell ref="C69:E69"/>
    <mergeCell ref="C70:E70"/>
    <mergeCell ref="C83:E83"/>
    <mergeCell ref="C72:E72"/>
    <mergeCell ref="C73:E73"/>
    <mergeCell ref="C74:E74"/>
    <mergeCell ref="C75:E75"/>
    <mergeCell ref="C76:E76"/>
    <mergeCell ref="C77:E77"/>
    <mergeCell ref="C78:E78"/>
    <mergeCell ref="C79:E79"/>
    <mergeCell ref="C80:E80"/>
    <mergeCell ref="C81:E81"/>
    <mergeCell ref="C82:E82"/>
    <mergeCell ref="C95:E95"/>
    <mergeCell ref="C84:E84"/>
    <mergeCell ref="C85:E85"/>
    <mergeCell ref="C86:E86"/>
    <mergeCell ref="C87:E87"/>
    <mergeCell ref="C88:E88"/>
    <mergeCell ref="C89:E89"/>
    <mergeCell ref="C90:E90"/>
    <mergeCell ref="C91:E91"/>
    <mergeCell ref="C92:E92"/>
    <mergeCell ref="C93:E93"/>
    <mergeCell ref="C94:E94"/>
    <mergeCell ref="C107:E107"/>
    <mergeCell ref="C96:E96"/>
    <mergeCell ref="C97:E97"/>
    <mergeCell ref="C98:E98"/>
    <mergeCell ref="C99:E99"/>
    <mergeCell ref="C100:E100"/>
    <mergeCell ref="C101:E101"/>
    <mergeCell ref="C102:E102"/>
    <mergeCell ref="C103:E103"/>
    <mergeCell ref="C104:E104"/>
    <mergeCell ref="C105:E105"/>
    <mergeCell ref="C106:E106"/>
    <mergeCell ref="C114:E114"/>
    <mergeCell ref="C115:E115"/>
    <mergeCell ref="C116:E116"/>
    <mergeCell ref="C117:E117"/>
    <mergeCell ref="C108:E108"/>
    <mergeCell ref="C109:E109"/>
    <mergeCell ref="C110:E110"/>
    <mergeCell ref="C111:E111"/>
    <mergeCell ref="C112:E112"/>
    <mergeCell ref="C113:E113"/>
  </mergeCells>
  <hyperlinks>
    <hyperlink ref="B5" location="Intro!B10" display="What test material do I need?" xr:uid="{1F68365D-CF74-42F1-BBA6-784619A641B2}"/>
    <hyperlink ref="B46" location="Intro!B5" display="Return to top" xr:uid="{BB07671C-A0CB-4C11-BEC8-2BA7EA0C0970}"/>
    <hyperlink ref="B26" location="Intro!B5" display="Return to top" xr:uid="{3AD4257D-15CF-4402-911C-AAA791BC7A34}"/>
    <hyperlink ref="B7" location="Intro!B42" display="Worksheet Structure for Test Procedures" xr:uid="{393C8377-ED5E-4DFC-805A-2CF99903A3D9}"/>
    <hyperlink ref="B6" location="Intro!B28" display="Worksheet Names" xr:uid="{9723F3B7-50C0-4BDC-B45C-10AD9BF1A4F3}"/>
    <hyperlink ref="B65" location="Intro!B5" display="Return to top" xr:uid="{C3A2774B-B7CD-4747-B3DD-45F3626DE1E5}"/>
    <hyperlink ref="B8" location="Intro!B59" display="Acronyms" xr:uid="{581BD77A-6E1F-49D4-B257-49846CFA695C}"/>
    <hyperlink ref="B117" location="Intro!A1" display="Top of Worksheet" xr:uid="{E1118DB0-1322-4B91-BA2E-4F7F396C5FE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K559"/>
  <sheetViews>
    <sheetView topLeftCell="A17" workbookViewId="0">
      <selection activeCell="G29" sqref="G29"/>
    </sheetView>
  </sheetViews>
  <sheetFormatPr defaultColWidth="9.28515625" defaultRowHeight="12.75"/>
  <cols>
    <col min="1" max="1" width="1.28515625" customWidth="1"/>
    <col min="2" max="2" width="11" hidden="1" customWidth="1"/>
    <col min="3" max="3" width="14.5703125" customWidth="1"/>
    <col min="4" max="4" width="9" customWidth="1"/>
    <col min="5" max="5" width="45.28515625" customWidth="1"/>
    <col min="6" max="6" width="88" customWidth="1"/>
    <col min="7" max="7" width="18" customWidth="1"/>
    <col min="8" max="8" width="21" customWidth="1"/>
    <col min="9" max="9" width="18.28515625" customWidth="1"/>
    <col min="10" max="10" width="14.28515625" style="18" customWidth="1"/>
    <col min="11" max="11" width="3.28515625" style="18" customWidth="1"/>
    <col min="12" max="12" width="0.7109375" style="18" customWidth="1"/>
    <col min="13" max="13" width="6.28515625" style="18" customWidth="1"/>
    <col min="14" max="323" width="9.28515625" style="18"/>
  </cols>
  <sheetData>
    <row r="1" spans="1:9" ht="66.75" customHeight="1">
      <c r="A1" s="18"/>
      <c r="B1" s="18"/>
      <c r="C1" s="44"/>
      <c r="D1" s="20"/>
      <c r="E1" s="18"/>
      <c r="F1" s="18"/>
      <c r="G1" s="18"/>
      <c r="H1" s="45"/>
      <c r="I1" s="45"/>
    </row>
    <row r="2" spans="1:9" ht="18.75">
      <c r="A2" s="18"/>
      <c r="B2" s="18"/>
      <c r="C2" s="44"/>
      <c r="D2" s="44"/>
      <c r="E2" s="262" t="s">
        <v>131</v>
      </c>
      <c r="F2" s="263"/>
      <c r="G2" s="18"/>
      <c r="H2" s="45"/>
      <c r="I2" s="45"/>
    </row>
    <row r="3" spans="1:9" ht="18.75">
      <c r="A3" s="18"/>
      <c r="B3" s="18"/>
      <c r="C3" s="44"/>
      <c r="D3" s="44"/>
      <c r="E3" s="46"/>
      <c r="F3" s="47"/>
      <c r="G3" s="18"/>
      <c r="H3" s="45"/>
      <c r="I3" s="45"/>
    </row>
    <row r="4" spans="1:9" ht="15">
      <c r="A4" s="18"/>
      <c r="B4" s="18"/>
      <c r="C4" s="44"/>
      <c r="D4" s="264" t="s">
        <v>132</v>
      </c>
      <c r="E4" s="265"/>
      <c r="F4" s="48"/>
      <c r="G4" s="18"/>
      <c r="H4" s="18"/>
      <c r="I4" s="45"/>
    </row>
    <row r="5" spans="1:9" ht="14.25" customHeight="1">
      <c r="A5" s="18"/>
      <c r="B5" s="18"/>
      <c r="C5" s="44"/>
      <c r="D5" s="266" t="s">
        <v>133</v>
      </c>
      <c r="E5" s="267"/>
      <c r="F5" s="48" t="s">
        <v>134</v>
      </c>
      <c r="G5" s="18"/>
      <c r="H5" s="18"/>
      <c r="I5" s="45"/>
    </row>
    <row r="6" spans="1:9" ht="14.25" customHeight="1">
      <c r="A6" s="18"/>
      <c r="B6" s="18"/>
      <c r="C6" s="44"/>
      <c r="D6" s="260" t="s">
        <v>135</v>
      </c>
      <c r="E6" s="261"/>
      <c r="F6" s="48" t="s">
        <v>134</v>
      </c>
      <c r="G6" s="18"/>
      <c r="H6" s="18"/>
      <c r="I6" s="45"/>
    </row>
    <row r="7" spans="1:9" ht="14.25" customHeight="1">
      <c r="A7" s="18"/>
      <c r="B7" s="18"/>
      <c r="C7" s="44"/>
      <c r="D7" s="260" t="s">
        <v>136</v>
      </c>
      <c r="E7" s="261"/>
      <c r="F7" s="48" t="s">
        <v>134</v>
      </c>
      <c r="G7" s="18"/>
      <c r="H7" s="18"/>
      <c r="I7" s="45"/>
    </row>
    <row r="8" spans="1:9" ht="15">
      <c r="A8" s="18"/>
      <c r="B8" s="18"/>
      <c r="C8" s="44"/>
      <c r="D8" s="260" t="s">
        <v>137</v>
      </c>
      <c r="E8" s="261"/>
      <c r="F8" s="48" t="s">
        <v>134</v>
      </c>
      <c r="G8" s="18"/>
      <c r="H8" s="18"/>
      <c r="I8" s="45"/>
    </row>
    <row r="9" spans="1:9" ht="15">
      <c r="A9" s="18"/>
      <c r="B9" s="18"/>
      <c r="C9" s="44"/>
      <c r="D9" s="260" t="s">
        <v>138</v>
      </c>
      <c r="E9" s="261"/>
      <c r="F9" s="48" t="s">
        <v>134</v>
      </c>
      <c r="G9" s="18"/>
      <c r="H9" s="18"/>
      <c r="I9" s="45"/>
    </row>
    <row r="10" spans="1:9" ht="15">
      <c r="A10" s="18"/>
      <c r="B10" s="18"/>
      <c r="C10" s="44"/>
      <c r="D10" s="264" t="s">
        <v>139</v>
      </c>
      <c r="E10" s="265"/>
      <c r="F10" s="48"/>
      <c r="G10" s="18"/>
      <c r="H10" s="18"/>
      <c r="I10" s="45"/>
    </row>
    <row r="11" spans="1:9" ht="15">
      <c r="A11" s="18"/>
      <c r="B11" s="18"/>
      <c r="C11" s="44"/>
      <c r="D11" s="260" t="s">
        <v>140</v>
      </c>
      <c r="E11" s="261"/>
      <c r="F11" s="48" t="s">
        <v>141</v>
      </c>
      <c r="G11" s="18"/>
      <c r="H11" s="18"/>
      <c r="I11" s="45"/>
    </row>
    <row r="12" spans="1:9" ht="15">
      <c r="A12" s="18"/>
      <c r="B12" s="18"/>
      <c r="C12" s="44"/>
      <c r="D12" s="266" t="s">
        <v>142</v>
      </c>
      <c r="E12" s="267"/>
      <c r="F12" s="48" t="s">
        <v>134</v>
      </c>
      <c r="G12" s="18"/>
      <c r="H12" s="18"/>
      <c r="I12" s="45"/>
    </row>
    <row r="13" spans="1:9" ht="15">
      <c r="A13" s="18"/>
      <c r="B13" s="18"/>
      <c r="C13" s="44"/>
      <c r="D13" s="260" t="s">
        <v>143</v>
      </c>
      <c r="E13" s="261"/>
      <c r="F13" s="48" t="s">
        <v>134</v>
      </c>
      <c r="G13" s="18"/>
      <c r="H13" s="18"/>
      <c r="I13" s="45"/>
    </row>
    <row r="14" spans="1:9" ht="15">
      <c r="A14" s="18"/>
      <c r="B14" s="18"/>
      <c r="C14" s="44"/>
      <c r="D14" s="260" t="s">
        <v>144</v>
      </c>
      <c r="E14" s="261"/>
      <c r="F14" s="48" t="s">
        <v>134</v>
      </c>
      <c r="G14" s="18"/>
      <c r="H14" s="18"/>
      <c r="I14" s="45"/>
    </row>
    <row r="15" spans="1:9" ht="15">
      <c r="A15" s="18"/>
      <c r="B15" s="18"/>
      <c r="C15" s="44"/>
      <c r="D15" s="252"/>
      <c r="E15" s="253"/>
      <c r="F15" s="48"/>
      <c r="G15" s="18"/>
      <c r="H15" s="18"/>
      <c r="I15" s="45"/>
    </row>
    <row r="16" spans="1:9" ht="15">
      <c r="A16" s="18"/>
      <c r="B16" s="18"/>
      <c r="C16" s="44"/>
      <c r="D16" s="252" t="s">
        <v>145</v>
      </c>
      <c r="E16" s="253"/>
      <c r="F16" s="48" t="s">
        <v>134</v>
      </c>
      <c r="G16" s="18"/>
      <c r="H16" s="18"/>
      <c r="I16" s="45"/>
    </row>
    <row r="17" spans="1:12" ht="15">
      <c r="A17" s="18"/>
      <c r="B17" s="18"/>
      <c r="C17" s="44"/>
      <c r="D17" s="252" t="s">
        <v>146</v>
      </c>
      <c r="E17" s="253"/>
      <c r="F17" s="48" t="s">
        <v>134</v>
      </c>
      <c r="G17" s="18"/>
      <c r="H17" s="18"/>
      <c r="I17" s="45"/>
    </row>
    <row r="18" spans="1:12" ht="15">
      <c r="A18" s="18"/>
      <c r="B18" s="18"/>
      <c r="C18" s="44"/>
      <c r="D18" s="252" t="s">
        <v>147</v>
      </c>
      <c r="E18" s="253"/>
      <c r="F18" s="48" t="s">
        <v>134</v>
      </c>
      <c r="G18" s="18"/>
      <c r="H18" s="18"/>
      <c r="I18" s="45"/>
    </row>
    <row r="19" spans="1:12" ht="15">
      <c r="A19" s="18"/>
      <c r="B19" s="18"/>
      <c r="C19" s="44"/>
      <c r="D19" s="252" t="s">
        <v>148</v>
      </c>
      <c r="E19" s="253"/>
      <c r="F19" s="49" t="s">
        <v>149</v>
      </c>
      <c r="G19" s="18"/>
      <c r="H19" s="18"/>
      <c r="I19" s="45"/>
    </row>
    <row r="20" spans="1:12" ht="27.4" customHeight="1">
      <c r="A20" s="18"/>
      <c r="B20" s="18"/>
      <c r="C20" s="44"/>
      <c r="D20" s="252" t="s">
        <v>150</v>
      </c>
      <c r="E20" s="253"/>
      <c r="F20" s="49" t="s">
        <v>149</v>
      </c>
      <c r="G20" s="18"/>
      <c r="H20" s="18"/>
      <c r="I20" s="45"/>
    </row>
    <row r="21" spans="1:12" ht="14.65" customHeight="1">
      <c r="A21" s="18"/>
      <c r="B21" s="18"/>
      <c r="C21" s="50"/>
      <c r="D21" s="45"/>
      <c r="E21" s="45"/>
      <c r="F21" s="45"/>
      <c r="G21" s="45"/>
      <c r="H21" s="45"/>
      <c r="I21" s="51"/>
    </row>
    <row r="22" spans="1:12" ht="14.65" hidden="1" customHeight="1">
      <c r="A22" s="18"/>
      <c r="B22" s="18"/>
      <c r="C22" s="50"/>
      <c r="D22" s="254"/>
      <c r="E22" s="254"/>
      <c r="F22" s="255"/>
      <c r="G22" s="52" t="s">
        <v>151</v>
      </c>
      <c r="H22" s="45"/>
      <c r="I22" s="51"/>
    </row>
    <row r="23" spans="1:12" ht="14.65" customHeight="1">
      <c r="A23" s="18"/>
      <c r="B23" s="18"/>
      <c r="C23" s="50"/>
      <c r="D23" s="256" t="s">
        <v>152</v>
      </c>
      <c r="E23" s="256"/>
      <c r="F23" s="256"/>
      <c r="G23" s="256"/>
      <c r="H23" s="256"/>
      <c r="I23" s="256"/>
      <c r="J23" s="256"/>
      <c r="K23" s="256"/>
      <c r="L23" s="256"/>
    </row>
    <row r="24" spans="1:12" ht="14.65" customHeight="1">
      <c r="A24" s="18"/>
      <c r="B24" s="18"/>
      <c r="C24" s="50"/>
      <c r="D24" s="205"/>
      <c r="E24" s="206" t="s">
        <v>153</v>
      </c>
      <c r="F24" s="206" t="s">
        <v>154</v>
      </c>
      <c r="G24" s="206" t="s">
        <v>155</v>
      </c>
      <c r="H24" s="257" t="s">
        <v>156</v>
      </c>
      <c r="I24" s="258"/>
      <c r="J24" s="258"/>
      <c r="K24" s="258"/>
      <c r="L24" s="259"/>
    </row>
    <row r="25" spans="1:12" ht="14.65" customHeight="1">
      <c r="A25" s="18"/>
      <c r="B25" s="18"/>
      <c r="C25" s="50"/>
      <c r="D25" s="202">
        <v>1</v>
      </c>
      <c r="E25" s="203" t="s">
        <v>157</v>
      </c>
      <c r="F25" s="53">
        <f>Authentication!I17</f>
        <v>0</v>
      </c>
      <c r="G25" s="54">
        <f>Authentication!I14</f>
        <v>6</v>
      </c>
      <c r="H25" s="248">
        <f>COUNTIFS(Authentication!N:N,1,Authentication!M:M,1)</f>
        <v>0</v>
      </c>
      <c r="I25" s="249"/>
      <c r="J25" s="249"/>
      <c r="K25" s="249"/>
      <c r="L25" s="250"/>
    </row>
    <row r="26" spans="1:12" ht="14.65" customHeight="1">
      <c r="A26" s="18"/>
      <c r="B26" s="18"/>
      <c r="C26" s="50"/>
      <c r="D26" s="202">
        <v>2</v>
      </c>
      <c r="E26" s="203" t="s">
        <v>158</v>
      </c>
      <c r="F26" s="53">
        <f>SecurityTesting!I17</f>
        <v>0</v>
      </c>
      <c r="G26" s="55">
        <f>SecurityTesting!I14</f>
        <v>3</v>
      </c>
      <c r="H26" s="248">
        <f>COUNTIFS(SecurityTesting!N:N,1,SecurityTesting!M:M,1)</f>
        <v>0</v>
      </c>
      <c r="I26" s="249"/>
      <c r="J26" s="249"/>
      <c r="K26" s="249"/>
      <c r="L26" s="250"/>
    </row>
    <row r="27" spans="1:12" ht="14.65" customHeight="1">
      <c r="A27" s="18"/>
      <c r="B27" s="18"/>
      <c r="C27" s="50"/>
      <c r="D27" s="202">
        <v>3</v>
      </c>
      <c r="E27" s="204" t="s">
        <v>159</v>
      </c>
      <c r="F27" s="53">
        <f>SystemPatching!I17</f>
        <v>0</v>
      </c>
      <c r="G27" s="55">
        <f>SystemPatching!I14</f>
        <v>6</v>
      </c>
      <c r="H27" s="248">
        <f>COUNTIFS(SystemPatching!N:N,1,SystemPatching!M:M,1)</f>
        <v>0</v>
      </c>
      <c r="I27" s="249"/>
      <c r="J27" s="249"/>
      <c r="K27" s="249"/>
      <c r="L27" s="250"/>
    </row>
    <row r="28" spans="1:12" ht="14.65" customHeight="1">
      <c r="A28" s="18"/>
      <c r="B28" s="18"/>
      <c r="C28" s="50"/>
      <c r="D28" s="202">
        <v>4</v>
      </c>
      <c r="E28" s="203" t="s">
        <v>160</v>
      </c>
      <c r="F28" s="53">
        <f>AccessToSystemsAndResources!I17</f>
        <v>0</v>
      </c>
      <c r="G28" s="55">
        <f>AccessToSystemsAndResources!I14</f>
        <v>6</v>
      </c>
      <c r="H28" s="248">
        <f>COUNTIFS(AccessToSystemsAndResources!N:N,1,AccessToSystemsAndResources!M:M,1)</f>
        <v>0</v>
      </c>
      <c r="I28" s="249"/>
      <c r="J28" s="249"/>
      <c r="K28" s="249"/>
      <c r="L28" s="250"/>
    </row>
    <row r="29" spans="1:12" ht="14.65" customHeight="1">
      <c r="A29" s="18"/>
      <c r="B29" s="18"/>
      <c r="C29" s="50"/>
      <c r="D29" s="202">
        <v>5</v>
      </c>
      <c r="E29" s="203" t="s">
        <v>161</v>
      </c>
      <c r="F29" s="53">
        <f>Encryption!I17</f>
        <v>0</v>
      </c>
      <c r="G29" s="55">
        <f>Encryption!I14</f>
        <v>6</v>
      </c>
      <c r="H29" s="248">
        <f>COUNTIFS(Encryption!N:N,1,Encryption!M:M,1)</f>
        <v>0</v>
      </c>
      <c r="I29" s="249"/>
      <c r="J29" s="249"/>
      <c r="K29" s="249"/>
      <c r="L29" s="250"/>
    </row>
    <row r="30" spans="1:12" ht="14.65" customHeight="1">
      <c r="A30" s="18"/>
      <c r="B30" s="18"/>
      <c r="C30" s="50"/>
      <c r="D30" s="202">
        <v>6</v>
      </c>
      <c r="E30" s="203" t="s">
        <v>162</v>
      </c>
      <c r="F30" s="53">
        <f>ApplicationDevelopment!I17</f>
        <v>0</v>
      </c>
      <c r="G30" s="55">
        <f>ApplicationDevelopment!I14</f>
        <v>8</v>
      </c>
      <c r="H30" s="248">
        <f>COUNTIFS(ApplicationDevelopment!N:N,1,ApplicationDevelopment!M:M,1)</f>
        <v>0</v>
      </c>
      <c r="I30" s="249"/>
      <c r="J30" s="249"/>
      <c r="K30" s="249"/>
      <c r="L30" s="250"/>
    </row>
    <row r="31" spans="1:12" ht="14.65" customHeight="1">
      <c r="A31" s="18"/>
      <c r="B31" s="18"/>
      <c r="C31" s="50"/>
      <c r="D31" s="202">
        <v>7</v>
      </c>
      <c r="E31" s="203" t="s">
        <v>163</v>
      </c>
      <c r="F31" s="53">
        <f>WebApplication!I17</f>
        <v>0</v>
      </c>
      <c r="G31" s="55">
        <f>WebApplication!I14</f>
        <v>5</v>
      </c>
      <c r="H31" s="248">
        <f>COUNTIFS(WebApplication!N:N,1,WebApplication!M:M,1)</f>
        <v>0</v>
      </c>
      <c r="I31" s="249"/>
      <c r="J31" s="249"/>
      <c r="K31" s="249"/>
      <c r="L31" s="250"/>
    </row>
    <row r="32" spans="1:12" ht="14.65" customHeight="1">
      <c r="A32" s="18"/>
      <c r="B32" s="18"/>
      <c r="C32" s="50"/>
      <c r="D32" s="202">
        <v>8</v>
      </c>
      <c r="E32" s="203" t="s">
        <v>164</v>
      </c>
      <c r="F32" s="53">
        <f>ApplicationHardening!I17</f>
        <v>0</v>
      </c>
      <c r="G32" s="55">
        <f>ApplicationHardening!I14</f>
        <v>5</v>
      </c>
      <c r="H32" s="248">
        <f>COUNTIFS(ApplicationHardening!N:N,1,ApplicationHardening!M:M,1)</f>
        <v>0</v>
      </c>
      <c r="I32" s="249"/>
      <c r="J32" s="249"/>
      <c r="K32" s="249"/>
      <c r="L32" s="250"/>
    </row>
    <row r="33" spans="1:12" ht="14.65" customHeight="1">
      <c r="A33" s="18"/>
      <c r="B33" s="18"/>
      <c r="C33" s="50"/>
      <c r="D33" s="202">
        <v>9</v>
      </c>
      <c r="E33" s="203" t="s">
        <v>165</v>
      </c>
      <c r="F33" s="53">
        <f>OSHardening!I17</f>
        <v>0</v>
      </c>
      <c r="G33" s="55">
        <f>OSHardening!I14</f>
        <v>1</v>
      </c>
      <c r="H33" s="248">
        <f>COUNTIFS(OSHardening!N:N,1,OSHardening!M:M,1)</f>
        <v>0</v>
      </c>
      <c r="I33" s="249"/>
      <c r="J33" s="249"/>
      <c r="K33" s="249"/>
      <c r="L33" s="250"/>
    </row>
    <row r="34" spans="1:12" ht="14.65" customHeight="1">
      <c r="A34" s="18"/>
      <c r="B34" s="18"/>
      <c r="C34" s="50"/>
      <c r="D34" s="202">
        <v>10</v>
      </c>
      <c r="E34" s="203" t="s">
        <v>166</v>
      </c>
      <c r="F34" s="53">
        <f>DatabackupAndRestoration!I17</f>
        <v>0</v>
      </c>
      <c r="G34" s="55">
        <f>DatabackupAndRestoration!I14</f>
        <v>6</v>
      </c>
      <c r="H34" s="248">
        <f>COUNTIFS(DatabackupAndRestoration!N:N,1,DatabackupAndRestoration!M:M,1)</f>
        <v>0</v>
      </c>
      <c r="I34" s="249"/>
      <c r="J34" s="249"/>
      <c r="K34" s="249"/>
      <c r="L34" s="250"/>
    </row>
    <row r="35" spans="1:12" ht="14.65" customHeight="1">
      <c r="A35" s="18"/>
      <c r="B35" s="44">
        <f>COUNTIF(G22,"Yes")</f>
        <v>1</v>
      </c>
      <c r="C35" s="207" t="s">
        <v>167</v>
      </c>
      <c r="D35" s="251" t="str">
        <f>IF(AND(B35=1),IF(SUM(H25,H26,H27)&gt;0,"WARNING OPEN PDS: A test result of N/A (not applicable) has been selected for one or more mandatory test cases. Appropriate test results for a mandatory test are Pass or Fail. Please consider reviewing the test results.",""),"")</f>
        <v/>
      </c>
      <c r="E35" s="251"/>
      <c r="F35" s="251"/>
      <c r="G35" s="251"/>
      <c r="H35" s="251"/>
      <c r="I35" s="251"/>
      <c r="J35" s="251"/>
      <c r="K35" s="251"/>
      <c r="L35" s="251"/>
    </row>
    <row r="36" spans="1:12" ht="14.65" customHeight="1">
      <c r="A36" s="18"/>
      <c r="B36" s="18"/>
      <c r="C36" s="56"/>
      <c r="D36" s="18"/>
      <c r="E36" s="18"/>
      <c r="F36" s="18"/>
      <c r="G36" s="18"/>
      <c r="H36" s="18"/>
      <c r="I36" s="18"/>
    </row>
    <row r="37" spans="1:12" ht="14.65" customHeight="1">
      <c r="A37" s="18"/>
      <c r="B37" s="18"/>
      <c r="C37" s="57"/>
      <c r="D37" s="57"/>
      <c r="E37" s="57"/>
      <c r="F37" s="57"/>
      <c r="G37" s="57"/>
      <c r="H37" s="57"/>
      <c r="I37" s="57"/>
      <c r="J37" s="57"/>
      <c r="K37" s="57"/>
      <c r="L37" s="57"/>
    </row>
    <row r="38" spans="1:12" s="35" customFormat="1" ht="14.65" customHeight="1"/>
    <row r="39" spans="1:12" s="35" customFormat="1" ht="14.65" hidden="1" customHeight="1">
      <c r="G39" s="35" t="s">
        <v>151</v>
      </c>
    </row>
    <row r="40" spans="1:12" s="35" customFormat="1" ht="15" hidden="1">
      <c r="G40" s="35" t="s">
        <v>168</v>
      </c>
    </row>
    <row r="41" spans="1:12" s="35" customFormat="1" ht="15"/>
    <row r="42" spans="1:12" s="35" customFormat="1" ht="15"/>
    <row r="43" spans="1:12" s="35" customFormat="1" ht="15"/>
    <row r="44" spans="1:12" s="35" customFormat="1" ht="15"/>
    <row r="45" spans="1:12" s="35" customFormat="1" ht="15"/>
    <row r="46" spans="1:12" s="35" customFormat="1" ht="15"/>
    <row r="47" spans="1:12" s="35" customFormat="1" ht="15"/>
    <row r="48" spans="1:12" s="35" customFormat="1" ht="15"/>
    <row r="49" s="35" customFormat="1" ht="15"/>
    <row r="50" s="35" customFormat="1" ht="15"/>
    <row r="51" s="35" customFormat="1" ht="15"/>
    <row r="52" s="35" customFormat="1" ht="15"/>
    <row r="53" s="35" customFormat="1" ht="15"/>
    <row r="54" s="35" customFormat="1" ht="15"/>
    <row r="55" s="35" customFormat="1" ht="15"/>
    <row r="56" s="35" customFormat="1" ht="15"/>
    <row r="57" s="35" customFormat="1" ht="15"/>
    <row r="58" s="35" customFormat="1" ht="15"/>
    <row r="59" s="35" customFormat="1" ht="15"/>
    <row r="60" s="35" customFormat="1" ht="15"/>
    <row r="61" s="35" customFormat="1" ht="15"/>
    <row r="62" s="35" customFormat="1" ht="15"/>
    <row r="63" s="35" customFormat="1" ht="15"/>
    <row r="64" s="35" customFormat="1" ht="15"/>
    <row r="65" s="35" customFormat="1" ht="15"/>
    <row r="66" s="35" customFormat="1" ht="15"/>
    <row r="67" s="35" customFormat="1" ht="15"/>
    <row r="68" s="35" customFormat="1" ht="15"/>
    <row r="69" s="35" customFormat="1" ht="15"/>
    <row r="70" s="35" customFormat="1" ht="15"/>
    <row r="71" s="35" customFormat="1" ht="15"/>
    <row r="72" s="35" customFormat="1" ht="15"/>
    <row r="73" s="35" customFormat="1" ht="15"/>
    <row r="74" s="35" customFormat="1" ht="15"/>
    <row r="75" s="35" customFormat="1" ht="15"/>
    <row r="76" s="35" customFormat="1" ht="15"/>
    <row r="77" s="35" customFormat="1" ht="15"/>
    <row r="78" s="35" customFormat="1" ht="15"/>
    <row r="79" s="35" customFormat="1" ht="15"/>
    <row r="80" s="35" customFormat="1" ht="15"/>
    <row r="81" s="35" customFormat="1" ht="15"/>
    <row r="82" s="35" customFormat="1" ht="15"/>
    <row r="83" s="35" customFormat="1" ht="15"/>
    <row r="84" s="35" customFormat="1" ht="15"/>
    <row r="85" s="35" customFormat="1" ht="15"/>
    <row r="86" s="35" customFormat="1" ht="15"/>
    <row r="87" s="35" customFormat="1" ht="15"/>
    <row r="88" s="35" customFormat="1" ht="15"/>
    <row r="89" s="35" customFormat="1" ht="15"/>
    <row r="90" s="35" customFormat="1" ht="15"/>
    <row r="91" s="35" customFormat="1" ht="15"/>
    <row r="92" s="35" customFormat="1" ht="15"/>
    <row r="93" s="35" customFormat="1" ht="15"/>
    <row r="94" s="35" customFormat="1" ht="15"/>
    <row r="95" s="35" customFormat="1" ht="15"/>
    <row r="96" s="35" customFormat="1" ht="15"/>
    <row r="97" s="35" customFormat="1" ht="15"/>
    <row r="98" s="35" customFormat="1" ht="15"/>
    <row r="99" s="35" customFormat="1" ht="15"/>
    <row r="100" s="35" customFormat="1" ht="15"/>
    <row r="101" s="35" customFormat="1" ht="15"/>
    <row r="102" s="35" customFormat="1" ht="15"/>
    <row r="103" s="35" customFormat="1" ht="15"/>
    <row r="104" s="35" customFormat="1" ht="15"/>
    <row r="105" s="35" customFormat="1" ht="15"/>
    <row r="106" s="35" customFormat="1" ht="15"/>
    <row r="107" s="35" customFormat="1" ht="15"/>
    <row r="108" s="35" customFormat="1" ht="15"/>
    <row r="109" s="35" customFormat="1" ht="15"/>
    <row r="110" s="35" customFormat="1" ht="15"/>
    <row r="111" s="35" customFormat="1" ht="15"/>
    <row r="112" s="35" customFormat="1" ht="15"/>
    <row r="113" s="35" customFormat="1" ht="15"/>
    <row r="114" s="35" customFormat="1" ht="15"/>
    <row r="115" s="35" customFormat="1" ht="15"/>
    <row r="116" s="35" customFormat="1" ht="15"/>
    <row r="117" s="35" customFormat="1" ht="15"/>
    <row r="118" s="35" customFormat="1" ht="15"/>
    <row r="119" s="35" customFormat="1" ht="15"/>
    <row r="120" s="35" customFormat="1" ht="15"/>
    <row r="121" s="35" customFormat="1" ht="15"/>
    <row r="122" s="35" customFormat="1" ht="15"/>
    <row r="123" s="35" customFormat="1" ht="15"/>
    <row r="124" s="35" customFormat="1" ht="15"/>
    <row r="125" s="35" customFormat="1" ht="15"/>
    <row r="126" s="35" customFormat="1" ht="15"/>
    <row r="127" s="35" customFormat="1" ht="15"/>
    <row r="128" s="35" customFormat="1" ht="15"/>
    <row r="129" s="35" customFormat="1" ht="15"/>
    <row r="130" s="35" customFormat="1" ht="15"/>
    <row r="131" s="35" customFormat="1" ht="15"/>
    <row r="132" s="35" customFormat="1" ht="15"/>
    <row r="133" s="35" customFormat="1" ht="15"/>
    <row r="134" s="35" customFormat="1" ht="15"/>
    <row r="135" s="35" customFormat="1" ht="15"/>
    <row r="136" s="35" customFormat="1" ht="15"/>
    <row r="137" s="35" customFormat="1" ht="15"/>
    <row r="138" s="35" customFormat="1" ht="15"/>
    <row r="139" s="35" customFormat="1" ht="15"/>
    <row r="140" s="35" customFormat="1" ht="15"/>
    <row r="141" s="35" customFormat="1" ht="15"/>
    <row r="142" s="35" customFormat="1" ht="15"/>
    <row r="143" s="35" customFormat="1" ht="15"/>
    <row r="144" s="35" customFormat="1" ht="15"/>
    <row r="145" s="35" customFormat="1" ht="15"/>
    <row r="146" s="35" customFormat="1" ht="15"/>
    <row r="147" s="35" customFormat="1" ht="15"/>
    <row r="148" s="35" customFormat="1" ht="15"/>
    <row r="149" s="35" customFormat="1" ht="15"/>
    <row r="150" s="35" customFormat="1" ht="15"/>
    <row r="151" s="35" customFormat="1" ht="15"/>
    <row r="152" s="35" customFormat="1" ht="15"/>
    <row r="153" s="35" customFormat="1" ht="15"/>
    <row r="154" s="35" customFormat="1" ht="15"/>
    <row r="155" s="35" customFormat="1" ht="15"/>
    <row r="156" s="35" customFormat="1" ht="15"/>
    <row r="157" s="35" customFormat="1" ht="15"/>
    <row r="158" s="35" customFormat="1" ht="15"/>
    <row r="159" s="35" customFormat="1" ht="15"/>
    <row r="160" s="35" customFormat="1" ht="15"/>
    <row r="161" s="35" customFormat="1" ht="15"/>
    <row r="162" s="35" customFormat="1" ht="15"/>
    <row r="163" s="35" customFormat="1" ht="15"/>
    <row r="164" s="35" customFormat="1" ht="15"/>
    <row r="165" s="35" customFormat="1" ht="15"/>
    <row r="166" s="35" customFormat="1" ht="15"/>
    <row r="167" s="35" customFormat="1" ht="15"/>
    <row r="168" s="35" customFormat="1" ht="15"/>
    <row r="169" s="35" customFormat="1" ht="15"/>
    <row r="170" s="35" customFormat="1" ht="15"/>
    <row r="171" s="35" customFormat="1" ht="15"/>
    <row r="172" s="35" customFormat="1" ht="15"/>
    <row r="173" s="35" customFormat="1" ht="15"/>
    <row r="174" s="35" customFormat="1" ht="15"/>
    <row r="175" s="35" customFormat="1" ht="15"/>
    <row r="176" s="35" customFormat="1" ht="15"/>
    <row r="177" s="35" customFormat="1" ht="15"/>
    <row r="178" s="35" customFormat="1" ht="15"/>
    <row r="179" s="35" customFormat="1" ht="15"/>
    <row r="180" s="35" customFormat="1" ht="15"/>
    <row r="181" s="35" customFormat="1" ht="15"/>
    <row r="182" s="35" customFormat="1" ht="15"/>
    <row r="183" s="35" customFormat="1" ht="15"/>
    <row r="184" s="35" customFormat="1" ht="15"/>
    <row r="185" s="35" customFormat="1" ht="15"/>
    <row r="186" s="35" customFormat="1" ht="15"/>
    <row r="187" s="35" customFormat="1" ht="15"/>
    <row r="188" s="35" customFormat="1" ht="15"/>
    <row r="189" s="35" customFormat="1" ht="15"/>
    <row r="190" s="35" customFormat="1" ht="15"/>
    <row r="191" s="35" customFormat="1" ht="15"/>
    <row r="192" s="35" customFormat="1" ht="15"/>
    <row r="193" s="35" customFormat="1" ht="15"/>
    <row r="194" s="35" customFormat="1" ht="15"/>
    <row r="195" s="35" customFormat="1" ht="15"/>
    <row r="196" s="35" customFormat="1" ht="15"/>
    <row r="197" s="35" customFormat="1" ht="15"/>
    <row r="198" s="35" customFormat="1" ht="15"/>
    <row r="199" s="35" customFormat="1" ht="15"/>
    <row r="200" s="35" customFormat="1" ht="15"/>
    <row r="201" s="35" customFormat="1" ht="15"/>
    <row r="202" s="35" customFormat="1" ht="15"/>
    <row r="203" s="35" customFormat="1" ht="15"/>
    <row r="204" s="35" customFormat="1" ht="15"/>
    <row r="205" s="35" customFormat="1" ht="15"/>
    <row r="206" s="35" customFormat="1" ht="15"/>
    <row r="207" s="35" customFormat="1" ht="15"/>
    <row r="208" s="35" customFormat="1" ht="15"/>
    <row r="209" s="35" customFormat="1" ht="15"/>
    <row r="210" s="35" customFormat="1" ht="15"/>
    <row r="211" s="35" customFormat="1" ht="15"/>
    <row r="212" s="35" customFormat="1" ht="15"/>
    <row r="213" s="35" customFormat="1" ht="15"/>
    <row r="214" s="35" customFormat="1" ht="15"/>
    <row r="215" s="35" customFormat="1" ht="15"/>
    <row r="216" s="35" customFormat="1" ht="15"/>
    <row r="217" s="35" customFormat="1" ht="15"/>
    <row r="218" s="35" customFormat="1" ht="15"/>
    <row r="219" s="35" customFormat="1" ht="15"/>
    <row r="220" s="35" customFormat="1" ht="15"/>
    <row r="221" s="35" customFormat="1" ht="15"/>
    <row r="222" s="35" customFormat="1" ht="15"/>
    <row r="223" s="35" customFormat="1" ht="15"/>
    <row r="224" s="35" customFormat="1" ht="15"/>
    <row r="225" s="35" customFormat="1" ht="15"/>
    <row r="226" s="35" customFormat="1" ht="15"/>
    <row r="227" s="35" customFormat="1" ht="15"/>
    <row r="228" s="35" customFormat="1" ht="15"/>
    <row r="229" s="35" customFormat="1" ht="15"/>
    <row r="230" s="35" customFormat="1" ht="15"/>
    <row r="231" s="35" customFormat="1" ht="15"/>
    <row r="232" s="35" customFormat="1" ht="15"/>
    <row r="233" s="35" customFormat="1" ht="15"/>
    <row r="234" s="35" customFormat="1" ht="15"/>
    <row r="235" s="35" customFormat="1" ht="15"/>
    <row r="236" s="35" customFormat="1" ht="15"/>
    <row r="237" s="35" customFormat="1" ht="15"/>
    <row r="238" s="35" customFormat="1" ht="15"/>
    <row r="239" s="35" customFormat="1" ht="15"/>
    <row r="240" s="35" customFormat="1" ht="15"/>
    <row r="241" s="35" customFormat="1" ht="15"/>
    <row r="242" s="35" customFormat="1" ht="15"/>
    <row r="243" s="35" customFormat="1" ht="15"/>
    <row r="244" s="35" customFormat="1" ht="15"/>
    <row r="245" s="35" customFormat="1" ht="15"/>
    <row r="246" s="35" customFormat="1" ht="15"/>
    <row r="247" s="35" customFormat="1" ht="15"/>
    <row r="248" s="35" customFormat="1" ht="15"/>
    <row r="249" s="35" customFormat="1" ht="15"/>
    <row r="250" s="35" customFormat="1" ht="15"/>
    <row r="251" s="35" customFormat="1" ht="15"/>
    <row r="252" s="35" customFormat="1" ht="15"/>
    <row r="253" s="35" customFormat="1" ht="15"/>
    <row r="254" s="35" customFormat="1" ht="15"/>
    <row r="255" s="35" customFormat="1" ht="15"/>
    <row r="256" s="35" customFormat="1" ht="15"/>
    <row r="257" s="35" customFormat="1" ht="15"/>
    <row r="258" s="35" customFormat="1" ht="15"/>
    <row r="259" s="35" customFormat="1" ht="15"/>
    <row r="260" s="35" customFormat="1" ht="15"/>
    <row r="261" s="35" customFormat="1" ht="15"/>
    <row r="262" s="35" customFormat="1" ht="15"/>
    <row r="263" s="35" customFormat="1" ht="15"/>
    <row r="264" s="35" customFormat="1" ht="15"/>
    <row r="265" s="35" customFormat="1" ht="15"/>
    <row r="266" s="35" customFormat="1" ht="15"/>
    <row r="267" s="35" customFormat="1" ht="15"/>
    <row r="268" s="35" customFormat="1" ht="15"/>
    <row r="269" s="35" customFormat="1" ht="15"/>
    <row r="270" s="35" customFormat="1" ht="15"/>
    <row r="271" s="35" customFormat="1" ht="15"/>
    <row r="272" s="35" customFormat="1" ht="15"/>
    <row r="273" s="35" customFormat="1" ht="15"/>
    <row r="274" s="35" customFormat="1" ht="15"/>
    <row r="275" s="35" customFormat="1" ht="15"/>
    <row r="276" s="35" customFormat="1" ht="15"/>
    <row r="277" s="35" customFormat="1" ht="15"/>
    <row r="278" s="35" customFormat="1" ht="15"/>
    <row r="279" s="35" customFormat="1" ht="15"/>
    <row r="280" s="35" customFormat="1" ht="15"/>
    <row r="281" s="35" customFormat="1" ht="15"/>
    <row r="282" s="35" customFormat="1" ht="15"/>
    <row r="283" s="35" customFormat="1" ht="15"/>
    <row r="284" s="35" customFormat="1" ht="15"/>
    <row r="285" s="35" customFormat="1" ht="15"/>
    <row r="286" s="35" customFormat="1" ht="15"/>
    <row r="287" s="35" customFormat="1" ht="15"/>
    <row r="288" s="35" customFormat="1" ht="15"/>
    <row r="289" s="35" customFormat="1" ht="15"/>
    <row r="290" s="35" customFormat="1" ht="15"/>
    <row r="291" s="35" customFormat="1" ht="15"/>
    <row r="292" s="35" customFormat="1" ht="15"/>
    <row r="293" s="35" customFormat="1" ht="15"/>
    <row r="294" s="35" customFormat="1" ht="15"/>
    <row r="295" s="35" customFormat="1" ht="15"/>
    <row r="296" s="35" customFormat="1" ht="15"/>
    <row r="297" s="35" customFormat="1" ht="15"/>
    <row r="298" s="35" customFormat="1" ht="15"/>
    <row r="299" s="35" customFormat="1" ht="15"/>
    <row r="300" s="35" customFormat="1" ht="15"/>
    <row r="301" s="35" customFormat="1" ht="15"/>
    <row r="302" s="35" customFormat="1" ht="15"/>
    <row r="303" s="35" customFormat="1" ht="15"/>
    <row r="304" s="35" customFormat="1" ht="15"/>
    <row r="305" s="35" customFormat="1" ht="15"/>
    <row r="306" s="35" customFormat="1" ht="15"/>
    <row r="307" s="35" customFormat="1" ht="15"/>
    <row r="308" s="35" customFormat="1" ht="15"/>
    <row r="309" s="35" customFormat="1" ht="15"/>
    <row r="310" s="35" customFormat="1" ht="15"/>
    <row r="311" s="35" customFormat="1" ht="15"/>
    <row r="312" s="35" customFormat="1" ht="15"/>
    <row r="313" s="35" customFormat="1" ht="15"/>
    <row r="314" s="35" customFormat="1" ht="15"/>
    <row r="315" s="35" customFormat="1" ht="15"/>
    <row r="316" s="35" customFormat="1" ht="15"/>
    <row r="317" s="35" customFormat="1" ht="15"/>
    <row r="318" s="35" customFormat="1" ht="15"/>
    <row r="319" s="35" customFormat="1" ht="15"/>
    <row r="320" s="35" customFormat="1" ht="15"/>
    <row r="321" s="35" customFormat="1" ht="15"/>
    <row r="322" s="35" customFormat="1" ht="15"/>
    <row r="323" s="35" customFormat="1" ht="15"/>
    <row r="324" s="35" customFormat="1" ht="15"/>
    <row r="325" s="35" customFormat="1" ht="15"/>
    <row r="326" s="35" customFormat="1" ht="15"/>
    <row r="327" s="35" customFormat="1" ht="15"/>
    <row r="328" s="35" customFormat="1" ht="15"/>
    <row r="329" s="35" customFormat="1" ht="15"/>
    <row r="330" s="35" customFormat="1" ht="15"/>
    <row r="331" s="35" customFormat="1" ht="15"/>
    <row r="332" s="35" customFormat="1" ht="15"/>
    <row r="333" s="35" customFormat="1" ht="15"/>
    <row r="334" s="35" customFormat="1" ht="15"/>
    <row r="335" s="35" customFormat="1" ht="15"/>
    <row r="336" s="35" customFormat="1" ht="15"/>
    <row r="337" s="35" customFormat="1" ht="15"/>
    <row r="338" s="35" customFormat="1" ht="15"/>
    <row r="339" s="35" customFormat="1" ht="15"/>
    <row r="340" s="35" customFormat="1" ht="15"/>
    <row r="341" s="35" customFormat="1" ht="15"/>
    <row r="342" s="35" customFormat="1" ht="15"/>
    <row r="343" s="35" customFormat="1" ht="15"/>
    <row r="344" s="35" customFormat="1" ht="15"/>
    <row r="345" s="35" customFormat="1" ht="15"/>
    <row r="346" s="35" customFormat="1" ht="15"/>
    <row r="347" s="35" customFormat="1" ht="15"/>
    <row r="348" s="35" customFormat="1" ht="15"/>
    <row r="349" s="35" customFormat="1" ht="15"/>
    <row r="350" s="35" customFormat="1" ht="15"/>
    <row r="351" s="35" customFormat="1" ht="15"/>
    <row r="352" s="35" customFormat="1" ht="15"/>
    <row r="353" s="35" customFormat="1" ht="15"/>
    <row r="354" s="35" customFormat="1" ht="15"/>
    <row r="355" s="35" customFormat="1" ht="15"/>
    <row r="356" s="35" customFormat="1" ht="15"/>
    <row r="357" s="35" customFormat="1" ht="15"/>
    <row r="358" s="35" customFormat="1" ht="15"/>
    <row r="359" s="35" customFormat="1" ht="15"/>
    <row r="360" s="35" customFormat="1" ht="15"/>
    <row r="361" s="35" customFormat="1" ht="15"/>
    <row r="362" s="35" customFormat="1" ht="15"/>
    <row r="363" s="35" customFormat="1" ht="15"/>
    <row r="364" s="35" customFormat="1" ht="15"/>
    <row r="365" s="35" customFormat="1" ht="15"/>
    <row r="366" s="35" customFormat="1" ht="15"/>
    <row r="367" s="35" customFormat="1" ht="15"/>
    <row r="368" s="35" customFormat="1" ht="15"/>
    <row r="369" s="35" customFormat="1" ht="15"/>
    <row r="370" s="35" customFormat="1" ht="15"/>
    <row r="371" s="35" customFormat="1" ht="15"/>
    <row r="372" s="35" customFormat="1" ht="15"/>
    <row r="373" s="35" customFormat="1" ht="15"/>
    <row r="374" s="35" customFormat="1" ht="15"/>
    <row r="375" s="35" customFormat="1" ht="15"/>
    <row r="376" s="35" customFormat="1" ht="15"/>
    <row r="377" s="35" customFormat="1" ht="15"/>
    <row r="378" s="35" customFormat="1" ht="15"/>
    <row r="379" s="35" customFormat="1" ht="15"/>
    <row r="380" s="35" customFormat="1" ht="15"/>
    <row r="381" s="35" customFormat="1" ht="15"/>
    <row r="382" s="35" customFormat="1" ht="15"/>
    <row r="383" s="35" customFormat="1" ht="15"/>
    <row r="384" s="35" customFormat="1" ht="15"/>
    <row r="385" s="35" customFormat="1" ht="15"/>
    <row r="386" s="35" customFormat="1" ht="15"/>
    <row r="387" s="35" customFormat="1" ht="15"/>
    <row r="388" s="35" customFormat="1" ht="15"/>
    <row r="389" s="35" customFormat="1" ht="15"/>
    <row r="390" s="35" customFormat="1" ht="15"/>
    <row r="391" s="35" customFormat="1" ht="15"/>
    <row r="392" s="35" customFormat="1" ht="15"/>
    <row r="393" s="35" customFormat="1" ht="15"/>
    <row r="394" s="35" customFormat="1" ht="15"/>
    <row r="395" s="35" customFormat="1" ht="15"/>
    <row r="396" s="35" customFormat="1" ht="15"/>
    <row r="397" s="35" customFormat="1" ht="15"/>
    <row r="398" s="35" customFormat="1" ht="15"/>
    <row r="399" s="35" customFormat="1" ht="15"/>
    <row r="400" s="35" customFormat="1" ht="15"/>
    <row r="401" s="35" customFormat="1" ht="15"/>
    <row r="402" s="35" customFormat="1" ht="15"/>
    <row r="403" s="35" customFormat="1" ht="15"/>
    <row r="404" s="35" customFormat="1" ht="15"/>
    <row r="405" s="35" customFormat="1" ht="15"/>
    <row r="406" s="35" customFormat="1" ht="15"/>
    <row r="407" s="35" customFormat="1" ht="15"/>
    <row r="408" s="35" customFormat="1" ht="15"/>
    <row r="409" s="35" customFormat="1" ht="15"/>
    <row r="410" s="35" customFormat="1" ht="15"/>
    <row r="411" s="35" customFormat="1" ht="15"/>
    <row r="412" s="35" customFormat="1" ht="15"/>
    <row r="413" s="35" customFormat="1" ht="15"/>
    <row r="414" s="35" customFormat="1" ht="15"/>
    <row r="415" s="35" customFormat="1" ht="15"/>
    <row r="416" s="35" customFormat="1" ht="15"/>
    <row r="417" s="35" customFormat="1" ht="15"/>
    <row r="418" s="35" customFormat="1" ht="15"/>
    <row r="419" s="35" customFormat="1" ht="15"/>
    <row r="420" s="35" customFormat="1" ht="15"/>
    <row r="421" s="35" customFormat="1" ht="15"/>
    <row r="422" s="35" customFormat="1" ht="15"/>
    <row r="423" s="35" customFormat="1" ht="15"/>
    <row r="424" s="35" customFormat="1" ht="15"/>
    <row r="425" s="35" customFormat="1" ht="15"/>
    <row r="426" s="35" customFormat="1" ht="15"/>
    <row r="427" s="35" customFormat="1" ht="15"/>
    <row r="428" s="35" customFormat="1" ht="15"/>
    <row r="429" s="35" customFormat="1" ht="15"/>
    <row r="430" s="35" customFormat="1" ht="15"/>
    <row r="431" s="35" customFormat="1" ht="15"/>
    <row r="432" s="35" customFormat="1" ht="15"/>
    <row r="433" s="35" customFormat="1" ht="15"/>
    <row r="434" s="35" customFormat="1" ht="15"/>
    <row r="435" s="35" customFormat="1" ht="15"/>
    <row r="436" s="35" customFormat="1" ht="15"/>
    <row r="437" s="35" customFormat="1" ht="15"/>
    <row r="438" s="35" customFormat="1" ht="15"/>
    <row r="439" s="35" customFormat="1" ht="15"/>
    <row r="440" s="35" customFormat="1" ht="15"/>
    <row r="441" s="35" customFormat="1" ht="15"/>
    <row r="442" s="35" customFormat="1" ht="15"/>
    <row r="443" s="35" customFormat="1" ht="15"/>
    <row r="444" s="35" customFormat="1" ht="15"/>
    <row r="445" s="35" customFormat="1" ht="15"/>
    <row r="446" s="35" customFormat="1" ht="15"/>
    <row r="447" s="35" customFormat="1" ht="15"/>
    <row r="448" s="35" customFormat="1" ht="15"/>
    <row r="449" s="35" customFormat="1" ht="15"/>
    <row r="450" s="35" customFormat="1" ht="15"/>
    <row r="451" s="35" customFormat="1" ht="15"/>
    <row r="452" s="35" customFormat="1" ht="15"/>
    <row r="453" s="35" customFormat="1" ht="15"/>
    <row r="454" s="35" customFormat="1" ht="15"/>
    <row r="455" s="35" customFormat="1" ht="15"/>
    <row r="456" s="35" customFormat="1" ht="15"/>
    <row r="457" s="35" customFormat="1" ht="15"/>
    <row r="458" s="35" customFormat="1" ht="15"/>
    <row r="459" s="35" customFormat="1" ht="15"/>
    <row r="460" s="35" customFormat="1" ht="15"/>
    <row r="461" s="35" customFormat="1" ht="15"/>
    <row r="462" s="35" customFormat="1" ht="15"/>
    <row r="463" s="35" customFormat="1" ht="15"/>
    <row r="464" s="35" customFormat="1" ht="15"/>
    <row r="465" s="35" customFormat="1" ht="15"/>
    <row r="466" s="35" customFormat="1" ht="15"/>
    <row r="467" s="35" customFormat="1" ht="15"/>
    <row r="468" s="35" customFormat="1" ht="15"/>
    <row r="469" s="35" customFormat="1" ht="15"/>
    <row r="470" s="35" customFormat="1" ht="15"/>
    <row r="471" s="35" customFormat="1" ht="15"/>
    <row r="472" s="35" customFormat="1" ht="15"/>
    <row r="473" s="35" customFormat="1" ht="15"/>
    <row r="474" s="35" customFormat="1" ht="15"/>
    <row r="475" s="35" customFormat="1" ht="15"/>
    <row r="476" s="35" customFormat="1" ht="15"/>
    <row r="477" s="35" customFormat="1" ht="15"/>
    <row r="478" s="35" customFormat="1" ht="15"/>
    <row r="479" s="35" customFormat="1" ht="15"/>
    <row r="480" s="35" customFormat="1" ht="15"/>
    <row r="481" s="35" customFormat="1" ht="15"/>
    <row r="482" s="35" customFormat="1" ht="15"/>
    <row r="483" s="35" customFormat="1" ht="15"/>
    <row r="484" s="35" customFormat="1" ht="15"/>
    <row r="485" s="35" customFormat="1" ht="15"/>
    <row r="486" s="35" customFormat="1" ht="15"/>
    <row r="487" s="35" customFormat="1" ht="15"/>
    <row r="488" s="35" customFormat="1" ht="15"/>
    <row r="489" s="35" customFormat="1" ht="15"/>
    <row r="490" s="35" customFormat="1" ht="15"/>
    <row r="491" s="35" customFormat="1" ht="15"/>
    <row r="492" s="35" customFormat="1" ht="15"/>
    <row r="493" s="35" customFormat="1" ht="15"/>
    <row r="494" s="35" customFormat="1" ht="15"/>
    <row r="495" s="35" customFormat="1" ht="15"/>
    <row r="496" s="35" customFormat="1" ht="15"/>
    <row r="497" s="35" customFormat="1" ht="15"/>
    <row r="498" s="35" customFormat="1" ht="15"/>
    <row r="499" s="35" customFormat="1" ht="15"/>
    <row r="500" s="35" customFormat="1" ht="15"/>
    <row r="501" s="35" customFormat="1" ht="15"/>
    <row r="502" s="35" customFormat="1" ht="15"/>
    <row r="503" s="35" customFormat="1" ht="15"/>
    <row r="504" s="35" customFormat="1" ht="15"/>
    <row r="505" s="35" customFormat="1" ht="15"/>
    <row r="506" s="35" customFormat="1" ht="15"/>
    <row r="507" s="35" customFormat="1" ht="15"/>
    <row r="508" s="35" customFormat="1" ht="15"/>
    <row r="509" s="35" customFormat="1" ht="15"/>
    <row r="510" s="35" customFormat="1" ht="15"/>
    <row r="511" s="35" customFormat="1" ht="15"/>
    <row r="512" s="35" customFormat="1" ht="15"/>
    <row r="513" s="35" customFormat="1" ht="15"/>
    <row r="514" s="35" customFormat="1" ht="15"/>
    <row r="515" s="35" customFormat="1" ht="15"/>
    <row r="516" s="35" customFormat="1" ht="15"/>
    <row r="517" s="35" customFormat="1" ht="15"/>
    <row r="518" s="35" customFormat="1" ht="15"/>
    <row r="519" s="35" customFormat="1" ht="15"/>
    <row r="520" s="35" customFormat="1" ht="15"/>
    <row r="521" s="35" customFormat="1" ht="15"/>
    <row r="522" s="35" customFormat="1" ht="15"/>
    <row r="523" s="35" customFormat="1" ht="15"/>
    <row r="524" s="35" customFormat="1" ht="15"/>
    <row r="525" s="35" customFormat="1" ht="15"/>
    <row r="526" s="35" customFormat="1" ht="15"/>
    <row r="527" s="35" customFormat="1" ht="15"/>
    <row r="528" s="35" customFormat="1" ht="15"/>
    <row r="529" s="35" customFormat="1" ht="15"/>
    <row r="530" s="35" customFormat="1" ht="15"/>
    <row r="531" s="35" customFormat="1" ht="15"/>
    <row r="532" s="35" customFormat="1" ht="15"/>
    <row r="533" s="35" customFormat="1" ht="15"/>
    <row r="534" s="35" customFormat="1" ht="15"/>
    <row r="535" s="35" customFormat="1" ht="15"/>
    <row r="536" s="35" customFormat="1" ht="15"/>
    <row r="537" s="35" customFormat="1" ht="15"/>
    <row r="538" s="35" customFormat="1" ht="15"/>
    <row r="539" s="35" customFormat="1" ht="15"/>
    <row r="540" s="35" customFormat="1" ht="15"/>
    <row r="541" s="35" customFormat="1" ht="15"/>
    <row r="542" s="35" customFormat="1" ht="15"/>
    <row r="543" s="35" customFormat="1" ht="15"/>
    <row r="544" s="35" customFormat="1" ht="15"/>
    <row r="545" s="35" customFormat="1" ht="15"/>
    <row r="546" s="35" customFormat="1" ht="15"/>
    <row r="547" s="35" customFormat="1" ht="15"/>
    <row r="548" s="35" customFormat="1" ht="15"/>
    <row r="549" s="35" customFormat="1" ht="15"/>
    <row r="550" s="35" customFormat="1" ht="15"/>
    <row r="551" s="35" customFormat="1" ht="15"/>
    <row r="552" s="35" customFormat="1" ht="15"/>
    <row r="553" s="35" customFormat="1" ht="15"/>
    <row r="554" s="35" customFormat="1" ht="15"/>
    <row r="555" s="35" customFormat="1" ht="15"/>
    <row r="556" s="35" customFormat="1" ht="15"/>
    <row r="557" s="35" customFormat="1" ht="15"/>
    <row r="558" s="35" customFormat="1" ht="15"/>
    <row r="559" s="35" customFormat="1" ht="15"/>
  </sheetData>
  <mergeCells count="32">
    <mergeCell ref="D14:E14"/>
    <mergeCell ref="E2:F2"/>
    <mergeCell ref="D4:E4"/>
    <mergeCell ref="D5:E5"/>
    <mergeCell ref="D6:E6"/>
    <mergeCell ref="D7:E7"/>
    <mergeCell ref="D8:E8"/>
    <mergeCell ref="D9:E9"/>
    <mergeCell ref="D10:E10"/>
    <mergeCell ref="D11:E11"/>
    <mergeCell ref="D12:E12"/>
    <mergeCell ref="D13:E13"/>
    <mergeCell ref="H27:L27"/>
    <mergeCell ref="D15:E15"/>
    <mergeCell ref="D16:E16"/>
    <mergeCell ref="D17:E17"/>
    <mergeCell ref="D18:E18"/>
    <mergeCell ref="D19:E19"/>
    <mergeCell ref="D20:E20"/>
    <mergeCell ref="D22:F22"/>
    <mergeCell ref="D23:L23"/>
    <mergeCell ref="H24:L24"/>
    <mergeCell ref="H25:L25"/>
    <mergeCell ref="H26:L26"/>
    <mergeCell ref="H34:L34"/>
    <mergeCell ref="D35:L35"/>
    <mergeCell ref="H28:L28"/>
    <mergeCell ref="H29:L29"/>
    <mergeCell ref="H30:L30"/>
    <mergeCell ref="H31:L31"/>
    <mergeCell ref="H32:L32"/>
    <mergeCell ref="H33:L33"/>
  </mergeCells>
  <dataValidations count="1">
    <dataValidation type="list" allowBlank="1" showInputMessage="1" showErrorMessage="1" sqref="G22" xr:uid="{524B9E96-F11B-4AE1-BE06-8CE1365BDE8A}">
      <formula1>$G$39:$G$40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0A439-84F6-4057-BD20-846FF6F7C85B}">
  <dimension ref="A1:C54"/>
  <sheetViews>
    <sheetView topLeftCell="A41" workbookViewId="0"/>
  </sheetViews>
  <sheetFormatPr defaultRowHeight="12.75"/>
  <cols>
    <col min="1" max="1" width="30.28515625" customWidth="1"/>
    <col min="2" max="2" width="33.7109375" customWidth="1"/>
    <col min="3" max="3" width="78.28515625" style="4" customWidth="1"/>
  </cols>
  <sheetData>
    <row r="1" spans="1:3" ht="15">
      <c r="A1" s="58" t="s">
        <v>169</v>
      </c>
      <c r="B1" s="59" t="s">
        <v>170</v>
      </c>
      <c r="C1" s="60" t="s">
        <v>171</v>
      </c>
    </row>
    <row r="2" spans="1:3">
      <c r="A2" s="268" t="s">
        <v>172</v>
      </c>
      <c r="B2" s="270" t="s">
        <v>173</v>
      </c>
      <c r="C2" s="272" t="s">
        <v>174</v>
      </c>
    </row>
    <row r="3" spans="1:3">
      <c r="A3" s="269"/>
      <c r="B3" s="271"/>
      <c r="C3" s="273"/>
    </row>
    <row r="4" spans="1:3" ht="15">
      <c r="A4" s="61" t="s">
        <v>175</v>
      </c>
      <c r="B4" s="62" t="s">
        <v>176</v>
      </c>
      <c r="C4" s="63" t="s">
        <v>177</v>
      </c>
    </row>
    <row r="5" spans="1:3" ht="15">
      <c r="A5" s="61" t="s">
        <v>178</v>
      </c>
      <c r="B5" s="64" t="s">
        <v>179</v>
      </c>
      <c r="C5" s="65" t="s">
        <v>180</v>
      </c>
    </row>
    <row r="6" spans="1:3" ht="15">
      <c r="A6" s="61" t="s">
        <v>181</v>
      </c>
      <c r="B6" s="66" t="s">
        <v>182</v>
      </c>
      <c r="C6" s="67" t="s">
        <v>183</v>
      </c>
    </row>
    <row r="7" spans="1:3" ht="15">
      <c r="A7" s="61" t="s">
        <v>184</v>
      </c>
      <c r="B7" s="66" t="s">
        <v>185</v>
      </c>
      <c r="C7" s="67" t="s">
        <v>186</v>
      </c>
    </row>
    <row r="8" spans="1:3" ht="15">
      <c r="A8" s="61" t="s">
        <v>187</v>
      </c>
      <c r="B8" s="68" t="s">
        <v>188</v>
      </c>
      <c r="C8" s="69" t="s">
        <v>189</v>
      </c>
    </row>
    <row r="9" spans="1:3" ht="15">
      <c r="A9" s="70" t="s">
        <v>190</v>
      </c>
      <c r="B9" s="71" t="s">
        <v>191</v>
      </c>
      <c r="C9" s="72" t="s">
        <v>192</v>
      </c>
    </row>
    <row r="10" spans="1:3" ht="15">
      <c r="A10" s="70" t="s">
        <v>193</v>
      </c>
      <c r="B10" s="71" t="s">
        <v>194</v>
      </c>
      <c r="C10" s="72" t="s">
        <v>195</v>
      </c>
    </row>
    <row r="11" spans="1:3" ht="15">
      <c r="A11" s="70" t="s">
        <v>196</v>
      </c>
      <c r="B11" s="73" t="s">
        <v>197</v>
      </c>
      <c r="C11" s="74" t="s">
        <v>198</v>
      </c>
    </row>
    <row r="12" spans="1:3" ht="30">
      <c r="A12" s="75" t="s">
        <v>199</v>
      </c>
      <c r="B12" s="73" t="s">
        <v>200</v>
      </c>
      <c r="C12" s="69" t="s">
        <v>201</v>
      </c>
    </row>
    <row r="13" spans="1:3" ht="15">
      <c r="A13" s="75" t="s">
        <v>202</v>
      </c>
      <c r="B13" s="73" t="s">
        <v>203</v>
      </c>
      <c r="C13" s="69" t="s">
        <v>204</v>
      </c>
    </row>
    <row r="14" spans="1:3" ht="15">
      <c r="A14" s="75" t="s">
        <v>205</v>
      </c>
      <c r="B14" s="73" t="s">
        <v>206</v>
      </c>
      <c r="C14" s="69" t="s">
        <v>207</v>
      </c>
    </row>
    <row r="15" spans="1:3" ht="15">
      <c r="A15" s="75" t="s">
        <v>208</v>
      </c>
      <c r="B15" s="73" t="s">
        <v>209</v>
      </c>
      <c r="C15" s="69" t="s">
        <v>210</v>
      </c>
    </row>
    <row r="16" spans="1:3" ht="15">
      <c r="A16" s="75" t="s">
        <v>211</v>
      </c>
      <c r="B16" s="73" t="s">
        <v>212</v>
      </c>
      <c r="C16" s="69" t="s">
        <v>213</v>
      </c>
    </row>
    <row r="17" spans="1:3" ht="15">
      <c r="A17" s="75" t="s">
        <v>214</v>
      </c>
      <c r="B17" s="73" t="s">
        <v>215</v>
      </c>
      <c r="C17" s="69" t="s">
        <v>216</v>
      </c>
    </row>
    <row r="18" spans="1:3" ht="15">
      <c r="A18" s="75" t="s">
        <v>217</v>
      </c>
      <c r="B18" s="73" t="s">
        <v>218</v>
      </c>
      <c r="C18" s="69" t="s">
        <v>219</v>
      </c>
    </row>
    <row r="19" spans="1:3" ht="15">
      <c r="A19" s="75" t="s">
        <v>220</v>
      </c>
      <c r="B19" s="73" t="s">
        <v>221</v>
      </c>
      <c r="C19" s="69" t="s">
        <v>222</v>
      </c>
    </row>
    <row r="20" spans="1:3" ht="15">
      <c r="A20" s="75" t="s">
        <v>223</v>
      </c>
      <c r="B20" s="73" t="s">
        <v>224</v>
      </c>
      <c r="C20" s="69" t="s">
        <v>225</v>
      </c>
    </row>
    <row r="21" spans="1:3" ht="15">
      <c r="A21" s="75" t="s">
        <v>226</v>
      </c>
      <c r="B21" s="73" t="s">
        <v>227</v>
      </c>
      <c r="C21" s="69" t="s">
        <v>228</v>
      </c>
    </row>
    <row r="22" spans="1:3" ht="15">
      <c r="A22" s="75" t="s">
        <v>229</v>
      </c>
      <c r="B22" s="73" t="s">
        <v>230</v>
      </c>
      <c r="C22" s="69" t="s">
        <v>231</v>
      </c>
    </row>
    <row r="23" spans="1:3" ht="15">
      <c r="A23" s="75" t="s">
        <v>232</v>
      </c>
      <c r="B23" s="73" t="s">
        <v>233</v>
      </c>
      <c r="C23" s="69" t="s">
        <v>234</v>
      </c>
    </row>
    <row r="24" spans="1:3" ht="15">
      <c r="A24" s="70" t="s">
        <v>235</v>
      </c>
      <c r="B24" s="73" t="s">
        <v>236</v>
      </c>
      <c r="C24" s="69" t="s">
        <v>237</v>
      </c>
    </row>
    <row r="25" spans="1:3" ht="15">
      <c r="A25" s="70" t="s">
        <v>238</v>
      </c>
      <c r="B25" s="73" t="s">
        <v>239</v>
      </c>
      <c r="C25" s="69" t="s">
        <v>240</v>
      </c>
    </row>
    <row r="26" spans="1:3" ht="15">
      <c r="A26" s="70" t="s">
        <v>241</v>
      </c>
      <c r="B26" s="73" t="s">
        <v>242</v>
      </c>
      <c r="C26" s="69" t="s">
        <v>243</v>
      </c>
    </row>
    <row r="27" spans="1:3" ht="15">
      <c r="A27" s="70" t="s">
        <v>244</v>
      </c>
      <c r="B27" s="73" t="s">
        <v>245</v>
      </c>
      <c r="C27" s="69" t="s">
        <v>246</v>
      </c>
    </row>
    <row r="28" spans="1:3" ht="15">
      <c r="A28" s="76" t="s">
        <v>247</v>
      </c>
      <c r="B28" s="77" t="s">
        <v>248</v>
      </c>
      <c r="C28" s="78" t="s">
        <v>249</v>
      </c>
    </row>
    <row r="29" spans="1:3" ht="15">
      <c r="A29" s="75" t="s">
        <v>250</v>
      </c>
      <c r="B29" s="73" t="s">
        <v>251</v>
      </c>
      <c r="C29" s="69" t="s">
        <v>252</v>
      </c>
    </row>
    <row r="30" spans="1:3" ht="15">
      <c r="A30" s="75" t="s">
        <v>253</v>
      </c>
      <c r="B30" s="73" t="s">
        <v>254</v>
      </c>
      <c r="C30" s="69" t="s">
        <v>255</v>
      </c>
    </row>
    <row r="31" spans="1:3" ht="15">
      <c r="A31" s="75" t="s">
        <v>256</v>
      </c>
      <c r="B31" s="73" t="s">
        <v>257</v>
      </c>
      <c r="C31" s="69" t="s">
        <v>258</v>
      </c>
    </row>
    <row r="32" spans="1:3" ht="15">
      <c r="A32" s="75" t="s">
        <v>259</v>
      </c>
      <c r="B32" s="73" t="s">
        <v>260</v>
      </c>
      <c r="C32" s="69" t="s">
        <v>261</v>
      </c>
    </row>
    <row r="33" spans="1:3" ht="15">
      <c r="A33" s="75" t="s">
        <v>262</v>
      </c>
      <c r="B33" s="73" t="s">
        <v>263</v>
      </c>
      <c r="C33" s="69" t="s">
        <v>264</v>
      </c>
    </row>
    <row r="34" spans="1:3" ht="15">
      <c r="A34" s="75" t="s">
        <v>265</v>
      </c>
      <c r="B34" s="73" t="s">
        <v>266</v>
      </c>
      <c r="C34" s="69" t="s">
        <v>267</v>
      </c>
    </row>
    <row r="35" spans="1:3" ht="15">
      <c r="A35" s="75" t="s">
        <v>268</v>
      </c>
      <c r="B35" s="73" t="s">
        <v>269</v>
      </c>
      <c r="C35" s="69" t="s">
        <v>270</v>
      </c>
    </row>
    <row r="36" spans="1:3" ht="15">
      <c r="A36" s="75" t="s">
        <v>271</v>
      </c>
      <c r="B36" s="73" t="s">
        <v>272</v>
      </c>
      <c r="C36" s="69" t="s">
        <v>273</v>
      </c>
    </row>
    <row r="37" spans="1:3" ht="15">
      <c r="A37" s="79" t="s">
        <v>274</v>
      </c>
      <c r="B37" s="73" t="s">
        <v>275</v>
      </c>
      <c r="C37" s="69" t="s">
        <v>276</v>
      </c>
    </row>
    <row r="38" spans="1:3" ht="15">
      <c r="A38" s="79" t="s">
        <v>277</v>
      </c>
      <c r="B38" s="73" t="s">
        <v>278</v>
      </c>
      <c r="C38" s="69" t="s">
        <v>279</v>
      </c>
    </row>
    <row r="39" spans="1:3" ht="15">
      <c r="A39" s="79" t="s">
        <v>280</v>
      </c>
      <c r="B39" s="73" t="s">
        <v>281</v>
      </c>
      <c r="C39" s="69" t="s">
        <v>282</v>
      </c>
    </row>
    <row r="40" spans="1:3" ht="15">
      <c r="A40" s="79" t="s">
        <v>283</v>
      </c>
      <c r="B40" s="73" t="s">
        <v>284</v>
      </c>
      <c r="C40" s="69" t="s">
        <v>285</v>
      </c>
    </row>
    <row r="41" spans="1:3" ht="15">
      <c r="A41" s="79" t="s">
        <v>286</v>
      </c>
      <c r="B41" s="73" t="s">
        <v>287</v>
      </c>
      <c r="C41" s="69" t="s">
        <v>288</v>
      </c>
    </row>
    <row r="42" spans="1:3" ht="15">
      <c r="A42" s="79" t="s">
        <v>289</v>
      </c>
      <c r="B42" s="73" t="s">
        <v>290</v>
      </c>
      <c r="C42" s="69" t="s">
        <v>291</v>
      </c>
    </row>
    <row r="43" spans="1:3" ht="15">
      <c r="A43" s="79" t="s">
        <v>292</v>
      </c>
      <c r="B43" s="73" t="s">
        <v>293</v>
      </c>
      <c r="C43" s="69" t="s">
        <v>294</v>
      </c>
    </row>
    <row r="44" spans="1:3" ht="15">
      <c r="A44" s="79" t="s">
        <v>295</v>
      </c>
      <c r="B44" s="73" t="s">
        <v>296</v>
      </c>
      <c r="C44" s="69" t="s">
        <v>297</v>
      </c>
    </row>
    <row r="45" spans="1:3" ht="15">
      <c r="A45" s="79" t="s">
        <v>298</v>
      </c>
      <c r="B45" s="73" t="s">
        <v>299</v>
      </c>
      <c r="C45" s="69" t="s">
        <v>300</v>
      </c>
    </row>
    <row r="46" spans="1:3" ht="15">
      <c r="A46" s="79" t="s">
        <v>301</v>
      </c>
      <c r="B46" s="73" t="s">
        <v>302</v>
      </c>
      <c r="C46" s="69" t="s">
        <v>303</v>
      </c>
    </row>
    <row r="47" spans="1:3" ht="15">
      <c r="A47" s="79" t="s">
        <v>304</v>
      </c>
      <c r="B47" s="73" t="s">
        <v>305</v>
      </c>
      <c r="C47" s="69" t="s">
        <v>306</v>
      </c>
    </row>
    <row r="48" spans="1:3" ht="15">
      <c r="A48" s="75" t="s">
        <v>307</v>
      </c>
      <c r="B48" s="73" t="s">
        <v>308</v>
      </c>
      <c r="C48" s="69" t="s">
        <v>309</v>
      </c>
    </row>
    <row r="49" spans="1:3" ht="15">
      <c r="A49" s="75" t="s">
        <v>310</v>
      </c>
      <c r="B49" s="73" t="s">
        <v>311</v>
      </c>
      <c r="C49" s="69" t="s">
        <v>312</v>
      </c>
    </row>
    <row r="50" spans="1:3" ht="15">
      <c r="A50" s="75" t="s">
        <v>313</v>
      </c>
      <c r="B50" s="73" t="s">
        <v>314</v>
      </c>
      <c r="C50" s="69" t="s">
        <v>315</v>
      </c>
    </row>
    <row r="51" spans="1:3" ht="15">
      <c r="A51" s="75" t="s">
        <v>316</v>
      </c>
      <c r="B51" s="73" t="s">
        <v>317</v>
      </c>
      <c r="C51" s="69" t="s">
        <v>318</v>
      </c>
    </row>
    <row r="52" spans="1:3" ht="15">
      <c r="A52" s="75" t="s">
        <v>319</v>
      </c>
      <c r="B52" s="73" t="s">
        <v>320</v>
      </c>
      <c r="C52" s="69" t="s">
        <v>321</v>
      </c>
    </row>
    <row r="53" spans="1:3" ht="15">
      <c r="A53" s="75" t="s">
        <v>322</v>
      </c>
      <c r="B53" s="73" t="s">
        <v>323</v>
      </c>
      <c r="C53" s="69" t="s">
        <v>324</v>
      </c>
    </row>
    <row r="54" spans="1:3" ht="15">
      <c r="A54" s="80"/>
      <c r="B54" s="80"/>
      <c r="C54" s="81"/>
    </row>
  </sheetData>
  <mergeCells count="3">
    <mergeCell ref="A2:A3"/>
    <mergeCell ref="B2:B3"/>
    <mergeCell ref="C2: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CC646-8795-4625-AB47-3A6F97A97685}">
  <dimension ref="A1:N18"/>
  <sheetViews>
    <sheetView zoomScale="50" zoomScaleNormal="50" workbookViewId="0">
      <selection activeCell="J1" sqref="J1"/>
    </sheetView>
  </sheetViews>
  <sheetFormatPr defaultRowHeight="12.75"/>
  <cols>
    <col min="1" max="1" width="22.140625" customWidth="1"/>
    <col min="2" max="2" width="28.5703125" customWidth="1"/>
    <col min="3" max="3" width="61.5703125" customWidth="1"/>
    <col min="4" max="4" width="19.7109375" style="118" customWidth="1"/>
    <col min="5" max="5" width="40.28515625" customWidth="1"/>
    <col min="6" max="6" width="67.28515625" customWidth="1"/>
    <col min="7" max="7" width="69.140625" customWidth="1"/>
    <col min="8" max="8" width="51" customWidth="1"/>
    <col min="9" max="9" width="17.5703125" customWidth="1"/>
    <col min="10" max="10" width="43.7109375" customWidth="1"/>
    <col min="11" max="11" width="26.85546875" customWidth="1"/>
    <col min="12" max="12" width="18.28515625" customWidth="1"/>
    <col min="13" max="13" width="15.42578125" hidden="1" customWidth="1"/>
    <col min="14" max="14" width="13.85546875" hidden="1" customWidth="1"/>
  </cols>
  <sheetData>
    <row r="1" spans="1:14" ht="46.5">
      <c r="A1" s="220" t="s">
        <v>169</v>
      </c>
      <c r="B1" s="221" t="s">
        <v>325</v>
      </c>
      <c r="C1" s="222" t="s">
        <v>326</v>
      </c>
      <c r="D1" s="223" t="s">
        <v>327</v>
      </c>
      <c r="E1" s="224" t="s">
        <v>328</v>
      </c>
      <c r="F1" s="225" t="s">
        <v>93</v>
      </c>
      <c r="G1" s="223" t="s">
        <v>95</v>
      </c>
      <c r="H1" s="208" t="s">
        <v>329</v>
      </c>
      <c r="I1" s="208" t="s">
        <v>99</v>
      </c>
      <c r="J1" s="208" t="s">
        <v>634</v>
      </c>
      <c r="K1" s="208" t="s">
        <v>103</v>
      </c>
      <c r="L1" s="208" t="s">
        <v>330</v>
      </c>
      <c r="M1" s="82" t="s">
        <v>331</v>
      </c>
      <c r="N1" s="82" t="s">
        <v>332</v>
      </c>
    </row>
    <row r="2" spans="1:14" ht="18.75">
      <c r="A2" s="83" t="s">
        <v>333</v>
      </c>
      <c r="B2" s="84"/>
      <c r="C2" s="84"/>
      <c r="D2" s="85"/>
      <c r="E2" s="84"/>
      <c r="F2" s="84"/>
      <c r="G2" s="84"/>
      <c r="H2" s="84"/>
      <c r="I2" s="84"/>
      <c r="J2" s="84"/>
      <c r="K2" s="84"/>
      <c r="L2" s="84"/>
      <c r="M2" s="86"/>
      <c r="N2" s="86"/>
    </row>
    <row r="3" spans="1:14" ht="89.25" customHeight="1">
      <c r="A3" s="268" t="s">
        <v>172</v>
      </c>
      <c r="B3" s="270" t="s">
        <v>334</v>
      </c>
      <c r="C3" s="278" t="s">
        <v>335</v>
      </c>
      <c r="D3" s="280" t="s">
        <v>336</v>
      </c>
      <c r="E3" s="88" t="s">
        <v>337</v>
      </c>
      <c r="F3" s="227" t="s">
        <v>630</v>
      </c>
      <c r="G3" s="89" t="s">
        <v>338</v>
      </c>
      <c r="H3" s="282" t="s">
        <v>632</v>
      </c>
      <c r="I3" s="274" t="s">
        <v>339</v>
      </c>
      <c r="J3" s="90"/>
      <c r="K3" s="90"/>
      <c r="L3" s="91"/>
      <c r="M3" s="276">
        <f t="shared" ref="M3:M9" si="0">IF(I3="","0",IF(I3="Pass",1,IF(I3="Fail",0,IF(I3="TBD",0,IF(I3="N/A (Please provide reason)",1)))))</f>
        <v>0</v>
      </c>
      <c r="N3" s="276">
        <f>IF(AND(D3="Mandatory",I3="N/A (Please provide reason)"),1,0)</f>
        <v>0</v>
      </c>
    </row>
    <row r="4" spans="1:14" ht="49.5" customHeight="1">
      <c r="A4" s="269"/>
      <c r="B4" s="271"/>
      <c r="C4" s="279"/>
      <c r="D4" s="281"/>
      <c r="E4" s="92" t="s">
        <v>340</v>
      </c>
      <c r="F4" s="227" t="s">
        <v>631</v>
      </c>
      <c r="G4" s="89" t="s">
        <v>341</v>
      </c>
      <c r="H4" s="283"/>
      <c r="I4" s="275"/>
      <c r="J4" s="90"/>
      <c r="K4" s="90"/>
      <c r="L4" s="91"/>
      <c r="M4" s="277"/>
      <c r="N4" s="277"/>
    </row>
    <row r="5" spans="1:14" ht="135">
      <c r="A5" s="61" t="s">
        <v>175</v>
      </c>
      <c r="B5" s="64" t="s">
        <v>342</v>
      </c>
      <c r="C5" s="93" t="s">
        <v>343</v>
      </c>
      <c r="D5" s="94" t="s">
        <v>344</v>
      </c>
      <c r="E5" s="88" t="s">
        <v>345</v>
      </c>
      <c r="F5" s="95" t="s">
        <v>346</v>
      </c>
      <c r="G5" s="87" t="s">
        <v>347</v>
      </c>
      <c r="H5" s="88" t="s">
        <v>348</v>
      </c>
      <c r="I5" s="96" t="s">
        <v>339</v>
      </c>
      <c r="J5" s="97"/>
      <c r="K5" s="97"/>
      <c r="L5" s="98"/>
      <c r="M5" s="86">
        <f t="shared" si="0"/>
        <v>0</v>
      </c>
      <c r="N5" s="86">
        <f>IF(AND(D5="M",I5="N/A (Please provide reason)"),1,0)</f>
        <v>0</v>
      </c>
    </row>
    <row r="6" spans="1:14" ht="105">
      <c r="A6" s="61" t="s">
        <v>178</v>
      </c>
      <c r="B6" s="64" t="s">
        <v>349</v>
      </c>
      <c r="C6" s="95" t="s">
        <v>350</v>
      </c>
      <c r="D6" s="99" t="s">
        <v>336</v>
      </c>
      <c r="E6" s="100"/>
      <c r="F6" s="95" t="s">
        <v>351</v>
      </c>
      <c r="G6" s="101" t="s">
        <v>352</v>
      </c>
      <c r="H6" s="102" t="s">
        <v>353</v>
      </c>
      <c r="I6" s="96" t="s">
        <v>339</v>
      </c>
      <c r="J6" s="97"/>
      <c r="K6" s="97"/>
      <c r="L6" s="98"/>
      <c r="M6" s="86">
        <f t="shared" si="0"/>
        <v>0</v>
      </c>
      <c r="N6" s="86">
        <f>IF(AND(D6="Mandatory",I6="N/A (Please provide reason)"),1,0)</f>
        <v>0</v>
      </c>
    </row>
    <row r="7" spans="1:14" ht="165">
      <c r="A7" s="61" t="s">
        <v>181</v>
      </c>
      <c r="B7" s="66" t="s">
        <v>354</v>
      </c>
      <c r="C7" s="92" t="s">
        <v>355</v>
      </c>
      <c r="D7" s="94" t="s">
        <v>356</v>
      </c>
      <c r="E7" s="103" t="s">
        <v>357</v>
      </c>
      <c r="F7" s="104" t="s">
        <v>358</v>
      </c>
      <c r="G7" s="87" t="s">
        <v>359</v>
      </c>
      <c r="H7" s="88" t="s">
        <v>348</v>
      </c>
      <c r="I7" s="96" t="s">
        <v>339</v>
      </c>
      <c r="J7" s="97"/>
      <c r="K7" s="97"/>
      <c r="L7" s="98"/>
      <c r="M7" s="86">
        <f t="shared" si="0"/>
        <v>0</v>
      </c>
      <c r="N7" s="86">
        <f>IF(AND(D4="M",I4="N/A (Please provide reason)"),1,0)</f>
        <v>0</v>
      </c>
    </row>
    <row r="8" spans="1:14" s="18" customFormat="1" ht="105">
      <c r="A8" s="61" t="s">
        <v>184</v>
      </c>
      <c r="B8" s="66" t="s">
        <v>360</v>
      </c>
      <c r="C8" s="92" t="s">
        <v>361</v>
      </c>
      <c r="D8" s="105" t="s">
        <v>356</v>
      </c>
      <c r="E8" s="92" t="s">
        <v>362</v>
      </c>
      <c r="F8" s="106" t="s">
        <v>363</v>
      </c>
      <c r="G8" s="87" t="s">
        <v>364</v>
      </c>
      <c r="H8" s="107" t="s">
        <v>348</v>
      </c>
      <c r="I8" s="108" t="s">
        <v>339</v>
      </c>
      <c r="J8" s="109"/>
      <c r="K8" s="110"/>
      <c r="L8" s="111"/>
      <c r="M8" s="112">
        <f t="shared" si="0"/>
        <v>0</v>
      </c>
      <c r="N8" s="112">
        <f>IF(AND(D8="M",I8="N/A (Please provide reason)"),1,0)</f>
        <v>0</v>
      </c>
    </row>
    <row r="9" spans="1:14" s="18" customFormat="1" ht="60">
      <c r="A9" s="61" t="s">
        <v>187</v>
      </c>
      <c r="B9" s="73" t="s">
        <v>365</v>
      </c>
      <c r="C9" s="141" t="s">
        <v>633</v>
      </c>
      <c r="D9" s="113" t="s">
        <v>356</v>
      </c>
      <c r="E9" s="104" t="s">
        <v>366</v>
      </c>
      <c r="F9" s="104" t="s">
        <v>367</v>
      </c>
      <c r="G9" s="104" t="s">
        <v>368</v>
      </c>
      <c r="H9" s="114" t="s">
        <v>348</v>
      </c>
      <c r="I9" s="108" t="s">
        <v>339</v>
      </c>
      <c r="J9" s="104"/>
      <c r="K9" s="110"/>
      <c r="L9" s="111"/>
      <c r="M9" s="112">
        <f t="shared" si="0"/>
        <v>0</v>
      </c>
      <c r="N9" s="112">
        <f>IF(AND(D9="M",I9="N/A (Please provide reason)"),1,0)</f>
        <v>0</v>
      </c>
    </row>
    <row r="10" spans="1:14" ht="18.75">
      <c r="A10" s="115" t="s">
        <v>369</v>
      </c>
      <c r="B10" s="116"/>
      <c r="C10" s="116"/>
      <c r="D10" s="117"/>
      <c r="E10" s="116"/>
      <c r="F10" s="116"/>
      <c r="G10" s="116"/>
      <c r="H10" s="116"/>
      <c r="I10" s="116"/>
      <c r="J10" s="116"/>
      <c r="K10" s="116"/>
      <c r="L10" s="116"/>
      <c r="M10" s="86"/>
      <c r="N10" s="86"/>
    </row>
    <row r="14" spans="1:14">
      <c r="G14" s="119" t="s">
        <v>370</v>
      </c>
      <c r="H14" s="120" t="s">
        <v>371</v>
      </c>
      <c r="I14" s="121">
        <f>SUM(I15,I16)</f>
        <v>6</v>
      </c>
    </row>
    <row r="15" spans="1:14">
      <c r="G15" s="122" t="s">
        <v>339</v>
      </c>
      <c r="H15" s="120" t="s">
        <v>372</v>
      </c>
      <c r="I15" s="123">
        <f>COUNTIFS(M3:M10,0)</f>
        <v>6</v>
      </c>
    </row>
    <row r="16" spans="1:14">
      <c r="G16" s="124" t="s">
        <v>373</v>
      </c>
      <c r="H16" s="125" t="s">
        <v>374</v>
      </c>
      <c r="I16" s="123">
        <f>COUNTIFS(M3:M34,1)</f>
        <v>0</v>
      </c>
    </row>
    <row r="17" spans="7:9">
      <c r="G17" s="122" t="s">
        <v>375</v>
      </c>
      <c r="H17" s="125" t="s">
        <v>376</v>
      </c>
      <c r="I17" s="126">
        <f>SUM(I16/I14)</f>
        <v>0</v>
      </c>
    </row>
    <row r="18" spans="7:9">
      <c r="G18" s="127" t="s">
        <v>377</v>
      </c>
    </row>
  </sheetData>
  <mergeCells count="8">
    <mergeCell ref="I3:I4"/>
    <mergeCell ref="M3:M4"/>
    <mergeCell ref="N3:N4"/>
    <mergeCell ref="A3:A4"/>
    <mergeCell ref="B3:B4"/>
    <mergeCell ref="C3:C4"/>
    <mergeCell ref="D3:D4"/>
    <mergeCell ref="H3:H4"/>
  </mergeCells>
  <conditionalFormatting sqref="I3 I5:I9">
    <cfRule type="cellIs" dxfId="41" priority="1" operator="equal">
      <formula>#REF!</formula>
    </cfRule>
    <cfRule type="cellIs" dxfId="40" priority="2" operator="equal">
      <formula>#REF!</formula>
    </cfRule>
    <cfRule type="cellIs" dxfId="39" priority="3" operator="equal">
      <formula>#REF!</formula>
    </cfRule>
  </conditionalFormatting>
  <dataValidations count="1">
    <dataValidation type="list" allowBlank="1" showInputMessage="1" showErrorMessage="1" sqref="I3:I9" xr:uid="{038CF883-0FA5-478B-B3EC-D3757B0A508A}">
      <formula1>"Pass, Fail, N/A (Please provide reason), TBD"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6964-9F22-44D1-BA34-FDE96FD8E7B1}">
  <dimension ref="A1:AQ75"/>
  <sheetViews>
    <sheetView topLeftCell="A2" zoomScale="59" zoomScaleNormal="59" workbookViewId="0">
      <selection activeCell="G33" sqref="G33"/>
    </sheetView>
  </sheetViews>
  <sheetFormatPr defaultColWidth="0" defaultRowHeight="12.75"/>
  <cols>
    <col min="1" max="1" width="16" style="86" customWidth="1"/>
    <col min="2" max="2" width="37.28515625" style="86" customWidth="1"/>
    <col min="3" max="3" width="72" style="86" customWidth="1"/>
    <col min="4" max="4" width="15" style="86" customWidth="1"/>
    <col min="5" max="5" width="41.5703125" style="86" customWidth="1"/>
    <col min="6" max="6" width="61.7109375" style="86" customWidth="1"/>
    <col min="7" max="7" width="44.140625" style="86" customWidth="1"/>
    <col min="8" max="8" width="29" style="86" customWidth="1"/>
    <col min="9" max="9" width="25.28515625" style="86" customWidth="1"/>
    <col min="10" max="10" width="36.28515625" style="86" customWidth="1"/>
    <col min="11" max="11" width="27.7109375" style="86" customWidth="1"/>
    <col min="12" max="12" width="35.140625" style="86" customWidth="1"/>
    <col min="13" max="13" width="11" style="86" hidden="1" customWidth="1"/>
    <col min="14" max="14" width="19" style="86" hidden="1" customWidth="1"/>
    <col min="15" max="43" width="0" style="86" hidden="1" customWidth="1"/>
    <col min="44" max="16384" width="9.140625" style="86" hidden="1"/>
  </cols>
  <sheetData>
    <row r="1" spans="1:43" ht="15.75">
      <c r="A1" s="128" t="s">
        <v>378</v>
      </c>
      <c r="B1" s="128"/>
      <c r="C1" s="128"/>
      <c r="D1" s="128"/>
      <c r="E1" s="128"/>
      <c r="F1" s="128"/>
      <c r="G1" s="128"/>
      <c r="H1" s="128"/>
      <c r="I1" s="128"/>
      <c r="J1" s="128"/>
      <c r="K1" s="128"/>
      <c r="L1" s="128"/>
      <c r="M1" s="129"/>
      <c r="N1" s="129"/>
    </row>
    <row r="2" spans="1:43" s="132" customFormat="1" ht="57.75">
      <c r="A2" s="209" t="s">
        <v>169</v>
      </c>
      <c r="B2" s="210" t="s">
        <v>325</v>
      </c>
      <c r="C2" s="211" t="s">
        <v>326</v>
      </c>
      <c r="D2" s="212" t="s">
        <v>379</v>
      </c>
      <c r="E2" s="213" t="s">
        <v>328</v>
      </c>
      <c r="F2" s="214" t="s">
        <v>93</v>
      </c>
      <c r="G2" s="215" t="s">
        <v>95</v>
      </c>
      <c r="H2" s="208" t="s">
        <v>329</v>
      </c>
      <c r="I2" s="216" t="s">
        <v>99</v>
      </c>
      <c r="J2" s="208" t="s">
        <v>634</v>
      </c>
      <c r="K2" s="216" t="s">
        <v>103</v>
      </c>
      <c r="L2" s="208" t="s">
        <v>330</v>
      </c>
      <c r="M2" s="130" t="s">
        <v>380</v>
      </c>
      <c r="N2" s="130" t="s">
        <v>381</v>
      </c>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row>
    <row r="3" spans="1:43" s="135" customFormat="1" ht="18.75">
      <c r="A3" s="133" t="s">
        <v>382</v>
      </c>
      <c r="B3" s="133"/>
      <c r="C3" s="133"/>
      <c r="D3" s="133"/>
      <c r="E3" s="133"/>
      <c r="F3" s="133"/>
      <c r="G3" s="133"/>
      <c r="H3" s="133"/>
      <c r="I3" s="133"/>
      <c r="J3" s="133"/>
      <c r="K3" s="133"/>
      <c r="L3" s="133"/>
      <c r="M3" s="134"/>
      <c r="N3" s="134"/>
    </row>
    <row r="4" spans="1:43" s="132" customFormat="1" ht="120">
      <c r="A4" s="70" t="s">
        <v>190</v>
      </c>
      <c r="B4" s="71" t="s">
        <v>383</v>
      </c>
      <c r="C4" s="137" t="s">
        <v>384</v>
      </c>
      <c r="D4" s="136" t="s">
        <v>356</v>
      </c>
      <c r="E4" s="137" t="s">
        <v>385</v>
      </c>
      <c r="F4" s="138" t="s">
        <v>386</v>
      </c>
      <c r="G4" s="138" t="s">
        <v>387</v>
      </c>
      <c r="H4" s="139" t="s">
        <v>388</v>
      </c>
      <c r="I4" s="140" t="s">
        <v>339</v>
      </c>
      <c r="J4" s="141"/>
      <c r="K4" s="141"/>
      <c r="L4" s="141"/>
      <c r="M4" s="131">
        <f>IF(I4="","0",IF(I4="Pass",1,IF(I4="Fail",0,IF(I4="TBD",0,IF(I4="N/A (Please provide reason)",1)))))</f>
        <v>0</v>
      </c>
      <c r="N4" s="131">
        <f>IF(AND(D4="M",I4="N/A (Please provide reason)"),1,0)</f>
        <v>0</v>
      </c>
      <c r="O4" s="131"/>
      <c r="P4" s="142"/>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row>
    <row r="5" spans="1:43" s="132" customFormat="1" ht="135">
      <c r="A5" s="70" t="s">
        <v>193</v>
      </c>
      <c r="B5" s="71" t="s">
        <v>389</v>
      </c>
      <c r="C5" s="137" t="s">
        <v>390</v>
      </c>
      <c r="D5" s="136" t="s">
        <v>356</v>
      </c>
      <c r="E5" s="137" t="s">
        <v>391</v>
      </c>
      <c r="F5" s="138" t="s">
        <v>392</v>
      </c>
      <c r="G5" s="138" t="s">
        <v>393</v>
      </c>
      <c r="H5" s="139" t="s">
        <v>388</v>
      </c>
      <c r="I5" s="140" t="s">
        <v>339</v>
      </c>
      <c r="J5" s="143"/>
      <c r="K5" s="143"/>
      <c r="L5" s="141"/>
      <c r="M5" s="131">
        <f>IF(I5="","0",IF(I5="Pass",1,IF(I5="Fail",0,IF(I5="TBD",0,IF(I5="N/A (Please provide reason)",1)))))</f>
        <v>0</v>
      </c>
      <c r="N5" s="131">
        <f>IF(AND(D5="M",I5="N/A (Please provide reason)"),1,0)</f>
        <v>0</v>
      </c>
      <c r="O5" s="131"/>
      <c r="P5" s="142"/>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row>
    <row r="6" spans="1:43" s="132" customFormat="1" ht="90">
      <c r="A6" s="70" t="s">
        <v>196</v>
      </c>
      <c r="B6" s="73" t="s">
        <v>394</v>
      </c>
      <c r="C6" s="137" t="s">
        <v>395</v>
      </c>
      <c r="D6" s="136" t="s">
        <v>356</v>
      </c>
      <c r="E6" s="137" t="s">
        <v>396</v>
      </c>
      <c r="F6" s="144" t="s">
        <v>397</v>
      </c>
      <c r="G6" s="138" t="s">
        <v>398</v>
      </c>
      <c r="H6" s="139" t="s">
        <v>399</v>
      </c>
      <c r="I6" s="140" t="s">
        <v>339</v>
      </c>
      <c r="J6" s="143"/>
      <c r="K6" s="143"/>
      <c r="L6" s="141"/>
      <c r="M6" s="131">
        <f>IF(I6="","0",IF(I6="Pass",1,IF(I6="Fail",0,IF(I6="TBD",0,IF(I6="N/A (Please provide reason)",1)))))</f>
        <v>0</v>
      </c>
      <c r="N6" s="131">
        <f>IF(AND(D6="M",I6="N/A (Please provide reason)"),1,0)</f>
        <v>0</v>
      </c>
      <c r="O6" s="131"/>
      <c r="P6" s="142"/>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row>
    <row r="7" spans="1:43" s="147" customFormat="1" ht="18.75">
      <c r="A7" s="145" t="s">
        <v>400</v>
      </c>
      <c r="B7" s="145"/>
      <c r="C7" s="145"/>
      <c r="D7" s="145"/>
      <c r="E7" s="145"/>
      <c r="F7" s="145"/>
      <c r="G7" s="145"/>
      <c r="H7" s="145"/>
      <c r="I7" s="145"/>
      <c r="J7" s="145"/>
      <c r="K7" s="145"/>
      <c r="L7" s="145"/>
      <c r="M7" s="146"/>
      <c r="N7" s="146"/>
    </row>
    <row r="8" spans="1:43" customFormat="1">
      <c r="H8" s="18"/>
      <c r="I8" s="18"/>
    </row>
    <row r="9" spans="1:43" customFormat="1"/>
    <row r="10" spans="1:43" customFormat="1"/>
    <row r="11" spans="1:43" customFormat="1"/>
    <row r="12" spans="1:43" customFormat="1"/>
    <row r="13" spans="1:43" customFormat="1"/>
    <row r="14" spans="1:43" customFormat="1">
      <c r="G14" s="119" t="s">
        <v>370</v>
      </c>
      <c r="H14" s="120" t="s">
        <v>371</v>
      </c>
      <c r="I14" s="121">
        <f>SUM(I15,I16)</f>
        <v>3</v>
      </c>
    </row>
    <row r="15" spans="1:43" customFormat="1">
      <c r="G15" s="122" t="s">
        <v>339</v>
      </c>
      <c r="H15" s="120" t="s">
        <v>372</v>
      </c>
      <c r="I15" s="123">
        <f>COUNTIFS(M3:M10,0)</f>
        <v>3</v>
      </c>
    </row>
    <row r="16" spans="1:43" customFormat="1" ht="15">
      <c r="C16" s="80"/>
      <c r="G16" s="124" t="s">
        <v>373</v>
      </c>
      <c r="H16" s="125" t="s">
        <v>374</v>
      </c>
      <c r="I16" s="123">
        <f>COUNTIFS(M3:M34,1)</f>
        <v>0</v>
      </c>
    </row>
    <row r="17" spans="7:9" customFormat="1">
      <c r="G17" s="122" t="s">
        <v>375</v>
      </c>
      <c r="H17" s="125" t="s">
        <v>376</v>
      </c>
      <c r="I17" s="126">
        <f>SUM(I16/I14)</f>
        <v>0</v>
      </c>
    </row>
    <row r="18" spans="7:9" customFormat="1">
      <c r="G18" s="127" t="s">
        <v>377</v>
      </c>
      <c r="H18" s="125"/>
      <c r="I18" s="148"/>
    </row>
    <row r="19" spans="7:9" customFormat="1"/>
    <row r="20" spans="7:9" customFormat="1"/>
    <row r="21" spans="7:9" customFormat="1"/>
    <row r="22" spans="7:9" customFormat="1"/>
    <row r="23" spans="7:9" customFormat="1"/>
    <row r="24" spans="7:9" customFormat="1"/>
    <row r="25" spans="7:9" customFormat="1"/>
    <row r="26" spans="7:9" customFormat="1"/>
    <row r="27" spans="7:9" customFormat="1"/>
    <row r="28" spans="7:9" customFormat="1"/>
    <row r="29" spans="7:9" customFormat="1"/>
    <row r="30" spans="7:9" customFormat="1"/>
    <row r="31" spans="7:9" customFormat="1"/>
    <row r="32" spans="7: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sheetData>
  <conditionalFormatting sqref="I4:I6">
    <cfRule type="cellIs" dxfId="38" priority="1" operator="equal">
      <formula>#REF!</formula>
    </cfRule>
    <cfRule type="cellIs" dxfId="37" priority="2" operator="equal">
      <formula>#REF!</formula>
    </cfRule>
    <cfRule type="cellIs" dxfId="36" priority="3" operator="equal">
      <formula>#REF!</formula>
    </cfRule>
  </conditionalFormatting>
  <dataValidations count="1">
    <dataValidation type="list" allowBlank="1" showInputMessage="1" showErrorMessage="1" sqref="I4:I6" xr:uid="{941718B0-BB56-4BBC-9AAB-AF4AFBFC966A}">
      <formula1>"Pass, Fail, N/A (Please provide reason), TBD"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7C96-B99E-4A26-80A4-7D4B801F22ED}">
  <dimension ref="A1:AK18"/>
  <sheetViews>
    <sheetView zoomScale="50" zoomScaleNormal="50" workbookViewId="0">
      <selection activeCell="A6" sqref="A6:L6"/>
    </sheetView>
  </sheetViews>
  <sheetFormatPr defaultRowHeight="12.75"/>
  <cols>
    <col min="1" max="1" width="17.85546875" customWidth="1"/>
    <col min="2" max="2" width="25" customWidth="1"/>
    <col min="3" max="3" width="51.5703125" customWidth="1"/>
    <col min="4" max="4" width="15" customWidth="1"/>
    <col min="5" max="5" width="28.7109375" customWidth="1"/>
    <col min="6" max="6" width="55.85546875" customWidth="1"/>
    <col min="7" max="7" width="40" customWidth="1"/>
    <col min="8" max="8" width="45.5703125" customWidth="1"/>
    <col min="9" max="9" width="16" customWidth="1"/>
    <col min="10" max="10" width="63.85546875" customWidth="1"/>
    <col min="11" max="11" width="33.5703125" customWidth="1"/>
    <col min="12" max="12" width="38" customWidth="1"/>
    <col min="13" max="13" width="0" hidden="1" customWidth="1"/>
    <col min="14" max="14" width="22.5703125" hidden="1" customWidth="1"/>
  </cols>
  <sheetData>
    <row r="1" spans="1:37" ht="15.75">
      <c r="A1" s="284" t="s">
        <v>378</v>
      </c>
      <c r="B1" s="284"/>
      <c r="C1" s="284"/>
      <c r="D1" s="284"/>
      <c r="E1" s="284"/>
      <c r="F1" s="284"/>
      <c r="G1" s="284"/>
      <c r="H1" s="284"/>
      <c r="I1" s="284"/>
      <c r="J1" s="284"/>
      <c r="K1" s="149"/>
      <c r="L1" s="149"/>
      <c r="M1" s="149"/>
      <c r="N1" s="149"/>
    </row>
    <row r="2" spans="1:37" s="151" customFormat="1" ht="57.75">
      <c r="A2" s="217" t="s">
        <v>169</v>
      </c>
      <c r="B2" s="214" t="s">
        <v>325</v>
      </c>
      <c r="C2" s="211" t="s">
        <v>326</v>
      </c>
      <c r="D2" s="212" t="s">
        <v>379</v>
      </c>
      <c r="E2" s="213" t="s">
        <v>328</v>
      </c>
      <c r="F2" s="214" t="s">
        <v>93</v>
      </c>
      <c r="G2" s="215" t="s">
        <v>95</v>
      </c>
      <c r="H2" s="208" t="s">
        <v>329</v>
      </c>
      <c r="I2" s="216" t="s">
        <v>99</v>
      </c>
      <c r="J2" s="208" t="s">
        <v>634</v>
      </c>
      <c r="K2" s="216" t="s">
        <v>103</v>
      </c>
      <c r="L2" s="208" t="s">
        <v>330</v>
      </c>
      <c r="M2" s="130" t="s">
        <v>401</v>
      </c>
      <c r="N2" s="130" t="s">
        <v>332</v>
      </c>
      <c r="O2" s="150"/>
      <c r="P2" s="150"/>
      <c r="Q2" s="150"/>
      <c r="R2" s="150"/>
      <c r="S2" s="150"/>
      <c r="T2" s="150"/>
      <c r="U2" s="150"/>
      <c r="V2" s="150"/>
      <c r="W2" s="150"/>
      <c r="X2" s="150"/>
      <c r="Y2" s="150"/>
      <c r="Z2" s="150"/>
      <c r="AA2" s="150"/>
      <c r="AB2" s="150"/>
      <c r="AC2" s="150"/>
      <c r="AD2" s="150"/>
      <c r="AE2" s="150"/>
      <c r="AF2" s="150"/>
      <c r="AG2" s="150"/>
      <c r="AH2" s="150"/>
      <c r="AI2" s="150"/>
      <c r="AJ2" s="150"/>
      <c r="AK2" s="150"/>
    </row>
    <row r="3" spans="1:37" ht="18.75">
      <c r="A3" s="152" t="s">
        <v>402</v>
      </c>
      <c r="B3" s="152"/>
      <c r="C3" s="152"/>
      <c r="D3" s="152"/>
      <c r="E3" s="152"/>
      <c r="F3" s="152"/>
      <c r="G3" s="152"/>
      <c r="H3" s="152"/>
      <c r="I3" s="152"/>
      <c r="J3" s="152"/>
      <c r="K3" s="152"/>
      <c r="L3" s="152"/>
      <c r="M3" s="84"/>
      <c r="N3" s="84"/>
    </row>
    <row r="4" spans="1:37" ht="90">
      <c r="A4" s="75" t="s">
        <v>199</v>
      </c>
      <c r="B4" s="73" t="s">
        <v>403</v>
      </c>
      <c r="C4" s="143" t="s">
        <v>404</v>
      </c>
      <c r="D4" s="153" t="s">
        <v>336</v>
      </c>
      <c r="E4" s="141"/>
      <c r="F4" s="138" t="s">
        <v>405</v>
      </c>
      <c r="G4" s="138" t="s">
        <v>406</v>
      </c>
      <c r="H4" s="138" t="s">
        <v>635</v>
      </c>
      <c r="I4" s="154" t="s">
        <v>339</v>
      </c>
      <c r="J4" s="86"/>
      <c r="K4" s="86"/>
      <c r="L4" s="155"/>
      <c r="M4" s="86">
        <f>IF(I4="","0",IF(I4="Pass",1,IF(I4="Fail",0,IF(I4="TBD",0,IF(I4="N/A (Please provide reason)",1)))))</f>
        <v>0</v>
      </c>
      <c r="N4" s="86">
        <f>IF(AND(D4="Mandatory",I4="N/A (Please provide reason)"),1,0)</f>
        <v>0</v>
      </c>
    </row>
    <row r="5" spans="1:37" ht="165">
      <c r="A5" s="75" t="s">
        <v>202</v>
      </c>
      <c r="B5" s="73" t="s">
        <v>407</v>
      </c>
      <c r="C5" s="143" t="s">
        <v>408</v>
      </c>
      <c r="D5" s="113" t="s">
        <v>356</v>
      </c>
      <c r="E5" s="156"/>
      <c r="F5" s="137" t="s">
        <v>409</v>
      </c>
      <c r="G5" s="138" t="s">
        <v>410</v>
      </c>
      <c r="H5" s="157" t="s">
        <v>348</v>
      </c>
      <c r="I5" s="154" t="s">
        <v>339</v>
      </c>
      <c r="J5" s="86"/>
      <c r="K5" s="86"/>
      <c r="L5" s="155"/>
      <c r="M5" s="86">
        <f>IF(I5="","0",IF(I5="Pass",1,IF(I5="Fail",0,IF(I5="TBD",0,IF(I5="N/A (Please provide reason)",1)))))</f>
        <v>0</v>
      </c>
      <c r="N5" s="86">
        <f>IF(AND(D5="Mandatory",I5="N/A (Please provide reason)"),1,0)</f>
        <v>0</v>
      </c>
    </row>
    <row r="6" spans="1:37" ht="15.75">
      <c r="A6" s="285" t="s">
        <v>411</v>
      </c>
      <c r="B6" s="285"/>
      <c r="C6" s="285"/>
      <c r="D6" s="285"/>
      <c r="E6" s="285"/>
      <c r="F6" s="285"/>
      <c r="G6" s="285"/>
      <c r="H6" s="285"/>
      <c r="I6" s="285"/>
      <c r="J6" s="285"/>
      <c r="K6" s="285"/>
      <c r="L6" s="286"/>
      <c r="M6" s="129"/>
      <c r="N6" s="129"/>
    </row>
    <row r="7" spans="1:37" ht="120">
      <c r="A7" s="75" t="s">
        <v>205</v>
      </c>
      <c r="B7" s="73" t="s">
        <v>412</v>
      </c>
      <c r="C7" s="141" t="s">
        <v>636</v>
      </c>
      <c r="D7" s="228" t="s">
        <v>344</v>
      </c>
      <c r="E7" s="141" t="s">
        <v>413</v>
      </c>
      <c r="F7" s="138" t="s">
        <v>414</v>
      </c>
      <c r="G7" s="138" t="s">
        <v>415</v>
      </c>
      <c r="H7" s="101" t="s">
        <v>416</v>
      </c>
      <c r="I7" s="154" t="s">
        <v>339</v>
      </c>
      <c r="J7" s="86"/>
      <c r="K7" s="86"/>
      <c r="L7" s="155"/>
      <c r="M7" s="86">
        <f>IF(I7="","0",IF(I7="Pass",1,IF(I7="Fail",0,IF(I7="TBD",0,IF(I7="N/A (Please provide reason)",1)))))</f>
        <v>0</v>
      </c>
      <c r="N7" s="86">
        <f>IF(AND(D7="Mandatory",I7="N/A (Please provide reason)"),1,0)</f>
        <v>0</v>
      </c>
    </row>
    <row r="8" spans="1:37" ht="60">
      <c r="A8" s="75" t="s">
        <v>208</v>
      </c>
      <c r="B8" s="73" t="s">
        <v>417</v>
      </c>
      <c r="C8" s="143" t="s">
        <v>418</v>
      </c>
      <c r="D8" s="153" t="s">
        <v>336</v>
      </c>
      <c r="E8" s="141"/>
      <c r="F8" s="138" t="s">
        <v>419</v>
      </c>
      <c r="G8" s="138" t="s">
        <v>420</v>
      </c>
      <c r="H8" s="101" t="s">
        <v>416</v>
      </c>
      <c r="I8" s="154" t="s">
        <v>339</v>
      </c>
      <c r="J8" s="86"/>
      <c r="K8" s="86"/>
      <c r="L8" s="155"/>
      <c r="M8" s="86">
        <f t="shared" ref="M8:M10" si="0">IF(I8="","0",IF(I8="Pass",1,IF(I8="Fail",0,IF(I8="TBD",0,IF(I8="N/A (Please provide reason)",1)))))</f>
        <v>0</v>
      </c>
      <c r="N8" s="86">
        <f t="shared" ref="N8:N10" si="1">IF(AND(D8="Mandatory",I8="N/A (Please provide reason)"),1,0)</f>
        <v>0</v>
      </c>
    </row>
    <row r="9" spans="1:37" ht="180">
      <c r="A9" s="75" t="s">
        <v>211</v>
      </c>
      <c r="B9" s="73" t="s">
        <v>421</v>
      </c>
      <c r="C9" s="143" t="s">
        <v>422</v>
      </c>
      <c r="D9" s="158" t="s">
        <v>423</v>
      </c>
      <c r="E9" s="143" t="s">
        <v>424</v>
      </c>
      <c r="F9" s="138" t="s">
        <v>425</v>
      </c>
      <c r="G9" s="138" t="s">
        <v>426</v>
      </c>
      <c r="H9" s="101" t="s">
        <v>416</v>
      </c>
      <c r="I9" s="154" t="s">
        <v>339</v>
      </c>
      <c r="J9" s="86"/>
      <c r="K9" s="86"/>
      <c r="L9" s="155"/>
      <c r="M9" s="86">
        <f t="shared" si="0"/>
        <v>0</v>
      </c>
      <c r="N9" s="86">
        <f t="shared" si="1"/>
        <v>0</v>
      </c>
    </row>
    <row r="10" spans="1:37" ht="105">
      <c r="A10" s="75" t="s">
        <v>214</v>
      </c>
      <c r="B10" s="73" t="s">
        <v>427</v>
      </c>
      <c r="C10" s="143" t="s">
        <v>428</v>
      </c>
      <c r="D10" s="158" t="s">
        <v>423</v>
      </c>
      <c r="E10" s="143" t="s">
        <v>424</v>
      </c>
      <c r="F10" s="138" t="s">
        <v>429</v>
      </c>
      <c r="G10" s="137" t="s">
        <v>430</v>
      </c>
      <c r="H10" s="101" t="s">
        <v>416</v>
      </c>
      <c r="I10" s="154" t="s">
        <v>339</v>
      </c>
      <c r="J10" s="86"/>
      <c r="K10" s="86"/>
      <c r="L10" s="155"/>
      <c r="M10" s="86">
        <f t="shared" si="0"/>
        <v>0</v>
      </c>
      <c r="N10" s="86">
        <f t="shared" si="1"/>
        <v>0</v>
      </c>
    </row>
    <row r="11" spans="1:37" ht="18.75">
      <c r="A11" s="159" t="s">
        <v>431</v>
      </c>
      <c r="B11" s="160"/>
      <c r="C11" s="160"/>
      <c r="D11" s="160"/>
      <c r="E11" s="160"/>
      <c r="F11" s="160"/>
      <c r="G11" s="160"/>
      <c r="H11" s="160"/>
      <c r="I11" s="160"/>
      <c r="J11" s="160"/>
      <c r="K11" s="160"/>
      <c r="L11" s="160"/>
      <c r="M11" s="161"/>
      <c r="N11" s="161"/>
    </row>
    <row r="14" spans="1:37">
      <c r="G14" s="119" t="s">
        <v>370</v>
      </c>
      <c r="H14" s="120" t="s">
        <v>371</v>
      </c>
      <c r="I14" s="121">
        <f>SUM(I15,I16)</f>
        <v>6</v>
      </c>
    </row>
    <row r="15" spans="1:37">
      <c r="G15" s="122" t="s">
        <v>339</v>
      </c>
      <c r="H15" s="120" t="s">
        <v>372</v>
      </c>
      <c r="I15" s="123">
        <f>COUNTIFS(M3:M10,0)</f>
        <v>6</v>
      </c>
    </row>
    <row r="16" spans="1:37">
      <c r="G16" s="124" t="s">
        <v>373</v>
      </c>
      <c r="H16" s="125" t="s">
        <v>374</v>
      </c>
      <c r="I16" s="123">
        <f>COUNTIFS(M3:M34,1)</f>
        <v>0</v>
      </c>
    </row>
    <row r="17" spans="7:9">
      <c r="G17" s="122" t="s">
        <v>375</v>
      </c>
      <c r="H17" s="125" t="s">
        <v>376</v>
      </c>
      <c r="I17" s="126">
        <f>SUM(I16/I14)</f>
        <v>0</v>
      </c>
    </row>
    <row r="18" spans="7:9">
      <c r="G18" s="127" t="s">
        <v>377</v>
      </c>
    </row>
  </sheetData>
  <mergeCells count="2">
    <mergeCell ref="A1:J1"/>
    <mergeCell ref="A6:L6"/>
  </mergeCells>
  <conditionalFormatting sqref="I4:I5">
    <cfRule type="cellIs" dxfId="35" priority="4" operator="equal">
      <formula>#REF!</formula>
    </cfRule>
    <cfRule type="cellIs" dxfId="34" priority="5" operator="equal">
      <formula>#REF!</formula>
    </cfRule>
    <cfRule type="cellIs" dxfId="33" priority="6" operator="equal">
      <formula>#REF!</formula>
    </cfRule>
  </conditionalFormatting>
  <conditionalFormatting sqref="I7:I10">
    <cfRule type="cellIs" dxfId="32" priority="1" operator="equal">
      <formula>#REF!</formula>
    </cfRule>
    <cfRule type="cellIs" dxfId="31" priority="2" operator="equal">
      <formula>#REF!</formula>
    </cfRule>
    <cfRule type="cellIs" dxfId="30" priority="3" operator="equal">
      <formula>#REF!</formula>
    </cfRule>
  </conditionalFormatting>
  <dataValidations count="1">
    <dataValidation type="list" allowBlank="1" showInputMessage="1" showErrorMessage="1" sqref="I4:I5 I7:I10" xr:uid="{5E098592-0DAE-4E16-A1CA-48E0D6FE1111}">
      <formula1>"Pass, Fail, N/A (Please provide reason), TBD"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B1ED-6F9B-4F19-93D2-451905631904}">
  <dimension ref="A1:AM18"/>
  <sheetViews>
    <sheetView zoomScale="70" zoomScaleNormal="70" workbookViewId="0">
      <selection activeCell="J2" sqref="J2"/>
    </sheetView>
  </sheetViews>
  <sheetFormatPr defaultRowHeight="12.75"/>
  <cols>
    <col min="1" max="1" width="17.140625" customWidth="1"/>
    <col min="2" max="2" width="25" customWidth="1"/>
    <col min="3" max="3" width="43.28515625" customWidth="1"/>
    <col min="4" max="4" width="15" customWidth="1"/>
    <col min="5" max="5" width="22" customWidth="1"/>
    <col min="6" max="6" width="55.85546875" customWidth="1"/>
    <col min="7" max="7" width="38.5703125" customWidth="1"/>
    <col min="8" max="8" width="47.85546875" customWidth="1"/>
    <col min="9" max="9" width="12.5703125" customWidth="1"/>
    <col min="10" max="10" width="32.28515625" customWidth="1"/>
    <col min="11" max="11" width="21.85546875" customWidth="1"/>
    <col min="12" max="12" width="26.5703125" customWidth="1"/>
    <col min="13" max="13" width="0" hidden="1" customWidth="1"/>
    <col min="14" max="14" width="24.85546875" hidden="1" customWidth="1"/>
  </cols>
  <sheetData>
    <row r="1" spans="1:39" ht="15.75">
      <c r="A1" s="284" t="s">
        <v>378</v>
      </c>
      <c r="B1" s="284"/>
      <c r="C1" s="284"/>
      <c r="D1" s="284"/>
      <c r="E1" s="284"/>
      <c r="F1" s="284"/>
      <c r="G1" s="284"/>
      <c r="H1" s="284"/>
      <c r="I1" s="284"/>
      <c r="J1" s="284"/>
      <c r="K1" s="284"/>
      <c r="L1" s="284"/>
      <c r="M1" s="86"/>
      <c r="N1" s="86"/>
    </row>
    <row r="2" spans="1:39" s="151" customFormat="1" ht="57.75">
      <c r="A2" s="217" t="s">
        <v>169</v>
      </c>
      <c r="B2" s="214" t="s">
        <v>325</v>
      </c>
      <c r="C2" s="211" t="s">
        <v>326</v>
      </c>
      <c r="D2" s="212" t="s">
        <v>379</v>
      </c>
      <c r="E2" s="213" t="s">
        <v>328</v>
      </c>
      <c r="F2" s="214" t="s">
        <v>93</v>
      </c>
      <c r="G2" s="215" t="s">
        <v>95</v>
      </c>
      <c r="H2" s="208" t="s">
        <v>329</v>
      </c>
      <c r="I2" s="216" t="s">
        <v>99</v>
      </c>
      <c r="J2" s="208" t="s">
        <v>634</v>
      </c>
      <c r="K2" s="216" t="s">
        <v>103</v>
      </c>
      <c r="L2" s="218" t="s">
        <v>330</v>
      </c>
      <c r="M2" s="162" t="s">
        <v>401</v>
      </c>
      <c r="N2" s="162" t="s">
        <v>332</v>
      </c>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row>
    <row r="3" spans="1:39" ht="18.75">
      <c r="A3" s="287" t="s">
        <v>432</v>
      </c>
      <c r="B3" s="287"/>
      <c r="C3" s="287"/>
      <c r="D3" s="287"/>
      <c r="E3" s="287"/>
      <c r="F3" s="287"/>
      <c r="G3" s="287"/>
      <c r="H3" s="287"/>
      <c r="I3" s="287"/>
      <c r="J3" s="287"/>
      <c r="K3" s="287"/>
      <c r="L3" s="287"/>
      <c r="M3" s="161"/>
      <c r="N3" s="161"/>
    </row>
    <row r="4" spans="1:39" ht="60">
      <c r="A4" s="75" t="s">
        <v>217</v>
      </c>
      <c r="B4" s="73" t="s">
        <v>433</v>
      </c>
      <c r="C4" s="143" t="s">
        <v>434</v>
      </c>
      <c r="D4" s="113" t="s">
        <v>356</v>
      </c>
      <c r="E4" s="141"/>
      <c r="F4" s="138" t="s">
        <v>435</v>
      </c>
      <c r="G4" s="138" t="s">
        <v>436</v>
      </c>
      <c r="H4" s="157" t="s">
        <v>437</v>
      </c>
      <c r="I4" s="154" t="s">
        <v>339</v>
      </c>
      <c r="J4" s="86"/>
      <c r="K4" s="86"/>
      <c r="L4" s="155"/>
      <c r="M4" s="86">
        <f>IF(I4="","0",IF(I4="Pass",1,IF(I4="Fail",0,IF(I4="TBD",0,IF(I4="N/A (Please provide reason)",1)))))</f>
        <v>0</v>
      </c>
      <c r="N4" s="86">
        <f>IF(AND(D4="Mandatory",I4="N/A (Please provide reason)"),1,0)</f>
        <v>0</v>
      </c>
    </row>
    <row r="5" spans="1:39" ht="75">
      <c r="A5" s="75" t="s">
        <v>220</v>
      </c>
      <c r="B5" s="73" t="s">
        <v>438</v>
      </c>
      <c r="C5" s="143" t="s">
        <v>439</v>
      </c>
      <c r="D5" s="113" t="s">
        <v>356</v>
      </c>
      <c r="E5" s="141"/>
      <c r="F5" s="138" t="s">
        <v>440</v>
      </c>
      <c r="G5" s="138" t="s">
        <v>441</v>
      </c>
      <c r="H5" s="157" t="s">
        <v>442</v>
      </c>
      <c r="I5" s="154" t="s">
        <v>339</v>
      </c>
      <c r="J5" s="86"/>
      <c r="K5" s="86"/>
      <c r="L5" s="155"/>
      <c r="M5" s="86">
        <f t="shared" ref="M5:M7" si="0">IF(I5="","0",IF(I5="Pass",1,IF(I5="Fail",0,IF(I5="TBD",0,IF(I5="N/A (Please provide reason)",1)))))</f>
        <v>0</v>
      </c>
      <c r="N5" s="86">
        <f t="shared" ref="N5:N8" si="1">IF(AND(D5="Mandatory",I5="N/A (Please provide reason)"),1,0)</f>
        <v>0</v>
      </c>
    </row>
    <row r="6" spans="1:39" ht="120">
      <c r="A6" s="75" t="s">
        <v>223</v>
      </c>
      <c r="B6" s="73" t="s">
        <v>443</v>
      </c>
      <c r="C6" s="143" t="s">
        <v>444</v>
      </c>
      <c r="D6" s="113" t="s">
        <v>356</v>
      </c>
      <c r="E6" s="141" t="s">
        <v>445</v>
      </c>
      <c r="F6" s="138" t="s">
        <v>446</v>
      </c>
      <c r="G6" s="138" t="s">
        <v>447</v>
      </c>
      <c r="H6" s="157" t="s">
        <v>448</v>
      </c>
      <c r="I6" s="154" t="s">
        <v>339</v>
      </c>
      <c r="J6" s="86"/>
      <c r="K6" s="86"/>
      <c r="L6" s="155"/>
      <c r="M6" s="86">
        <f t="shared" si="0"/>
        <v>0</v>
      </c>
      <c r="N6" s="86">
        <f t="shared" si="1"/>
        <v>0</v>
      </c>
    </row>
    <row r="7" spans="1:39" ht="60">
      <c r="A7" s="75" t="s">
        <v>226</v>
      </c>
      <c r="B7" s="73" t="s">
        <v>449</v>
      </c>
      <c r="C7" s="143" t="s">
        <v>450</v>
      </c>
      <c r="D7" s="113" t="s">
        <v>356</v>
      </c>
      <c r="E7" s="141"/>
      <c r="F7" s="138" t="s">
        <v>451</v>
      </c>
      <c r="G7" s="138" t="s">
        <v>452</v>
      </c>
      <c r="H7" s="157" t="s">
        <v>453</v>
      </c>
      <c r="I7" s="154" t="s">
        <v>339</v>
      </c>
      <c r="J7" s="86"/>
      <c r="K7" s="86"/>
      <c r="L7" s="155"/>
      <c r="M7" s="86">
        <f t="shared" si="0"/>
        <v>0</v>
      </c>
      <c r="N7" s="86">
        <f t="shared" si="1"/>
        <v>0</v>
      </c>
    </row>
    <row r="8" spans="1:39" ht="45">
      <c r="A8" s="75" t="s">
        <v>229</v>
      </c>
      <c r="B8" s="73" t="s">
        <v>454</v>
      </c>
      <c r="C8" s="143" t="s">
        <v>455</v>
      </c>
      <c r="D8" s="113" t="s">
        <v>356</v>
      </c>
      <c r="E8" s="141"/>
      <c r="F8" s="138" t="s">
        <v>456</v>
      </c>
      <c r="G8" s="138" t="s">
        <v>457</v>
      </c>
      <c r="H8" s="157" t="s">
        <v>348</v>
      </c>
      <c r="I8" s="154" t="s">
        <v>339</v>
      </c>
      <c r="J8" s="86"/>
      <c r="K8" s="86"/>
      <c r="L8" s="155"/>
      <c r="M8" s="86">
        <f>IF(I8="","0",IF(I8="Pass",1,IF(I8="Fail",0,IF(I8="TBD",0,IF(I8="N/A (Please provide reason)",1)))))</f>
        <v>0</v>
      </c>
      <c r="N8" s="86">
        <f t="shared" si="1"/>
        <v>0</v>
      </c>
    </row>
    <row r="9" spans="1:39" ht="15.75">
      <c r="A9" s="288" t="s">
        <v>411</v>
      </c>
      <c r="B9" s="288"/>
      <c r="C9" s="288"/>
      <c r="D9" s="288"/>
      <c r="E9" s="288"/>
      <c r="F9" s="288"/>
      <c r="G9" s="288"/>
      <c r="H9" s="288"/>
      <c r="I9" s="288"/>
      <c r="J9" s="288"/>
      <c r="K9" s="288"/>
      <c r="L9" s="289"/>
      <c r="M9" s="129"/>
      <c r="N9" s="129"/>
    </row>
    <row r="10" spans="1:39" ht="135">
      <c r="A10" s="75" t="s">
        <v>232</v>
      </c>
      <c r="B10" s="73" t="s">
        <v>458</v>
      </c>
      <c r="C10" s="143" t="s">
        <v>459</v>
      </c>
      <c r="D10" s="113" t="s">
        <v>356</v>
      </c>
      <c r="E10" s="141"/>
      <c r="F10" s="138" t="s">
        <v>460</v>
      </c>
      <c r="G10" s="138" t="s">
        <v>461</v>
      </c>
      <c r="H10" s="101" t="s">
        <v>416</v>
      </c>
      <c r="I10" s="154" t="s">
        <v>339</v>
      </c>
      <c r="J10" s="86"/>
      <c r="K10" s="86"/>
      <c r="L10" s="155"/>
      <c r="M10" s="86">
        <f>IF(I10="","0",IF(I10="Pass",1,IF(I10="Fail",0,IF(I10="TBD",0,IF(I10="N/A (Please provide reason)",1)))))</f>
        <v>0</v>
      </c>
      <c r="N10" s="86">
        <f>IF(AND(D10="Mandatory",I10="N/A (Please provide reason)"),1,0)</f>
        <v>0</v>
      </c>
    </row>
    <row r="11" spans="1:39" ht="18.75">
      <c r="A11" s="290" t="s">
        <v>462</v>
      </c>
      <c r="B11" s="291"/>
      <c r="C11" s="291"/>
      <c r="D11" s="291"/>
      <c r="E11" s="291"/>
      <c r="F11" s="291"/>
      <c r="G11" s="291"/>
      <c r="H11" s="291"/>
      <c r="I11" s="291"/>
      <c r="J11" s="291"/>
      <c r="K11" s="291"/>
      <c r="L11" s="291"/>
      <c r="M11" s="161"/>
      <c r="N11" s="161"/>
    </row>
    <row r="14" spans="1:39">
      <c r="G14" s="119" t="s">
        <v>370</v>
      </c>
      <c r="H14" s="120" t="s">
        <v>371</v>
      </c>
      <c r="I14" s="121">
        <f>SUM(I15,I16)</f>
        <v>6</v>
      </c>
    </row>
    <row r="15" spans="1:39">
      <c r="G15" s="122" t="s">
        <v>339</v>
      </c>
      <c r="H15" s="120" t="s">
        <v>372</v>
      </c>
      <c r="I15" s="123">
        <f>COUNTIFS(M3:M10,0)</f>
        <v>6</v>
      </c>
    </row>
    <row r="16" spans="1:39">
      <c r="G16" s="124" t="s">
        <v>373</v>
      </c>
      <c r="H16" s="125" t="s">
        <v>374</v>
      </c>
      <c r="I16" s="123">
        <f>COUNTIFS(M3:M34,1)</f>
        <v>0</v>
      </c>
    </row>
    <row r="17" spans="7:9">
      <c r="G17" s="122" t="s">
        <v>375</v>
      </c>
      <c r="H17" s="125" t="s">
        <v>376</v>
      </c>
      <c r="I17" s="126">
        <f>SUM(I16/I14)</f>
        <v>0</v>
      </c>
    </row>
    <row r="18" spans="7:9">
      <c r="G18" s="127" t="s">
        <v>377</v>
      </c>
    </row>
  </sheetData>
  <mergeCells count="4">
    <mergeCell ref="A1:L1"/>
    <mergeCell ref="A3:L3"/>
    <mergeCell ref="A9:L9"/>
    <mergeCell ref="A11:L11"/>
  </mergeCells>
  <conditionalFormatting sqref="I4:I8">
    <cfRule type="cellIs" dxfId="29" priority="4" operator="equal">
      <formula>#REF!</formula>
    </cfRule>
    <cfRule type="cellIs" dxfId="28" priority="5" operator="equal">
      <formula>#REF!</formula>
    </cfRule>
    <cfRule type="cellIs" dxfId="27" priority="6" operator="equal">
      <formula>#REF!</formula>
    </cfRule>
  </conditionalFormatting>
  <conditionalFormatting sqref="I10">
    <cfRule type="cellIs" dxfId="26" priority="1" operator="equal">
      <formula>#REF!</formula>
    </cfRule>
    <cfRule type="cellIs" dxfId="25" priority="2" operator="equal">
      <formula>#REF!</formula>
    </cfRule>
    <cfRule type="cellIs" dxfId="24" priority="3" operator="equal">
      <formula>#REF!</formula>
    </cfRule>
  </conditionalFormatting>
  <dataValidations count="1">
    <dataValidation type="list" allowBlank="1" showInputMessage="1" showErrorMessage="1" sqref="I4:I8 I10" xr:uid="{500D3F0E-C80E-48EF-871D-5B1DCBCCF6FE}">
      <formula1>"Pass, Fail, N/A (Please provide reason), TBD"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6695D-91F5-48C6-915E-07090425FC8C}">
  <dimension ref="A1:N26"/>
  <sheetViews>
    <sheetView zoomScale="50" zoomScaleNormal="50" workbookViewId="0">
      <selection activeCell="J1" sqref="J1"/>
    </sheetView>
  </sheetViews>
  <sheetFormatPr defaultRowHeight="12.75"/>
  <cols>
    <col min="1" max="1" width="19" customWidth="1"/>
    <col min="2" max="2" width="24.5703125" customWidth="1"/>
    <col min="3" max="3" width="56.28515625" customWidth="1"/>
    <col min="4" max="4" width="18.28515625" customWidth="1"/>
    <col min="5" max="5" width="24.7109375" customWidth="1"/>
    <col min="6" max="6" width="66.5703125" customWidth="1"/>
    <col min="7" max="7" width="46.85546875" customWidth="1"/>
    <col min="8" max="8" width="30.85546875" customWidth="1"/>
    <col min="10" max="10" width="20.7109375" customWidth="1"/>
    <col min="11" max="11" width="28.28515625" customWidth="1"/>
    <col min="12" max="12" width="27.7109375" customWidth="1"/>
    <col min="13" max="13" width="0" hidden="1" customWidth="1"/>
    <col min="14" max="14" width="20" hidden="1" customWidth="1"/>
  </cols>
  <sheetData>
    <row r="1" spans="1:14" ht="46.5">
      <c r="A1" s="209" t="s">
        <v>169</v>
      </c>
      <c r="B1" s="210" t="s">
        <v>325</v>
      </c>
      <c r="C1" s="211" t="s">
        <v>326</v>
      </c>
      <c r="D1" s="212" t="s">
        <v>379</v>
      </c>
      <c r="E1" s="213" t="s">
        <v>328</v>
      </c>
      <c r="F1" s="214" t="s">
        <v>93</v>
      </c>
      <c r="G1" s="215" t="s">
        <v>95</v>
      </c>
      <c r="H1" s="208" t="s">
        <v>329</v>
      </c>
      <c r="I1" s="216" t="s">
        <v>99</v>
      </c>
      <c r="J1" s="208" t="s">
        <v>634</v>
      </c>
      <c r="K1" s="219" t="s">
        <v>103</v>
      </c>
      <c r="L1" s="218" t="s">
        <v>330</v>
      </c>
      <c r="M1" s="165" t="s">
        <v>401</v>
      </c>
      <c r="N1" s="165" t="s">
        <v>332</v>
      </c>
    </row>
    <row r="2" spans="1:14" ht="15">
      <c r="A2" s="166" t="s">
        <v>463</v>
      </c>
      <c r="B2" s="166"/>
      <c r="C2" s="166"/>
      <c r="D2" s="166"/>
      <c r="E2" s="166"/>
      <c r="F2" s="166"/>
      <c r="G2" s="166"/>
      <c r="H2" s="166"/>
      <c r="I2" s="166"/>
      <c r="J2" s="166"/>
      <c r="K2" s="166"/>
      <c r="L2" s="167"/>
      <c r="M2" s="161"/>
      <c r="N2" s="161"/>
    </row>
    <row r="3" spans="1:14" ht="105">
      <c r="A3" s="70" t="s">
        <v>235</v>
      </c>
      <c r="B3" s="73" t="s">
        <v>464</v>
      </c>
      <c r="C3" s="143" t="s">
        <v>465</v>
      </c>
      <c r="D3" s="113" t="s">
        <v>356</v>
      </c>
      <c r="E3" s="141"/>
      <c r="F3" s="138" t="s">
        <v>466</v>
      </c>
      <c r="G3" s="138" t="s">
        <v>467</v>
      </c>
      <c r="H3" s="157" t="s">
        <v>468</v>
      </c>
      <c r="I3" s="140" t="s">
        <v>339</v>
      </c>
      <c r="J3" s="143"/>
      <c r="K3" s="168"/>
      <c r="L3" s="168"/>
      <c r="M3" s="86">
        <f>IF(I3="","0",IF(I3="Pass",1,IF(I3="Fail",0,IF(I3="TBD",0,IF(I3="N/A (Please provide reason)",1)))))</f>
        <v>0</v>
      </c>
      <c r="N3" s="86">
        <f>IF(AND(D3="Mandatory",I3="N/A (Please provide reason)"),1,0)</f>
        <v>0</v>
      </c>
    </row>
    <row r="4" spans="1:14" ht="90">
      <c r="A4" s="70" t="s">
        <v>238</v>
      </c>
      <c r="B4" s="73" t="s">
        <v>469</v>
      </c>
      <c r="C4" s="143" t="s">
        <v>470</v>
      </c>
      <c r="D4" s="113" t="s">
        <v>356</v>
      </c>
      <c r="E4" s="143" t="s">
        <v>471</v>
      </c>
      <c r="F4" s="169" t="s">
        <v>472</v>
      </c>
      <c r="G4" s="138" t="s">
        <v>473</v>
      </c>
      <c r="H4" s="157" t="s">
        <v>468</v>
      </c>
      <c r="I4" s="140" t="s">
        <v>339</v>
      </c>
      <c r="J4" s="143"/>
      <c r="K4" s="168"/>
      <c r="L4" s="168"/>
      <c r="M4" s="86">
        <f t="shared" ref="M4:M8" si="0">IF(I4="","0",IF(I4="Pass",1,IF(I4="Fail",0,IF(I4="TBD",0,IF(I4="N/A (Please provide reason)",1)))))</f>
        <v>0</v>
      </c>
      <c r="N4" s="86">
        <f t="shared" ref="N4:N6" si="1">IF(AND(D4="Mandatory",I4="N/A (Please provide reason)"),1,0)</f>
        <v>0</v>
      </c>
    </row>
    <row r="5" spans="1:14" ht="75">
      <c r="A5" s="70" t="s">
        <v>241</v>
      </c>
      <c r="B5" s="73" t="s">
        <v>474</v>
      </c>
      <c r="C5" s="143" t="s">
        <v>475</v>
      </c>
      <c r="D5" s="113" t="s">
        <v>356</v>
      </c>
      <c r="E5" s="143" t="s">
        <v>476</v>
      </c>
      <c r="F5" s="138" t="s">
        <v>477</v>
      </c>
      <c r="G5" s="138" t="s">
        <v>478</v>
      </c>
      <c r="H5" s="157" t="s">
        <v>468</v>
      </c>
      <c r="I5" s="140" t="s">
        <v>339</v>
      </c>
      <c r="J5" s="143"/>
      <c r="K5" s="168"/>
      <c r="L5" s="168"/>
      <c r="M5" s="86">
        <f t="shared" si="0"/>
        <v>0</v>
      </c>
      <c r="N5" s="86">
        <f t="shared" si="1"/>
        <v>0</v>
      </c>
    </row>
    <row r="6" spans="1:14" ht="90">
      <c r="A6" s="70" t="s">
        <v>244</v>
      </c>
      <c r="B6" s="73" t="s">
        <v>479</v>
      </c>
      <c r="C6" s="143" t="s">
        <v>480</v>
      </c>
      <c r="D6" s="113" t="s">
        <v>356</v>
      </c>
      <c r="E6" s="143" t="s">
        <v>471</v>
      </c>
      <c r="F6" s="138" t="s">
        <v>481</v>
      </c>
      <c r="G6" s="138" t="s">
        <v>482</v>
      </c>
      <c r="H6" s="157" t="s">
        <v>468</v>
      </c>
      <c r="I6" s="140" t="s">
        <v>339</v>
      </c>
      <c r="J6" s="143"/>
      <c r="K6" s="168"/>
      <c r="L6" s="168"/>
      <c r="M6" s="86">
        <f t="shared" si="0"/>
        <v>0</v>
      </c>
      <c r="N6" s="86">
        <f t="shared" si="1"/>
        <v>0</v>
      </c>
    </row>
    <row r="7" spans="1:14" ht="75">
      <c r="A7" s="292" t="s">
        <v>247</v>
      </c>
      <c r="B7" s="294" t="s">
        <v>483</v>
      </c>
      <c r="C7" s="296" t="s">
        <v>484</v>
      </c>
      <c r="D7" s="113" t="s">
        <v>356</v>
      </c>
      <c r="E7" s="143" t="s">
        <v>485</v>
      </c>
      <c r="F7" s="138" t="s">
        <v>486</v>
      </c>
      <c r="G7" s="157" t="s">
        <v>487</v>
      </c>
      <c r="H7" s="157" t="s">
        <v>348</v>
      </c>
      <c r="I7" s="170" t="s">
        <v>339</v>
      </c>
      <c r="J7" s="143"/>
      <c r="K7" s="168"/>
      <c r="L7" s="168"/>
      <c r="M7" s="86">
        <f t="shared" si="0"/>
        <v>0</v>
      </c>
      <c r="N7" s="86">
        <f>IF(AND(D7="Mandatory",I7="N/A (Please provide reason)"),1,0)</f>
        <v>0</v>
      </c>
    </row>
    <row r="8" spans="1:14" ht="60">
      <c r="A8" s="293"/>
      <c r="B8" s="295"/>
      <c r="C8" s="297"/>
      <c r="D8" s="113" t="s">
        <v>356</v>
      </c>
      <c r="E8" s="143" t="s">
        <v>488</v>
      </c>
      <c r="F8" s="171" t="s">
        <v>489</v>
      </c>
      <c r="G8" s="138" t="s">
        <v>490</v>
      </c>
      <c r="H8" s="157" t="s">
        <v>348</v>
      </c>
      <c r="I8" s="140" t="s">
        <v>339</v>
      </c>
      <c r="J8" s="143"/>
      <c r="K8" s="168"/>
      <c r="L8" s="168"/>
      <c r="M8" s="86">
        <f t="shared" si="0"/>
        <v>0</v>
      </c>
      <c r="N8" s="86">
        <f>IF(AND(D8="Mandatory",I8="N/A (Please provide reason)"),1,0)</f>
        <v>0</v>
      </c>
    </row>
    <row r="9" spans="1:14" ht="15">
      <c r="A9" s="167" t="s">
        <v>491</v>
      </c>
      <c r="B9" s="172"/>
      <c r="C9" s="172"/>
      <c r="D9" s="172"/>
      <c r="E9" s="172"/>
      <c r="F9" s="172"/>
      <c r="G9" s="172"/>
      <c r="H9" s="172"/>
      <c r="I9" s="172"/>
      <c r="J9" s="172"/>
      <c r="K9" s="172"/>
      <c r="L9" s="172"/>
      <c r="M9" s="161"/>
      <c r="N9" s="161"/>
    </row>
    <row r="14" spans="1:14">
      <c r="G14" s="119" t="s">
        <v>370</v>
      </c>
      <c r="H14" s="120" t="s">
        <v>371</v>
      </c>
      <c r="I14" s="121">
        <f>SUM(I15,I16)</f>
        <v>6</v>
      </c>
    </row>
    <row r="15" spans="1:14">
      <c r="G15" s="122" t="s">
        <v>339</v>
      </c>
      <c r="H15" s="120" t="s">
        <v>372</v>
      </c>
      <c r="I15" s="123">
        <f>COUNTIFS(M3:M10,0)</f>
        <v>6</v>
      </c>
    </row>
    <row r="16" spans="1:14">
      <c r="G16" s="124" t="s">
        <v>373</v>
      </c>
      <c r="H16" s="125" t="s">
        <v>374</v>
      </c>
      <c r="I16" s="123">
        <f>COUNTIFS(M3:M34,1)</f>
        <v>0</v>
      </c>
    </row>
    <row r="17" spans="3:9" ht="15">
      <c r="D17" s="173"/>
      <c r="G17" s="122" t="s">
        <v>375</v>
      </c>
      <c r="H17" s="125" t="s">
        <v>376</v>
      </c>
      <c r="I17" s="126">
        <f>SUM(I16/I14)</f>
        <v>0</v>
      </c>
    </row>
    <row r="18" spans="3:9">
      <c r="G18" s="127" t="s">
        <v>377</v>
      </c>
    </row>
    <row r="26" spans="3:9" ht="15">
      <c r="C26" s="80"/>
    </row>
  </sheetData>
  <mergeCells count="3">
    <mergeCell ref="A7:A8"/>
    <mergeCell ref="B7:B8"/>
    <mergeCell ref="C7:C8"/>
  </mergeCells>
  <conditionalFormatting sqref="I3:I7">
    <cfRule type="cellIs" dxfId="23" priority="1" operator="equal">
      <formula>#REF!</formula>
    </cfRule>
    <cfRule type="cellIs" dxfId="22" priority="2" operator="equal">
      <formula>#REF!</formula>
    </cfRule>
    <cfRule type="cellIs" dxfId="21" priority="3" operator="equal">
      <formula>#REF!</formula>
    </cfRule>
  </conditionalFormatting>
  <dataValidations count="1">
    <dataValidation type="list" allowBlank="1" showInputMessage="1" showErrorMessage="1" sqref="I3:I8" xr:uid="{B913DAFD-7411-48E8-AC06-44DAB3D1AD48}">
      <formula1>"Pass, Fail, N/A (Please provide reason), TBD"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286E13706B744180680B540E8BD879" ma:contentTypeVersion="4" ma:contentTypeDescription="Create a new document." ma:contentTypeScope="" ma:versionID="831c9d36df48317a3c471d41a28be1e5">
  <xsd:schema xmlns:xsd="http://www.w3.org/2001/XMLSchema" xmlns:xs="http://www.w3.org/2001/XMLSchema" xmlns:p="http://schemas.microsoft.com/office/2006/metadata/properties" xmlns:ns2="0dc85cfa-47c9-42d9-b42a-b46cdcf5287c" targetNamespace="http://schemas.microsoft.com/office/2006/metadata/properties" ma:root="true" ma:fieldsID="2e93bf2255533fd9a6d8f7743c2111d3" ns2:_="">
    <xsd:import namespace="0dc85cfa-47c9-42d9-b42a-b46cdcf5287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85cfa-47c9-42d9-b42a-b46cdcf528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32354D-FDEE-4F63-8A2A-42CD020ED72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E86EA4-FB64-4114-AE3C-CD865A63D8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85cfa-47c9-42d9-b42a-b46cdcf528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304059-6AB9-4653-8CC9-4E8F8F4BC9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Cover</vt:lpstr>
      <vt:lpstr>Intro</vt:lpstr>
      <vt:lpstr>TSR</vt:lpstr>
      <vt:lpstr>Traceability</vt:lpstr>
      <vt:lpstr>Authentication</vt:lpstr>
      <vt:lpstr>SecurityTesting</vt:lpstr>
      <vt:lpstr>SystemPatching</vt:lpstr>
      <vt:lpstr>AccessToSystemsAndResources</vt:lpstr>
      <vt:lpstr>Encryption</vt:lpstr>
      <vt:lpstr>ApplicationDevelopment</vt:lpstr>
      <vt:lpstr>WebApplication</vt:lpstr>
      <vt:lpstr>ApplicationHardening</vt:lpstr>
      <vt:lpstr>OSHardening</vt:lpstr>
      <vt:lpstr>DatabackupAndRestoration</vt:lpstr>
      <vt:lpstr>References</vt:lpstr>
      <vt:lpstr>Data values</vt:lpstr>
      <vt:lpstr>OFFICIAL</vt:lpstr>
      <vt:lpstr>Cover!Print_Area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Title Page</dc:title>
  <dc:creator/>
  <cp:lastModifiedBy/>
  <dcterms:created xsi:type="dcterms:W3CDTF">2015-08-14T04:48:57Z</dcterms:created>
  <dcterms:modified xsi:type="dcterms:W3CDTF">2025-12-01T14:06:37Z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date">
    <vt:lpwstr>21 June 2024</vt:lpwstr>
  </property>
  <property fmtid="{D5CDD505-2E9C-101B-9397-08002B2CF9AE}" pid="3" name="Template version">
    <vt:lpwstr>2.5</vt:lpwstr>
  </property>
  <property fmtid="{D5CDD505-2E9C-101B-9397-08002B2CF9AE}" pid="4" name="Template owner">
    <vt:lpwstr>Internal Communications</vt:lpwstr>
  </property>
  <property fmtid="{D5CDD505-2E9C-101B-9397-08002B2CF9AE}" pid="5" name="MSIP_Label_40c15abd-c727-4d65-8c9b-7b89f3a8c37e_Enabled">
    <vt:lpwstr>true</vt:lpwstr>
  </property>
  <property fmtid="{D5CDD505-2E9C-101B-9397-08002B2CF9AE}" pid="6" name="MSIP_Label_40c15abd-c727-4d65-8c9b-7b89f3a8c37e_SetDate">
    <vt:lpwstr>2024-06-21T02:05:35Z</vt:lpwstr>
  </property>
  <property fmtid="{D5CDD505-2E9C-101B-9397-08002B2CF9AE}" pid="7" name="MSIP_Label_40c15abd-c727-4d65-8c9b-7b89f3a8c37e_Method">
    <vt:lpwstr>Privileged</vt:lpwstr>
  </property>
  <property fmtid="{D5CDD505-2E9C-101B-9397-08002B2CF9AE}" pid="8" name="MSIP_Label_40c15abd-c727-4d65-8c9b-7b89f3a8c37e_Name">
    <vt:lpwstr>839da1de15bb</vt:lpwstr>
  </property>
  <property fmtid="{D5CDD505-2E9C-101B-9397-08002B2CF9AE}" pid="9" name="MSIP_Label_40c15abd-c727-4d65-8c9b-7b89f3a8c37e_SiteId">
    <vt:lpwstr>49c6971e-d016-4e1a-b041-95533ede53a1</vt:lpwstr>
  </property>
  <property fmtid="{D5CDD505-2E9C-101B-9397-08002B2CF9AE}" pid="10" name="MSIP_Label_40c15abd-c727-4d65-8c9b-7b89f3a8c37e_ActionId">
    <vt:lpwstr>4c564e95-24c5-4cd8-8e65-47df7163adf8</vt:lpwstr>
  </property>
  <property fmtid="{D5CDD505-2E9C-101B-9397-08002B2CF9AE}" pid="11" name="MSIP_Label_40c15abd-c727-4d65-8c9b-7b89f3a8c37e_ContentBits">
    <vt:lpwstr>3</vt:lpwstr>
  </property>
  <property fmtid="{D5CDD505-2E9C-101B-9397-08002B2CF9AE}" pid="12" name="ContentTypeId">
    <vt:lpwstr>0x010100DB286E13706B744180680B540E8BD879</vt:lpwstr>
  </property>
</Properties>
</file>