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E2D3CA79-3615-4430-84C9-7FB51102BA01}" xr6:coauthVersionLast="45" xr6:coauthVersionMax="45" xr10:uidLastSave="{00000000-0000-0000-0000-000000000000}"/>
  <bookViews>
    <workbookView xWindow="38280" yWindow="-6990" windowWidth="25440" windowHeight="15390" tabRatio="879" activeTab="7" xr2:uid="{AD0B76DE-F203-4CF3-8CA5-7D738D8363DA}"/>
  </bookViews>
  <sheets>
    <sheet name="Cover" sheetId="18" r:id="rId1"/>
    <sheet name="Intro" sheetId="21" r:id="rId2"/>
    <sheet name="TSR" sheetId="17" r:id="rId3"/>
    <sheet name="Traceability" sheetId="34" r:id="rId4"/>
    <sheet name="DS - Authentication" sheetId="7" r:id="rId5"/>
    <sheet name="DS - Audit" sheetId="6" r:id="rId6"/>
    <sheet name="DS - Main" sheetId="26" r:id="rId7"/>
    <sheet name="DS - ASLR" sheetId="31" r:id="rId8"/>
    <sheet name="DS - Scenarios" sheetId="27" r:id="rId9"/>
    <sheet name="DS - E2E Interfaces" sheetId="16" r:id="rId10"/>
    <sheet name="References" sheetId="2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7" hidden="1">'DS - ASLR'!$A$4:$DV$4</definedName>
    <definedName name="_xlnm._FilterDatabase" localSheetId="5" hidden="1">'DS - Audit'!$B$3:$N$29</definedName>
    <definedName name="_xlnm._FilterDatabase" localSheetId="4" hidden="1">'DS - Authentication'!$F$1:$F$84</definedName>
    <definedName name="_xlnm._FilterDatabase" localSheetId="6" hidden="1">'DS - Main'!$B$4:$N$88</definedName>
    <definedName name="_xlnm._FilterDatabase" localSheetId="3" hidden="1">Traceability!$B$4:$AE$104</definedName>
    <definedName name="CCA" localSheetId="7">[1]Sheet1!$B$100:$B$103</definedName>
    <definedName name="CCA" localSheetId="5">[1]Sheet1!$B$100:$B$103</definedName>
    <definedName name="CCA" localSheetId="4">[1]Sheet1!$B$100:$B$103</definedName>
    <definedName name="CCA" localSheetId="9">[2]Sheet1!$B$100:$B$103</definedName>
    <definedName name="CCA" localSheetId="6">[1]Sheet1!$B$100:$B$103</definedName>
    <definedName name="CCA" localSheetId="8">[1]Sheet1!$B$100:$B$103</definedName>
    <definedName name="CCA" localSheetId="3">[3]Sheet1!$B$100:$B$103</definedName>
    <definedName name="CCA">[2]Sheet1!$B$100:$B$103</definedName>
    <definedName name="Intro" localSheetId="0">#REF!</definedName>
    <definedName name="Intro" localSheetId="7">#REF!</definedName>
    <definedName name="Intro" localSheetId="5">#REF!</definedName>
    <definedName name="Intro" localSheetId="4">#REF!</definedName>
    <definedName name="Intro" localSheetId="9">#REF!</definedName>
    <definedName name="Intro" localSheetId="6">#REF!</definedName>
    <definedName name="Intro" localSheetId="8">#REF!</definedName>
    <definedName name="Intro" localSheetId="1">#REF!</definedName>
    <definedName name="Intro" localSheetId="10">#REF!</definedName>
    <definedName name="Intro" localSheetId="3">#REF!</definedName>
    <definedName name="Intro">#REF!</definedName>
    <definedName name="OFFICIAL">'[4]Data values'!$D$2:$D$4</definedName>
    <definedName name="Refffff" localSheetId="7">#REF!</definedName>
    <definedName name="Refffff" localSheetId="8">#REF!</definedName>
    <definedName name="Refffff" localSheetId="3">#REF!</definedName>
    <definedName name="Refffff">#REF!</definedName>
    <definedName name="TestResults" localSheetId="0">#REF!</definedName>
    <definedName name="TestResults" localSheetId="7">[1]Sheet1!$B$100:$B$103</definedName>
    <definedName name="TestResults" localSheetId="5">[1]Sheet1!$B$100:$B$103</definedName>
    <definedName name="TestResults" localSheetId="4">[1]Sheet1!$B$100:$B$103</definedName>
    <definedName name="TestResults" localSheetId="9">#REF!</definedName>
    <definedName name="TestResults" localSheetId="6">[1]Sheet1!$B$100:$B$103</definedName>
    <definedName name="TestResults" localSheetId="8">#REF!</definedName>
    <definedName name="TestResults" localSheetId="1">#REF!</definedName>
    <definedName name="TestResults" localSheetId="10">#REF!</definedName>
    <definedName name="TestResults" localSheetId="3">#REF!</definedName>
    <definedName name="TestResults" localSheetId="2">[5]Introduction!$A$188:$A$191</definedName>
    <definedName name="TestResults">#REF!</definedName>
    <definedName name="testrs" localSheetId="7">#REF!</definedName>
    <definedName name="testrs" localSheetId="8">#REF!</definedName>
    <definedName name="testrs" localSheetId="3">#REF!</definedName>
    <definedName name="testrs">#REF!</definedName>
    <definedName name="TestStatuses" localSheetId="7">[6]Introduction!$B$23:$B$27</definedName>
    <definedName name="TestStatuses" localSheetId="5">[6]Introduction!$B$23:$B$27</definedName>
    <definedName name="TestStatuses" localSheetId="4">[6]Introduction!$B$23:$B$27</definedName>
    <definedName name="TestStatuses" localSheetId="9">[7]Introduction!$B$23:$B$27</definedName>
    <definedName name="TestStatuses" localSheetId="6">[6]Introduction!$B$23:$B$27</definedName>
    <definedName name="TestStatuses" localSheetId="8">[6]Introduction!$B$23:$B$27</definedName>
    <definedName name="TestStatuses" localSheetId="3">[8]Introduction!$B$23:$B$27</definedName>
    <definedName name="TestStatuses">[7]Introduction!$B$23:$B$27</definedName>
    <definedName name="Z_20B9E7CB_B377_4CA3_9140_04DC7572D088_.wvu.Cols" localSheetId="7" hidden="1">'DS - ASLR'!#REF!</definedName>
    <definedName name="Z_20B9E7CB_B377_4CA3_9140_04DC7572D088_.wvu.Cols" localSheetId="5" hidden="1">'DS - Audit'!#REF!</definedName>
    <definedName name="Z_20B9E7CB_B377_4CA3_9140_04DC7572D088_.wvu.Cols" localSheetId="4" hidden="1">'DS - Authentication'!#REF!</definedName>
    <definedName name="Z_20B9E7CB_B377_4CA3_9140_04DC7572D088_.wvu.Cols" localSheetId="6" hidden="1">'DS - Main'!#REF!</definedName>
    <definedName name="Z_F8A0DB4D_C2E2_432B_8BE5_72A25D8D6FC5_.wvu.Cols" localSheetId="7" hidden="1">'DS - ASLR'!#REF!,'DS - ASLR'!#REF!,'DS - ASLR'!$D:$D,'DS - ASLR'!#REF!</definedName>
    <definedName name="Z_F8A0DB4D_C2E2_432B_8BE5_72A25D8D6FC5_.wvu.Cols" localSheetId="5" hidden="1">'DS - Audit'!#REF!,'DS - Audit'!#REF!,'DS - Audit'!$D:$D,'DS - Audit'!#REF!</definedName>
    <definedName name="Z_F8A0DB4D_C2E2_432B_8BE5_72A25D8D6FC5_.wvu.Cols" localSheetId="4" hidden="1">'DS - Authentication'!#REF!,'DS - Authentication'!#REF!,'DS - Authentication'!$D:$D,'DS - Authentication'!#REF!</definedName>
    <definedName name="Z_F8A0DB4D_C2E2_432B_8BE5_72A25D8D6FC5_.wvu.Cols" localSheetId="6" hidden="1">'DS - Main'!#REF!,'DS - Main'!#REF!,'DS - Main'!$D:$D,'DS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5" i="31" l="1"/>
  <c r="O25" i="31"/>
  <c r="O23" i="31"/>
  <c r="O20" i="31"/>
  <c r="O17" i="31"/>
  <c r="C188" i="27" l="1"/>
  <c r="D188" i="27"/>
  <c r="L100" i="27"/>
  <c r="L99" i="27"/>
  <c r="M101" i="27" s="1"/>
  <c r="C101" i="27" s="1"/>
  <c r="D182" i="27" s="1"/>
  <c r="L83" i="27"/>
  <c r="L82" i="27"/>
  <c r="L81" i="27"/>
  <c r="L80" i="27"/>
  <c r="L79" i="27"/>
  <c r="C182" i="27" l="1"/>
  <c r="M84" i="27"/>
  <c r="C84" i="27" s="1"/>
  <c r="M43" i="31" l="1"/>
  <c r="L43" i="31"/>
  <c r="Q57" i="26" l="1"/>
  <c r="Q56" i="26"/>
  <c r="P57" i="26"/>
  <c r="P56" i="26"/>
  <c r="O57" i="26"/>
  <c r="O56" i="26"/>
  <c r="N57" i="26"/>
  <c r="N56" i="26"/>
  <c r="N60" i="26" l="1"/>
  <c r="O60" i="26"/>
  <c r="P60" i="26"/>
  <c r="Q60" i="26"/>
  <c r="Q55" i="26"/>
  <c r="P55" i="26"/>
  <c r="O55" i="26"/>
  <c r="N55" i="26"/>
  <c r="N17" i="31" l="1"/>
  <c r="N20" i="31"/>
  <c r="M32" i="31"/>
  <c r="L32" i="31"/>
  <c r="L45" i="31"/>
  <c r="N25" i="31" l="1"/>
  <c r="N23" i="31"/>
  <c r="O22" i="31" l="1"/>
  <c r="O21" i="31"/>
  <c r="O18" i="31"/>
  <c r="O16" i="31"/>
  <c r="O15" i="31"/>
  <c r="O14" i="31"/>
  <c r="O13" i="31"/>
  <c r="O19" i="31"/>
  <c r="O24" i="31"/>
  <c r="O12" i="31"/>
  <c r="O9" i="31"/>
  <c r="O10" i="31"/>
  <c r="O11" i="31"/>
  <c r="N13" i="31"/>
  <c r="N14" i="31"/>
  <c r="N15" i="31"/>
  <c r="N16" i="31"/>
  <c r="N18" i="31"/>
  <c r="N19" i="31"/>
  <c r="N21" i="31"/>
  <c r="N22" i="31"/>
  <c r="N24" i="31"/>
  <c r="N9" i="31"/>
  <c r="N10" i="31"/>
  <c r="N11" i="31"/>
  <c r="N12" i="31"/>
  <c r="O8" i="31"/>
  <c r="G35" i="17" s="1"/>
  <c r="C41" i="17" s="1"/>
  <c r="N8" i="31"/>
  <c r="N56" i="31" l="1"/>
  <c r="L6" i="31"/>
  <c r="M6" i="31"/>
  <c r="L7" i="31"/>
  <c r="M7" i="31"/>
  <c r="N57" i="31" l="1"/>
  <c r="N55" i="31" l="1"/>
  <c r="N58" i="31" l="1"/>
  <c r="E35" i="17" s="1"/>
  <c r="F35" i="17"/>
  <c r="M52" i="31"/>
  <c r="L52" i="31"/>
  <c r="M49" i="31"/>
  <c r="L49" i="31"/>
  <c r="M48" i="31"/>
  <c r="L48" i="31"/>
  <c r="M47" i="31"/>
  <c r="L47" i="31"/>
  <c r="M46" i="31"/>
  <c r="L46" i="31"/>
  <c r="M44" i="31"/>
  <c r="L44" i="31"/>
  <c r="M42" i="31"/>
  <c r="L42" i="31"/>
  <c r="M41" i="31"/>
  <c r="L41" i="31"/>
  <c r="M40" i="31"/>
  <c r="L40" i="31"/>
  <c r="M37" i="31"/>
  <c r="L37" i="31"/>
  <c r="M36" i="31"/>
  <c r="L36" i="31"/>
  <c r="M35" i="31"/>
  <c r="L35" i="31"/>
  <c r="M34" i="31"/>
  <c r="L34" i="31"/>
  <c r="M33" i="31"/>
  <c r="L33" i="31"/>
  <c r="M31" i="31"/>
  <c r="L31" i="31"/>
  <c r="M30" i="31"/>
  <c r="L30" i="31"/>
  <c r="M29" i="31"/>
  <c r="L29" i="31"/>
  <c r="M28" i="31"/>
  <c r="L28" i="31"/>
  <c r="L57" i="31" l="1"/>
  <c r="G36" i="17"/>
  <c r="L56" i="31"/>
  <c r="L127" i="27"/>
  <c r="L128" i="27"/>
  <c r="L129" i="27"/>
  <c r="L130" i="27"/>
  <c r="L131" i="27"/>
  <c r="L132" i="27"/>
  <c r="L133" i="27"/>
  <c r="L126" i="27"/>
  <c r="L91" i="27"/>
  <c r="L53" i="27"/>
  <c r="L54" i="27"/>
  <c r="L55" i="27"/>
  <c r="L56" i="27"/>
  <c r="L57" i="27"/>
  <c r="L58" i="27"/>
  <c r="L52" i="27"/>
  <c r="I28" i="17" l="1"/>
  <c r="L55" i="31"/>
  <c r="L58" i="31" s="1"/>
  <c r="E36" i="17" s="1"/>
  <c r="M134" i="27"/>
  <c r="C184" i="27" s="1"/>
  <c r="M92" i="27"/>
  <c r="M59" i="27"/>
  <c r="Q10" i="6"/>
  <c r="Q9" i="6"/>
  <c r="Q8" i="6"/>
  <c r="Q7" i="6"/>
  <c r="P10" i="6"/>
  <c r="P9" i="6"/>
  <c r="P8" i="6"/>
  <c r="P7" i="6"/>
  <c r="O7" i="6"/>
  <c r="O8" i="6"/>
  <c r="O9" i="6"/>
  <c r="O10" i="6"/>
  <c r="F36" i="17" l="1"/>
  <c r="C59" i="27"/>
  <c r="C179" i="27"/>
  <c r="C134" i="27"/>
  <c r="C181" i="27"/>
  <c r="C92" i="27"/>
  <c r="Q72" i="26"/>
  <c r="Q71" i="26"/>
  <c r="P72" i="26"/>
  <c r="P71" i="26"/>
  <c r="Q70" i="26"/>
  <c r="P70" i="26"/>
  <c r="Q69" i="26"/>
  <c r="P69" i="26"/>
  <c r="Q68" i="26"/>
  <c r="P68" i="26"/>
  <c r="Q67" i="26"/>
  <c r="P67" i="26"/>
  <c r="Q64" i="26"/>
  <c r="P64" i="26"/>
  <c r="Q63" i="26"/>
  <c r="P63" i="26"/>
  <c r="Q54" i="26"/>
  <c r="P54" i="26"/>
  <c r="Q53" i="26"/>
  <c r="P53" i="26"/>
  <c r="Q50" i="26"/>
  <c r="P50" i="26"/>
  <c r="Q49" i="26"/>
  <c r="P49" i="26"/>
  <c r="Q45" i="26"/>
  <c r="P45" i="26"/>
  <c r="Q44" i="26"/>
  <c r="P44" i="26"/>
  <c r="Q42" i="26"/>
  <c r="P42" i="26"/>
  <c r="Q41" i="26"/>
  <c r="P41" i="26"/>
  <c r="Q40" i="26"/>
  <c r="P40" i="26"/>
  <c r="Q39" i="26"/>
  <c r="P39" i="26"/>
  <c r="Q38" i="26"/>
  <c r="P38" i="26"/>
  <c r="Q37" i="26"/>
  <c r="P37" i="26"/>
  <c r="Q29" i="26"/>
  <c r="P29" i="26"/>
  <c r="Q28" i="26"/>
  <c r="P28" i="26"/>
  <c r="Q25" i="26"/>
  <c r="P25" i="26"/>
  <c r="Q19" i="26"/>
  <c r="Q18" i="26"/>
  <c r="Q17" i="26"/>
  <c r="Q16" i="26"/>
  <c r="Q20" i="26"/>
  <c r="P20" i="26"/>
  <c r="P19" i="26"/>
  <c r="P18" i="26"/>
  <c r="P17" i="26"/>
  <c r="P16" i="26"/>
  <c r="Q14" i="26"/>
  <c r="Q13" i="26"/>
  <c r="P14" i="26"/>
  <c r="P13" i="26"/>
  <c r="P7" i="26"/>
  <c r="Q7" i="26"/>
  <c r="P8" i="26"/>
  <c r="Q8" i="26"/>
  <c r="P11" i="26"/>
  <c r="Q11" i="26"/>
  <c r="P12" i="26"/>
  <c r="Q12" i="26"/>
  <c r="P15" i="26"/>
  <c r="Q15" i="26"/>
  <c r="P23" i="26"/>
  <c r="Q23" i="26"/>
  <c r="P24" i="26"/>
  <c r="Q24" i="26"/>
  <c r="P26" i="26"/>
  <c r="Q26" i="26"/>
  <c r="P27" i="26"/>
  <c r="Q27" i="26"/>
  <c r="P30" i="26"/>
  <c r="Q30" i="26"/>
  <c r="P31" i="26"/>
  <c r="Q31" i="26"/>
  <c r="P34" i="26"/>
  <c r="Q34" i="26"/>
  <c r="P36" i="26"/>
  <c r="Q36" i="26"/>
  <c r="P43" i="26"/>
  <c r="Q43" i="26"/>
  <c r="P46" i="26"/>
  <c r="Q46" i="26"/>
  <c r="P58" i="26"/>
  <c r="Q58" i="26"/>
  <c r="P59" i="26"/>
  <c r="Q59" i="26"/>
  <c r="P61" i="26"/>
  <c r="Q61" i="26"/>
  <c r="P62" i="26"/>
  <c r="Q62" i="26"/>
  <c r="P65" i="26"/>
  <c r="Q65" i="26"/>
  <c r="P66" i="26"/>
  <c r="Q66" i="26"/>
  <c r="P73" i="26"/>
  <c r="Q73" i="26"/>
  <c r="P76" i="26"/>
  <c r="Q76" i="26"/>
  <c r="P79" i="26"/>
  <c r="Q79" i="26"/>
  <c r="P80" i="26"/>
  <c r="Q80" i="26"/>
  <c r="P81" i="26"/>
  <c r="Q81" i="26"/>
  <c r="P82" i="26"/>
  <c r="Q82" i="26"/>
  <c r="P83" i="26"/>
  <c r="Q83" i="26"/>
  <c r="P84" i="26"/>
  <c r="Q84" i="26"/>
  <c r="Q6" i="26"/>
  <c r="P6" i="26"/>
  <c r="P17" i="6"/>
  <c r="Q22" i="6"/>
  <c r="P22" i="6"/>
  <c r="Q21" i="6"/>
  <c r="P21" i="6"/>
  <c r="Q17" i="6"/>
  <c r="Q13" i="6"/>
  <c r="P13" i="6"/>
  <c r="Q12" i="6"/>
  <c r="P12" i="6"/>
  <c r="Q11" i="6"/>
  <c r="P11" i="6"/>
  <c r="Q6" i="6"/>
  <c r="P6" i="6"/>
  <c r="Q5" i="6"/>
  <c r="P5" i="6"/>
  <c r="Q28" i="7"/>
  <c r="P28" i="7"/>
  <c r="Q27" i="7"/>
  <c r="P27" i="7"/>
  <c r="Q26" i="7"/>
  <c r="P26" i="7"/>
  <c r="Q25" i="7"/>
  <c r="P25" i="7"/>
  <c r="Q24" i="7"/>
  <c r="P24" i="7"/>
  <c r="Q23" i="7"/>
  <c r="P23" i="7"/>
  <c r="Q22" i="7"/>
  <c r="P22" i="7"/>
  <c r="Q21" i="7"/>
  <c r="P21" i="7"/>
  <c r="Q20" i="7"/>
  <c r="P20" i="7"/>
  <c r="Q19" i="7"/>
  <c r="P19" i="7"/>
  <c r="Q18" i="7"/>
  <c r="P18" i="7"/>
  <c r="Q17" i="7"/>
  <c r="P17" i="7"/>
  <c r="Q16" i="7"/>
  <c r="P16" i="7"/>
  <c r="Q15" i="7"/>
  <c r="P15" i="7"/>
  <c r="Q14" i="7"/>
  <c r="P14" i="7"/>
  <c r="Q13" i="7"/>
  <c r="P13" i="7"/>
  <c r="Q12" i="7"/>
  <c r="P12" i="7"/>
  <c r="Q11" i="7"/>
  <c r="P11" i="7"/>
  <c r="Q8" i="7"/>
  <c r="P8" i="7"/>
  <c r="Q7" i="7"/>
  <c r="P7" i="7"/>
  <c r="Q6" i="7"/>
  <c r="P6" i="7"/>
  <c r="O54" i="26" l="1"/>
  <c r="N54" i="26"/>
  <c r="O50" i="26"/>
  <c r="O38" i="26"/>
  <c r="G186" i="27" l="1"/>
  <c r="G184" i="27"/>
  <c r="G185" i="27"/>
  <c r="O28" i="7"/>
  <c r="N28" i="7"/>
  <c r="O40" i="26" l="1"/>
  <c r="N40" i="26"/>
  <c r="O39" i="26"/>
  <c r="N39" i="26"/>
  <c r="N50" i="26" l="1"/>
  <c r="O36" i="26" l="1"/>
  <c r="N36" i="26"/>
  <c r="O42" i="26" l="1"/>
  <c r="N42" i="26"/>
  <c r="O41" i="26"/>
  <c r="N41" i="26"/>
  <c r="N38" i="26" l="1"/>
  <c r="O37" i="26"/>
  <c r="N37" i="26"/>
  <c r="N15" i="7"/>
  <c r="O15" i="7"/>
  <c r="O25" i="26" l="1"/>
  <c r="N24" i="26"/>
  <c r="O24" i="26"/>
  <c r="N25" i="26"/>
  <c r="D179" i="27" l="1"/>
  <c r="D181" i="27"/>
  <c r="D184" i="27"/>
  <c r="O45" i="26"/>
  <c r="N45" i="26"/>
  <c r="N7" i="6" l="1"/>
  <c r="N8" i="6"/>
  <c r="N9" i="6"/>
  <c r="N10" i="6"/>
  <c r="J168" i="27" l="1"/>
  <c r="J167" i="27"/>
  <c r="J160" i="27"/>
  <c r="J159" i="27"/>
  <c r="J158" i="27"/>
  <c r="J157" i="27"/>
  <c r="J156" i="27"/>
  <c r="J155" i="27"/>
  <c r="J154" i="27"/>
  <c r="J147" i="27"/>
  <c r="J146" i="27"/>
  <c r="J145" i="27"/>
  <c r="J144" i="27"/>
  <c r="J143" i="27"/>
  <c r="J142" i="27"/>
  <c r="J141" i="27"/>
  <c r="J140" i="27"/>
  <c r="J119" i="27"/>
  <c r="J118" i="27"/>
  <c r="J117" i="27"/>
  <c r="J116" i="27"/>
  <c r="J115" i="27"/>
  <c r="J114" i="27"/>
  <c r="J113" i="27"/>
  <c r="J112" i="27"/>
  <c r="J111" i="27"/>
  <c r="J110" i="27"/>
  <c r="J109" i="27"/>
  <c r="J108" i="27"/>
  <c r="J107" i="27"/>
  <c r="J72" i="27"/>
  <c r="J71" i="27"/>
  <c r="J70" i="27"/>
  <c r="J69" i="27"/>
  <c r="J68" i="27"/>
  <c r="J67" i="27"/>
  <c r="J66" i="27"/>
  <c r="J65" i="27"/>
  <c r="J45" i="27"/>
  <c r="J44" i="27"/>
  <c r="J43" i="27"/>
  <c r="J42" i="27"/>
  <c r="J41" i="27"/>
  <c r="J40" i="27"/>
  <c r="J39" i="27"/>
  <c r="J38" i="27"/>
  <c r="J37" i="27"/>
  <c r="J36" i="27"/>
  <c r="J29" i="27"/>
  <c r="J28" i="27"/>
  <c r="J27" i="27"/>
  <c r="J26" i="27"/>
  <c r="J25" i="27"/>
  <c r="J24" i="27"/>
  <c r="J23" i="27"/>
  <c r="J22" i="27"/>
  <c r="J21" i="27"/>
  <c r="J20" i="27"/>
  <c r="I27" i="17" l="1"/>
  <c r="K30" i="27"/>
  <c r="G178" i="27"/>
  <c r="G180" i="27"/>
  <c r="H27" i="17" s="1"/>
  <c r="G179" i="27"/>
  <c r="K73" i="27"/>
  <c r="K46" i="27"/>
  <c r="C46" i="27" s="1"/>
  <c r="D178" i="27" s="1"/>
  <c r="K169" i="27"/>
  <c r="K120" i="27"/>
  <c r="K161" i="27"/>
  <c r="C177" i="27"/>
  <c r="K148" i="27"/>
  <c r="C30" i="27"/>
  <c r="D177" i="27" s="1"/>
  <c r="O80" i="26"/>
  <c r="N80" i="26"/>
  <c r="O79" i="26"/>
  <c r="N79" i="26"/>
  <c r="C187" i="27" l="1"/>
  <c r="H28" i="17"/>
  <c r="C169" i="27"/>
  <c r="D187" i="27" s="1"/>
  <c r="G181" i="27"/>
  <c r="E27" i="17" s="1"/>
  <c r="C161" i="27"/>
  <c r="D186" i="27" s="1"/>
  <c r="C186" i="27"/>
  <c r="C120" i="27"/>
  <c r="D183" i="27" s="1"/>
  <c r="C183" i="27"/>
  <c r="C148" i="27"/>
  <c r="D185" i="27" s="1"/>
  <c r="C185" i="27"/>
  <c r="C73" i="27"/>
  <c r="D180" i="27" s="1"/>
  <c r="C180" i="27"/>
  <c r="C178" i="27"/>
  <c r="O84" i="26"/>
  <c r="N84" i="26"/>
  <c r="O83" i="26"/>
  <c r="N83" i="26"/>
  <c r="O82" i="26"/>
  <c r="N82" i="26"/>
  <c r="O81" i="26"/>
  <c r="N81" i="26"/>
  <c r="O76" i="26"/>
  <c r="N76"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59" i="26"/>
  <c r="N59" i="26"/>
  <c r="O58" i="26"/>
  <c r="N58" i="26"/>
  <c r="O53" i="26"/>
  <c r="N53" i="26"/>
  <c r="O49" i="26"/>
  <c r="N49" i="26"/>
  <c r="O46" i="26"/>
  <c r="N46" i="26"/>
  <c r="O44" i="26"/>
  <c r="N44" i="26"/>
  <c r="O43" i="26"/>
  <c r="N43" i="26"/>
  <c r="O34" i="26"/>
  <c r="N34" i="26"/>
  <c r="O31" i="26"/>
  <c r="N31" i="26"/>
  <c r="O30" i="26"/>
  <c r="N30" i="26"/>
  <c r="O29" i="26"/>
  <c r="N29" i="26"/>
  <c r="O28" i="26"/>
  <c r="N28" i="26"/>
  <c r="O27" i="26"/>
  <c r="N27" i="26"/>
  <c r="O26" i="26"/>
  <c r="N26" i="26"/>
  <c r="O23" i="26"/>
  <c r="N23" i="26"/>
  <c r="O20" i="26"/>
  <c r="N20" i="26"/>
  <c r="O19" i="26"/>
  <c r="N19" i="26"/>
  <c r="O18" i="26"/>
  <c r="N18" i="26"/>
  <c r="O17" i="26"/>
  <c r="N17" i="26"/>
  <c r="O16" i="26"/>
  <c r="N16" i="26"/>
  <c r="O15" i="26"/>
  <c r="N15" i="26"/>
  <c r="O14" i="26"/>
  <c r="N14" i="26"/>
  <c r="O13" i="26"/>
  <c r="N13" i="26"/>
  <c r="O12" i="26"/>
  <c r="N12" i="26"/>
  <c r="O11" i="26"/>
  <c r="N11" i="26"/>
  <c r="O8" i="26"/>
  <c r="N8" i="26"/>
  <c r="O7" i="26"/>
  <c r="N7" i="26"/>
  <c r="O6" i="26"/>
  <c r="N6" i="26"/>
  <c r="C195" i="27" l="1"/>
  <c r="C194" i="27"/>
  <c r="G39" i="17"/>
  <c r="G34" i="17"/>
  <c r="N96" i="26"/>
  <c r="N89" i="26"/>
  <c r="N95" i="26"/>
  <c r="N90" i="26"/>
  <c r="G187" i="27"/>
  <c r="E28" i="17" s="1"/>
  <c r="C191" i="27"/>
  <c r="C190" i="27"/>
  <c r="C192" i="27" l="1"/>
  <c r="C193" i="27" s="1"/>
  <c r="N94" i="26"/>
  <c r="F39" i="17" s="1"/>
  <c r="N88" i="26"/>
  <c r="G27" i="17"/>
  <c r="C196" i="27"/>
  <c r="F28" i="17" s="1"/>
  <c r="G28" i="17"/>
  <c r="C197" i="27" l="1"/>
  <c r="F27" i="17"/>
  <c r="N97" i="26"/>
  <c r="E39" i="17" s="1"/>
  <c r="N91" i="26"/>
  <c r="E34" i="17" s="1"/>
  <c r="F34" i="17"/>
  <c r="O12" i="6"/>
  <c r="N22" i="6"/>
  <c r="N21" i="6"/>
  <c r="N13" i="6"/>
  <c r="N17" i="6"/>
  <c r="O17" i="6"/>
  <c r="O22" i="6"/>
  <c r="O21" i="6"/>
  <c r="O13" i="6"/>
  <c r="N12" i="6"/>
  <c r="N11" i="6"/>
  <c r="O11" i="6"/>
  <c r="N6" i="6"/>
  <c r="O6" i="6"/>
  <c r="N5" i="6"/>
  <c r="O5" i="6"/>
  <c r="O24" i="7"/>
  <c r="O23" i="7"/>
  <c r="O22" i="7"/>
  <c r="O21" i="7"/>
  <c r="O20" i="7"/>
  <c r="O19" i="7"/>
  <c r="O18" i="7"/>
  <c r="O17" i="7"/>
  <c r="O12" i="7"/>
  <c r="O11" i="7"/>
  <c r="N11" i="7"/>
  <c r="N12" i="7"/>
  <c r="N13" i="7"/>
  <c r="O13" i="7"/>
  <c r="N14" i="7"/>
  <c r="O14" i="7"/>
  <c r="N16" i="7"/>
  <c r="O16" i="7"/>
  <c r="N17" i="7"/>
  <c r="N18" i="7"/>
  <c r="N19" i="7"/>
  <c r="N20" i="7"/>
  <c r="N21" i="7"/>
  <c r="N22" i="7"/>
  <c r="N23" i="7"/>
  <c r="N24" i="7"/>
  <c r="N25" i="7"/>
  <c r="O25" i="7"/>
  <c r="N26" i="7"/>
  <c r="O26" i="7"/>
  <c r="N27" i="7"/>
  <c r="O27" i="7"/>
  <c r="N6" i="7"/>
  <c r="O6" i="7"/>
  <c r="G37" i="17" s="1"/>
  <c r="N7" i="7"/>
  <c r="O7" i="7"/>
  <c r="N8" i="7"/>
  <c r="O8" i="7"/>
  <c r="G33" i="17" l="1"/>
  <c r="G38" i="17"/>
  <c r="C42" i="17" s="1"/>
  <c r="G32" i="17"/>
  <c r="N27" i="6"/>
  <c r="N28" i="6"/>
  <c r="N34" i="6"/>
  <c r="N33" i="6"/>
  <c r="N40" i="7"/>
  <c r="N34" i="7"/>
  <c r="N39" i="7"/>
  <c r="N33" i="7"/>
  <c r="C40" i="17" l="1"/>
  <c r="N26" i="6"/>
  <c r="N29" i="6" s="1"/>
  <c r="E33" i="17" s="1"/>
  <c r="N32" i="6"/>
  <c r="F38" i="17" s="1"/>
  <c r="N38" i="7"/>
  <c r="N41" i="7" s="1"/>
  <c r="E37" i="17" s="1"/>
  <c r="N32" i="7"/>
  <c r="F33" i="17" l="1"/>
  <c r="N35" i="6"/>
  <c r="E38" i="17" s="1"/>
  <c r="F37" i="17"/>
  <c r="N35" i="7"/>
  <c r="E32" i="17" s="1"/>
  <c r="F32" i="17"/>
</calcChain>
</file>

<file path=xl/sharedStrings.xml><?xml version="1.0" encoding="utf-8"?>
<sst xmlns="http://schemas.openxmlformats.org/spreadsheetml/2006/main" count="3889" uniqueCount="1476">
  <si>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</si>
  <si>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</si>
  <si>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</si>
  <si>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</si>
  <si>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</si>
  <si>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</si>
  <si>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</si>
  <si>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</si>
  <si>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</si>
  <si>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</si>
  <si>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</si>
  <si>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</si>
  <si>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</si>
  <si>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</si>
  <si>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</si>
  <si>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Dispensing Systems</t>
  </si>
  <si>
    <t>START:   Authentication and Authorisation</t>
  </si>
  <si>
    <t>Yes</t>
  </si>
  <si>
    <t>Open PDS</t>
  </si>
  <si>
    <t>Direct PDS</t>
  </si>
  <si>
    <t>TEST DATA</t>
  </si>
  <si>
    <t>Preconditions</t>
  </si>
  <si>
    <t>No</t>
  </si>
  <si>
    <t>Dispenser uses the system:
- Authorising Activity</t>
  </si>
  <si>
    <t>DS - Audit</t>
  </si>
  <si>
    <t>END:   Authentication and Authorisation</t>
  </si>
  <si>
    <t>Priority</t>
  </si>
  <si>
    <t>Notes</t>
  </si>
  <si>
    <t>P</t>
  </si>
  <si>
    <t>END:   Audit</t>
  </si>
  <si>
    <t>START:   Audit</t>
  </si>
  <si>
    <r>
      <t xml:space="preserve">PRIORITY
</t>
    </r>
    <r>
      <rPr>
        <sz val="8"/>
        <rFont val="Calibri"/>
        <family val="2"/>
        <scheme val="minor"/>
      </rPr>
      <t>(Mandatory, Optional, Recommended)</t>
    </r>
  </si>
  <si>
    <t>DISP-1</t>
  </si>
  <si>
    <t>DISP-3</t>
  </si>
  <si>
    <t>DISP-4</t>
  </si>
  <si>
    <t>DISP-5</t>
  </si>
  <si>
    <t>DISP-53</t>
  </si>
  <si>
    <t>DISP-6</t>
  </si>
  <si>
    <t>DISP-6A</t>
  </si>
  <si>
    <t>DISP-7</t>
  </si>
  <si>
    <t>DISP-10</t>
  </si>
  <si>
    <t>DISP-8</t>
  </si>
  <si>
    <t>DISP-9</t>
  </si>
  <si>
    <t>DISP-34</t>
  </si>
  <si>
    <t>DISP-35</t>
  </si>
  <si>
    <t>DISP-36</t>
  </si>
  <si>
    <t>DISP-37</t>
  </si>
  <si>
    <t>TC_DISP_AUD_001</t>
  </si>
  <si>
    <t>TC_DISP_AA_001</t>
  </si>
  <si>
    <t>TC_DISP_AA_002</t>
  </si>
  <si>
    <t>TC_DISP_AA_003</t>
  </si>
  <si>
    <t>TC_DISP_AA_004</t>
  </si>
  <si>
    <t>TC_DISP_AA_005</t>
  </si>
  <si>
    <t>TC_DISP_AA_006</t>
  </si>
  <si>
    <t>TC_DISP_AA_007</t>
  </si>
  <si>
    <t>TC_DISP_AA_008</t>
  </si>
  <si>
    <t>TC_DISP_AA_009</t>
  </si>
  <si>
    <t>TC_DISP_AA_010</t>
  </si>
  <si>
    <t>TC_DISP_AA_011</t>
  </si>
  <si>
    <t>TC_DISP_AA_012</t>
  </si>
  <si>
    <t>TC_DISP_AA_013</t>
  </si>
  <si>
    <t>TC_DISP_AA_014</t>
  </si>
  <si>
    <t>TC_DISP_AA_015</t>
  </si>
  <si>
    <t>TC_DISP_AA_016</t>
  </si>
  <si>
    <t>TC_DISP_AA_017</t>
  </si>
  <si>
    <t>TC_DISP_AA_018</t>
  </si>
  <si>
    <t>TC_DISP_AA_019</t>
  </si>
  <si>
    <t>TC_DISP_AA_020</t>
  </si>
  <si>
    <t>TC_DISP_AA_021</t>
  </si>
  <si>
    <t>TC_DISP_AA_022</t>
  </si>
  <si>
    <t>DISP-51</t>
  </si>
  <si>
    <t>DISP-52</t>
  </si>
  <si>
    <t>START:  Retrieval</t>
  </si>
  <si>
    <t>TC_DISP_RET_001</t>
  </si>
  <si>
    <t>DISP-11</t>
  </si>
  <si>
    <t>TC_DISP_RET_002</t>
  </si>
  <si>
    <t>END:  Retrieval</t>
  </si>
  <si>
    <t>DISP-11A</t>
  </si>
  <si>
    <t>DISP-12</t>
  </si>
  <si>
    <t>DISP-13</t>
  </si>
  <si>
    <t>DISP-14</t>
  </si>
  <si>
    <t>DISP-15</t>
  </si>
  <si>
    <t>START:  Presentation</t>
  </si>
  <si>
    <t>DISP-16</t>
  </si>
  <si>
    <t>DISP-17</t>
  </si>
  <si>
    <t>DISP-18</t>
  </si>
  <si>
    <t>DISP-60</t>
  </si>
  <si>
    <t>DISP-30</t>
  </si>
  <si>
    <t>DISP-31</t>
  </si>
  <si>
    <t>END:  Presentation</t>
  </si>
  <si>
    <t>START:  Finalisation</t>
  </si>
  <si>
    <t>DISP-31A</t>
  </si>
  <si>
    <t>DISP-32</t>
  </si>
  <si>
    <t>DISP-56</t>
  </si>
  <si>
    <t>DISP-58</t>
  </si>
  <si>
    <t>DISP-59</t>
  </si>
  <si>
    <t>END:  Finalisation</t>
  </si>
  <si>
    <t>START:  Submission</t>
  </si>
  <si>
    <t>DISP-19</t>
  </si>
  <si>
    <t>DISP-20</t>
  </si>
  <si>
    <t>DISP-21</t>
  </si>
  <si>
    <t>DISP-22</t>
  </si>
  <si>
    <t>DISP-23</t>
  </si>
  <si>
    <t>DISP-24</t>
  </si>
  <si>
    <t>DISP-25</t>
  </si>
  <si>
    <t>DISP-27</t>
  </si>
  <si>
    <t>DISP-28</t>
  </si>
  <si>
    <t>DISP-29</t>
  </si>
  <si>
    <t>DISP-50</t>
  </si>
  <si>
    <t>DISP-57</t>
  </si>
  <si>
    <t>END:  Submission</t>
  </si>
  <si>
    <t>START:  Reconciliation</t>
  </si>
  <si>
    <t>DISP-39</t>
  </si>
  <si>
    <t>DISP-42</t>
  </si>
  <si>
    <t>DISP-43</t>
  </si>
  <si>
    <t>DISP-46</t>
  </si>
  <si>
    <t>Create electronic records for audit purposes: 
- Full Dispensing Activity
- Historical records</t>
  </si>
  <si>
    <t>TC_DISP_AUD_002</t>
  </si>
  <si>
    <t>TC_DISP_AUD_003</t>
  </si>
  <si>
    <t>TC_DISP_AUD_004</t>
  </si>
  <si>
    <t>TC_DISP_AUD_005</t>
  </si>
  <si>
    <t>TC_DISP_AUD_006</t>
  </si>
  <si>
    <t>TC_DISP_AUD_007</t>
  </si>
  <si>
    <t>Full metadata for audit use.</t>
  </si>
  <si>
    <t>TC_DISP_AUD_008</t>
  </si>
  <si>
    <t>TC_DISP_AUD_009</t>
  </si>
  <si>
    <t>TC_DISP_AUD_010</t>
  </si>
  <si>
    <t>TC_DISP_AUD_011</t>
  </si>
  <si>
    <t>TC_DISP_AUD_012</t>
  </si>
  <si>
    <t>Full user set-up for test use.</t>
  </si>
  <si>
    <t>Prescription file generated for sending to regulatory body and includes clear indication that this cannot be used as a prescription.</t>
  </si>
  <si>
    <t>Original electronic prescriptions exist in the system (see Test Data).</t>
  </si>
  <si>
    <t>User details Changed.</t>
  </si>
  <si>
    <t>New User Added.</t>
  </si>
  <si>
    <t>Authorised Dispenser and User Accounts set-up.</t>
  </si>
  <si>
    <t>User Accounts set-up without dispensing rights.</t>
  </si>
  <si>
    <t>Password Reuse.</t>
  </si>
  <si>
    <t>Password Rules.</t>
  </si>
  <si>
    <t>Inactivity Rules.</t>
  </si>
  <si>
    <t>Dispenser in the system for use.</t>
  </si>
  <si>
    <t>Dispense record cancelled in Dispensing System - Successful</t>
  </si>
  <si>
    <t>Dispense record created in Dispensing System.</t>
  </si>
  <si>
    <t>TC_DISP_RET_003</t>
  </si>
  <si>
    <t>TC_DISP_RET_004</t>
  </si>
  <si>
    <t>TC_DISP_RET_005</t>
  </si>
  <si>
    <t>TC_DISP_RET_006</t>
  </si>
  <si>
    <t>TC_DISP_RET_007</t>
  </si>
  <si>
    <t>TC_DISP_RET_008</t>
  </si>
  <si>
    <t>TC_DISP_RET_009</t>
  </si>
  <si>
    <t>Display electronic prescription details in Dispensing System.</t>
  </si>
  <si>
    <t>Full electronic prescription details to satisfy requirements.</t>
  </si>
  <si>
    <t>TC_DISP_PRES_001</t>
  </si>
  <si>
    <t>TC_DISP_PRES_003</t>
  </si>
  <si>
    <t>TC_DISP_PRES_004</t>
  </si>
  <si>
    <t>TC_DISP_PRES_002</t>
  </si>
  <si>
    <t>TC_DISP_FIN_001</t>
  </si>
  <si>
    <t>TC_DISP_FIN_002</t>
  </si>
  <si>
    <t>Dispenser prints evidence of Prescription - Repeat supply.</t>
  </si>
  <si>
    <t>Dispenser prints evidence of Prescription - Deferred supply.</t>
  </si>
  <si>
    <t>TC_DISP_FIN_003</t>
  </si>
  <si>
    <t>TC_DISP_FIN_004</t>
  </si>
  <si>
    <t>Dispensing System user prepares evidence of prescription to SOC.</t>
  </si>
  <si>
    <t>TC_DISP_FIN_005</t>
  </si>
  <si>
    <t>TC_DISP_FIN_006</t>
  </si>
  <si>
    <t>TC_DISP_FIN_007</t>
  </si>
  <si>
    <t>DISP-33</t>
  </si>
  <si>
    <t>TC_DISP_FIN_008</t>
  </si>
  <si>
    <t>Acknowledgement of receipt is recorded by the Dispensing System.</t>
  </si>
  <si>
    <t xml:space="preserve">Default Address is initially present in the Dispensing System and is subsequently over-written with the new Address. 
</t>
  </si>
  <si>
    <t>TC_DISP_SUB_001</t>
  </si>
  <si>
    <t>TC_DISP_SUB_002</t>
  </si>
  <si>
    <t>Dispensing System user enters DSPID alpha-numeric into the Dispensing System.</t>
  </si>
  <si>
    <t>Dispensing System user submits dispense record with repeat supply authorisation.</t>
  </si>
  <si>
    <t>Dispensing System user submits dispense record, which includes a deferred supply notification.</t>
  </si>
  <si>
    <t>Dispensing System user submits dispense record to PDS.</t>
  </si>
  <si>
    <t>Dispensing System user scans token - Invalid 2</t>
  </si>
  <si>
    <t>Dispensing System user scans token - Invalid 3</t>
  </si>
  <si>
    <t>Dispensing System user submits dispense record to PDS, which includes an annotation.</t>
  </si>
  <si>
    <t>TC_DISP_SUB_003</t>
  </si>
  <si>
    <t>TC_DISP_SUB_004</t>
  </si>
  <si>
    <t>TC_DISP_SUB_005</t>
  </si>
  <si>
    <t>TC_DISP_SUB_006</t>
  </si>
  <si>
    <t>TC_DISP_SUB_007</t>
  </si>
  <si>
    <t>TC_DISP_SUB_008</t>
  </si>
  <si>
    <t>Dispensing System user submits dispense record to PDS.
PDS Acknowledges receipt.</t>
  </si>
  <si>
    <t>TC_DISP_SUB_009</t>
  </si>
  <si>
    <t>TC_DISP_SUB_010</t>
  </si>
  <si>
    <t>TC_DISP_SUB_011</t>
  </si>
  <si>
    <t>TC_DISP_SUB_012</t>
  </si>
  <si>
    <t>TC_DISP_SUB_013</t>
  </si>
  <si>
    <t>TC_DISP_REC_001</t>
  </si>
  <si>
    <t xml:space="preserve">Dispensing System has dispensed record for owing prescription. Details to match owing prescription to follow. </t>
  </si>
  <si>
    <t>TC_DISP_REC_002</t>
  </si>
  <si>
    <t>Dispensing System user reconciles against owing prescription.</t>
  </si>
  <si>
    <t>The owing prescription is reconciled. PDS receives Dispense Record.</t>
  </si>
  <si>
    <t>Dispensing System has no original dispense record (original dispense manually entered) for owing prescription.  
Details entered for subsequent reconciliation match owing prescription.</t>
  </si>
  <si>
    <t>Dispensing System selects to Reconcile.
Dispensing System provides suitable Review of Dispense Record against electronic prescription.</t>
  </si>
  <si>
    <t>TC_DISP_REC_003</t>
  </si>
  <si>
    <t>TC_DISP_REC_004</t>
  </si>
  <si>
    <t>TC_DISP_REC_005</t>
  </si>
  <si>
    <t>TC_DISP_REC_006</t>
  </si>
  <si>
    <t>Dispensing System user performs the Reconciliation and marks the dispense record 'Reconciled'.</t>
  </si>
  <si>
    <t>Conformance Requirements Reference</t>
  </si>
  <si>
    <t xml:space="preserve">Dispenser is dispensing the electronic prescription items and wishes to check prescription to medicines being dispensed. </t>
  </si>
  <si>
    <t xml:space="preserve">Newly entered Dispense details can be reviewed against electronic prescription. 
Reportable discrepancies are identified. </t>
  </si>
  <si>
    <t>Dispensing System has processed an owing prescription as outlined in Preconditions.</t>
  </si>
  <si>
    <t>Dispensing System attempts to reconcile against the previously owing prescription.</t>
  </si>
  <si>
    <t>Test Description</t>
  </si>
  <si>
    <t>Scenarios</t>
  </si>
  <si>
    <t>DS- Auth</t>
  </si>
  <si>
    <t>Retrieve</t>
  </si>
  <si>
    <t>Reconcile</t>
  </si>
  <si>
    <t>Finalise</t>
  </si>
  <si>
    <t>Submit</t>
  </si>
  <si>
    <t>Dispensing System user scans token - Invalid 1</t>
  </si>
  <si>
    <t>Presentation</t>
  </si>
  <si>
    <t xml:space="preserve">Audit capability and checking available. </t>
  </si>
  <si>
    <t>Audit capability and checking available. 
Interfacing PDS environments available for testing.</t>
  </si>
  <si>
    <t>Dispense record cancelled in Dispensing System - Unsuccessful (Interfacing to PDS unavailable)</t>
  </si>
  <si>
    <t>Prescription details - as from the original prescription.</t>
  </si>
  <si>
    <t>Prescription details - as from the original prescription, including annotations.</t>
  </si>
  <si>
    <t xml:space="preserve">Prescription details - as from the original prescription, including information regarding previous dispense.
</t>
  </si>
  <si>
    <t>Prescription details presented to the Dispensing System.</t>
  </si>
  <si>
    <t>Prescription details presented to the Dispensing System, where the prescription for the SOC has repeat(s) of medication remaining. 
Printing set-up for Dispensing System.</t>
  </si>
  <si>
    <t xml:space="preserve">Prescription details - as from the original prescription, which has been partly dispensed and now includes a deferred supply. </t>
  </si>
  <si>
    <t xml:space="preserve">Prescription details present in the Dispensing System. </t>
  </si>
  <si>
    <t>Prescription details present in the Dispensing System, including default electronic address.</t>
  </si>
  <si>
    <t>Prescription details - as from the original prescription - PDS lodgement acknowledgement outstanding.</t>
  </si>
  <si>
    <t>Prescription details - as from the original prescription. Fully Dispensed.</t>
  </si>
  <si>
    <t>Prescription details present in the Dispensing System and prepared for Submission. 
PDS Unavailable.</t>
  </si>
  <si>
    <t>Test Data to create test 'traffic' for audit purposes.</t>
  </si>
  <si>
    <t>Existing electronic prescriptions with full details.</t>
  </si>
  <si>
    <t>Account accessed.</t>
  </si>
  <si>
    <t>All requirement details are printed for deferred supply.</t>
  </si>
  <si>
    <r>
      <t xml:space="preserve">The system </t>
    </r>
    <r>
      <rPr>
        <b/>
        <sz val="11"/>
        <rFont val="Calibri"/>
        <family val="2"/>
        <scheme val="minor"/>
      </rPr>
      <t>SHALL</t>
    </r>
    <r>
      <rPr>
        <sz val="11"/>
        <rFont val="Calibri"/>
        <family val="2"/>
        <scheme val="minor"/>
      </rPr>
      <t xml:space="preserve"> allow the user to override the default and select a different electronic address for a Subject of Care on a per prescription basis.</t>
    </r>
  </si>
  <si>
    <t>Evidence of prescription is available for printing or sending electronically, with no lodgement acknowledgement from PDS.</t>
  </si>
  <si>
    <r>
      <t xml:space="preserve">The system </t>
    </r>
    <r>
      <rPr>
        <b/>
        <sz val="11"/>
        <rFont val="Calibri"/>
        <family val="2"/>
        <scheme val="minor"/>
      </rPr>
      <t>SHALL NOT</t>
    </r>
    <r>
      <rPr>
        <sz val="11"/>
        <rFont val="Calibri"/>
        <family val="2"/>
        <scheme val="minor"/>
      </rPr>
      <t xml:space="preserve"> allow an electronic
prescription dispense record to be submitted
to the PDS without the existence of the
original electronic prescription.
</t>
    </r>
    <r>
      <rPr>
        <i/>
        <sz val="11"/>
        <rFont val="Calibri"/>
        <family val="2"/>
        <scheme val="minor"/>
      </rPr>
      <t>Note: This avoids "orphan" dispense records
in the PDS.
Note: Supply under continued dispensing
provisions will not be notified to the PDS
using an Electronic Dispense Record.</t>
    </r>
  </si>
  <si>
    <t>The system includes, in the dispense notice header,
the electronic address to which the Open PDS may send the Evidence of Prescription to the Subject of Care or their Agent.</t>
  </si>
  <si>
    <r>
      <t xml:space="preserve">When connecting to a PDS over a public network, the system </t>
    </r>
    <r>
      <rPr>
        <b/>
        <sz val="11"/>
        <color theme="1"/>
        <rFont val="Calibri"/>
        <family val="2"/>
        <scheme val="minor"/>
      </rPr>
      <t>SHALL</t>
    </r>
    <r>
      <rPr>
        <sz val="11"/>
        <color theme="1"/>
        <rFont val="Calibri"/>
        <family val="2"/>
        <scheme val="minor"/>
      </rPr>
      <t xml:space="preserve"> authenticate the identity of the PDS using Public Key Infrastructure (PKI). 
</t>
    </r>
    <r>
      <rPr>
        <i/>
        <sz val="11"/>
        <color theme="1"/>
        <rFont val="Calibri"/>
        <family val="2"/>
        <scheme val="minor"/>
      </rPr>
      <t xml:space="preserve">
Note: Conformance requirements will be updated if the approved authentication methods change.</t>
    </r>
    <r>
      <rPr>
        <sz val="11"/>
        <color theme="1"/>
        <rFont val="Calibri"/>
        <family val="2"/>
        <scheme val="minor"/>
      </rPr>
      <t xml:space="preserve">
</t>
    </r>
  </si>
  <si>
    <r>
      <t>Where the system interacts with the PDS
over a public network, the system</t>
    </r>
    <r>
      <rPr>
        <b/>
        <sz val="11"/>
        <color theme="1"/>
        <rFont val="Calibri"/>
        <family val="2"/>
        <scheme val="minor"/>
      </rPr>
      <t xml:space="preserve"> SHALL</t>
    </r>
    <r>
      <rPr>
        <sz val="11"/>
        <color theme="1"/>
        <rFont val="Calibri"/>
        <family val="2"/>
        <scheme val="minor"/>
      </rPr>
      <t xml:space="preserve">
ensure that all information sent over the
public network is encrypted using Australian
Signals Directorate (ASD) approved
cryptographic algorithms.</t>
    </r>
  </si>
  <si>
    <r>
      <t xml:space="preserve">If the authorised dispenser identification is
not present, the system </t>
    </r>
    <r>
      <rPr>
        <b/>
        <sz val="11"/>
        <color theme="1"/>
        <rFont val="Calibri"/>
        <family val="2"/>
        <scheme val="minor"/>
      </rPr>
      <t>SHALL NOT</t>
    </r>
    <r>
      <rPr>
        <sz val="11"/>
        <color theme="1"/>
        <rFont val="Calibri"/>
        <family val="2"/>
        <scheme val="minor"/>
      </rPr>
      <t xml:space="preserve">
execute the dispense function.</t>
    </r>
  </si>
  <si>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each user involved with dispensing activity.</t>
    </r>
  </si>
  <si>
    <r>
      <t xml:space="preserve">When the system is used to generate a file
for submission to a regulatory body, the
file </t>
    </r>
    <r>
      <rPr>
        <b/>
        <sz val="11"/>
        <color theme="1"/>
        <rFont val="Calibri"/>
        <family val="2"/>
        <scheme val="minor"/>
      </rPr>
      <t>SHALL</t>
    </r>
    <r>
      <rPr>
        <sz val="11"/>
        <color theme="1"/>
        <rFont val="Calibri"/>
        <family val="2"/>
        <scheme val="minor"/>
      </rPr>
      <t xml:space="preserve"> clearly indicate that it cannot
be used as a prescription.
</t>
    </r>
    <r>
      <rPr>
        <i/>
        <sz val="11"/>
        <color theme="1"/>
        <rFont val="Calibri"/>
        <family val="2"/>
        <scheme val="minor"/>
      </rPr>
      <t xml:space="preserve">Note: Vendors may consider inclusion of a
watermark.
</t>
    </r>
  </si>
  <si>
    <t>Description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</si>
  <si>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</si>
  <si>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</si>
  <si>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</si>
  <si>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</si>
  <si>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</si>
  <si>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</si>
  <si>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</si>
  <si>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</si>
  <si>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</si>
  <si>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</si>
  <si>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</si>
  <si>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</si>
  <si>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</si>
  <si>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</si>
  <si>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</si>
  <si>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</si>
  <si>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</si>
  <si>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</si>
  <si>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</si>
  <si>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</si>
  <si>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</si>
  <si>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</si>
  <si>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</si>
  <si>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</si>
  <si>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</si>
  <si>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</si>
  <si>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</si>
  <si>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</si>
  <si>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</si>
  <si>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</si>
  <si>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</si>
  <si>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</si>
  <si>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</si>
  <si>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</si>
  <si>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</si>
  <si>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</si>
  <si>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</si>
  <si>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</si>
  <si>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</si>
  <si>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</si>
  <si>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</si>
  <si>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</si>
  <si>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</si>
  <si>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</si>
  <si>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</si>
  <si>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</si>
  <si>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</si>
  <si>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</si>
  <si>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</si>
  <si>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</si>
  <si>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</si>
  <si>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</si>
  <si>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</si>
  <si>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</si>
  <si>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</si>
  <si>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</si>
  <si>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</si>
  <si>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</si>
  <si>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</si>
  <si>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</si>
  <si>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</si>
  <si>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</si>
  <si>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</si>
  <si>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</si>
  <si>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</si>
  <si>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</si>
  <si>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</si>
  <si>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</si>
  <si>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</si>
  <si>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</si>
  <si>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</si>
  <si>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</si>
  <si>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</si>
  <si>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</si>
  <si>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</si>
  <si>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</si>
  <si>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</si>
  <si>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</si>
  <si>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</si>
  <si>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</si>
  <si>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</si>
  <si>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</si>
  <si>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</si>
  <si>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</si>
  <si>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</si>
  <si>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</si>
  <si>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</si>
  <si>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</si>
  <si>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</si>
  <si>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</si>
  <si>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DS - AUTHENTICATION</t>
  </si>
  <si>
    <t>DS - AUDIT</t>
  </si>
  <si>
    <t>DS - MAIN</t>
  </si>
  <si>
    <t>PRECONDITIONS</t>
  </si>
  <si>
    <t>Scenario:</t>
  </si>
  <si>
    <t>TS_DISP_001</t>
  </si>
  <si>
    <t>Objective:</t>
  </si>
  <si>
    <t>Pre-requisites:</t>
  </si>
  <si>
    <t>Test Steps</t>
  </si>
  <si>
    <t>Test Cases</t>
  </si>
  <si>
    <t>Conformance Requirement(s)</t>
  </si>
  <si>
    <t>TEST STEP / CASE DESCRIPTION</t>
  </si>
  <si>
    <t>ACTUAL TEST RESULT</t>
  </si>
  <si>
    <t>Dispenser presented with electronic prescription token</t>
  </si>
  <si>
    <t xml:space="preserve">Able to scan token - Dispensing System supports scanning token. </t>
  </si>
  <si>
    <t>DS connects to PDS</t>
  </si>
  <si>
    <t>Dispenser logs into DS</t>
  </si>
  <si>
    <t>Dispenser scans token</t>
  </si>
  <si>
    <t>Dispensing System scans token - Prescription details presented.</t>
  </si>
  <si>
    <t>Full details presented</t>
  </si>
  <si>
    <t>Full details presented to dispenser.</t>
  </si>
  <si>
    <t>Default Evidence of prescription</t>
  </si>
  <si>
    <t>Default Address used as evidence of prescription to SOC / Agent</t>
  </si>
  <si>
    <t>Check Off Prescription</t>
  </si>
  <si>
    <t>Full details audited</t>
  </si>
  <si>
    <t>Audit record created and includes all relevant dispense details.</t>
  </si>
  <si>
    <t>Scenario result:</t>
  </si>
  <si>
    <t>TS_DISP_002</t>
  </si>
  <si>
    <t>Dispensing System scans token - PDS Unavailable 
Dispenser manually dispenses the supply. Prescription is Owing.</t>
  </si>
  <si>
    <t>TS_DISP_003</t>
  </si>
  <si>
    <t>Submission of Partial dispense details to PDS.</t>
  </si>
  <si>
    <t>TS_DISP_004</t>
  </si>
  <si>
    <t>TS_DISP_005</t>
  </si>
  <si>
    <t>Cancel prescription prior to submission</t>
  </si>
  <si>
    <t>Dispensing System scans token - Prescription details presented - Already dispensed</t>
  </si>
  <si>
    <t>Reverse electronic prescription</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</si>
  <si>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</si>
  <si>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</si>
  <si>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</si>
  <si>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</si>
  <si>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</si>
  <si>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</si>
  <si>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</si>
  <si>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Prescription NOT dispensed - Cancelled before dispense completed.</t>
  </si>
  <si>
    <t>Prescription NOT dispensed - Reversed AFTER original dispense activity.</t>
  </si>
  <si>
    <t>TS_DISP_006</t>
  </si>
  <si>
    <t>TS_DISP_007</t>
  </si>
  <si>
    <t>TS_DISP_008</t>
  </si>
  <si>
    <t>Able to scan token or enter DSPID</t>
  </si>
  <si>
    <t xml:space="preserve">TC_DISP_RET_001
TC_DISP_RET_002
TC_DISP_RET_003
</t>
  </si>
  <si>
    <t>PDS Unavailability</t>
  </si>
  <si>
    <t>Electronic Prescription presentation</t>
  </si>
  <si>
    <t>Electronic prescription presentation</t>
  </si>
  <si>
    <t>Dispense Activity Management</t>
  </si>
  <si>
    <t>Electronic prescription details include full details of dispense event and are successfully submitted and acknowledge by the PDS. Events meet all legislation requirements, which is also audited.</t>
  </si>
  <si>
    <t>Abandon dispense event. Cancellation audited.</t>
  </si>
  <si>
    <t>Authenticate Users</t>
  </si>
  <si>
    <t>TC_DISP_AA_006
TC_DISP_AUD_002</t>
  </si>
  <si>
    <t>Scenario Summary</t>
  </si>
  <si>
    <t>Scenario Test Cases:</t>
  </si>
  <si>
    <t>Dispense Activity Audit</t>
  </si>
  <si>
    <t>Dispensed activity audit for security and legislation</t>
  </si>
  <si>
    <t>Test Case Number</t>
  </si>
  <si>
    <t>TEST CASES</t>
  </si>
  <si>
    <t>R</t>
  </si>
  <si>
    <t>PDS is unavailable or becomes unavailable during the dispense event.</t>
  </si>
  <si>
    <t>Receipt of Supply</t>
  </si>
  <si>
    <t>Dispensing System records the receipt of the supply.</t>
  </si>
  <si>
    <t xml:space="preserve">Dispensing System provides Check-Off list for finalisation. </t>
  </si>
  <si>
    <t>Receipt from PDS</t>
  </si>
  <si>
    <t>PDS acknowledges receipt of dispense record.</t>
  </si>
  <si>
    <t>Cancel receipt from PDS</t>
  </si>
  <si>
    <t>Reversal receipt from PDS</t>
  </si>
  <si>
    <t>Test Cases  taken from specified requirements for Conformance Requirements Specification:
Section 3.2. Dispensing Systems: 
Sub-Sections:
- Authentication and Authorisation</t>
  </si>
  <si>
    <t>Test Cases  taken from specified requirements for Conformance Requirements Specification:
Section 3.2. Dispensing Systems: 
Sub-Sections:
- Audit</t>
  </si>
  <si>
    <t>Test Cases  taken from specified requirements for Conformance Requirements Specification:
Section 3.2. Dispensing Systems: 
Sub-Sections:
- Retrieval
- Presentation
- Finalisation
- Modification
- Submission
- Reconciliation</t>
  </si>
  <si>
    <t>Dispensing System Authenticated with PDS.</t>
  </si>
  <si>
    <t>Dispenser logged in to Dispensing System - with dispensing privileges.
Login is audited.</t>
  </si>
  <si>
    <t>Dispensing System Maintenance and management of electronic prescription.</t>
  </si>
  <si>
    <t>Dispenser logged in to Dispensing System - with dispensing privileges.
Login is Audited.</t>
  </si>
  <si>
    <t>DS - E2E INTERFACES</t>
  </si>
  <si>
    <t>DS - SCENARIOS</t>
  </si>
  <si>
    <t>Dispensing System has single factor authentication.</t>
  </si>
  <si>
    <t>Dispensing System has multi-stage authentication.</t>
  </si>
  <si>
    <t>Dispensing System has multi-factor authentication.</t>
  </si>
  <si>
    <t>Dispenser enters details and password.</t>
  </si>
  <si>
    <t>User exists in system. 
Token and / or other multi-stage authentication set-up for use.</t>
  </si>
  <si>
    <t>User exists in system. 
Token and password and / or other multi-factor authentication set-up for use.</t>
  </si>
  <si>
    <t>Dispensing users set-up with dispensing rights - designated by healthcare organisation.</t>
  </si>
  <si>
    <t>Dispensing System user set-up includes ability to designate dispensing rights to Users.</t>
  </si>
  <si>
    <t xml:space="preserve">Full metadata for audit use.
The UUID specification is available on the Internet, e.g. http://pubs.opengroup.org/onlinepubs/9629399/apdxa.htm. </t>
  </si>
  <si>
    <t>Prescription details - as from the original prescription.
originalRepositorySoftUniqueID details suppressed or removed for send from PDS</t>
  </si>
  <si>
    <t>Prescription details - as from the original prescription.
Conformance ID details suppressed or removed for send from PDS</t>
  </si>
  <si>
    <t xml:space="preserve">Prescription details - as from the original prescription.
</t>
  </si>
  <si>
    <t>START:  Modification</t>
  </si>
  <si>
    <t>END:  Modification</t>
  </si>
  <si>
    <t>System Identifies user as user with electronic prescription dispensing capability.</t>
  </si>
  <si>
    <t>Authorised Dispenser NOT Present - Electronic Prescription dispensing options NOT available to User.</t>
  </si>
  <si>
    <t>Dispensing user Identified by the system and identity can be recorded.</t>
  </si>
  <si>
    <t>Prescription details - as from the original prescription.
Conformance ID details suppressed or removed for send from PDS.</t>
  </si>
  <si>
    <t xml:space="preserve">Dispensing System displays all requirement details including: 
- Visual indication that the prescription is an electronic prescription
- Clear indication that this information represents the legal form
</t>
  </si>
  <si>
    <t>TC_DISP_MOD_001</t>
  </si>
  <si>
    <r>
      <t xml:space="preserve">The system </t>
    </r>
    <r>
      <rPr>
        <b/>
        <sz val="11"/>
        <color theme="1"/>
        <rFont val="Calibri"/>
        <family val="2"/>
        <scheme val="minor"/>
      </rPr>
      <t>SHALL</t>
    </r>
    <r>
      <rPr>
        <sz val="11"/>
        <color theme="1"/>
        <rFont val="Calibri"/>
        <family val="2"/>
        <scheme val="minor"/>
      </rPr>
      <t xml:space="preserve"> maintain an audit log of logon, logoff, stage-change and credential change activity for all user accounts.</t>
    </r>
  </si>
  <si>
    <t>TC_DISP_RET_010</t>
  </si>
  <si>
    <t>TC_DISP_RET_011</t>
  </si>
  <si>
    <t>TC_DISP_RET_012</t>
  </si>
  <si>
    <t>TC_DISP_PRES_005</t>
  </si>
  <si>
    <t>TC_DISP_PRES_006</t>
  </si>
  <si>
    <t>End:  Reconciliation</t>
  </si>
  <si>
    <t>PDS Audit and other legal regulations and audit expectations are known.
Sufficient electronic prescription activity enabled to provide audit.</t>
  </si>
  <si>
    <t>TC_DISP_RET_013</t>
  </si>
  <si>
    <t>TS_DISP_009</t>
  </si>
  <si>
    <t>Dispenser logged in to Dispensing System with dispensing privileges.
Login is audited.</t>
  </si>
  <si>
    <t>Post-Finalisation Modification</t>
  </si>
  <si>
    <t xml:space="preserve">Dispensing System users authenticated for use and associated user profiles and security permissions are maintained. </t>
  </si>
  <si>
    <t>TEST CASE NUMBER</t>
  </si>
  <si>
    <t>TEST CASE</t>
  </si>
  <si>
    <t xml:space="preserve">Test Case, including steps </t>
  </si>
  <si>
    <t xml:space="preserve">The expected / desired outcome of the Test Case.
</t>
  </si>
  <si>
    <t>Prescribing System ACTIONS</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</si>
  <si>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</si>
  <si>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</si>
  <si>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</si>
  <si>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</si>
  <si>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</si>
  <si>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</si>
  <si>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</si>
  <si>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</si>
  <si>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</si>
  <si>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</si>
  <si>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</si>
  <si>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</si>
  <si>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</si>
  <si>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</si>
  <si>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</si>
  <si>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</si>
  <si>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</si>
  <si>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</si>
  <si>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</si>
  <si>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</si>
  <si>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</si>
  <si>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</si>
  <si>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</si>
  <si>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</si>
  <si>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 xml:space="preserve">Prescriber submits the electronic prescription. </t>
  </si>
  <si>
    <t>Prescribing System -&gt; PDS</t>
  </si>
  <si>
    <t>Assist SoC for register of Active Script List</t>
  </si>
  <si>
    <t>Prescriber registers ASL for SoC</t>
  </si>
  <si>
    <t>Add electronic prescription to Active Script List</t>
  </si>
  <si>
    <t>Prescriber adds electronic prescription to Active Script List</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</si>
  <si>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</si>
  <si>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</si>
  <si>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</si>
  <si>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</si>
  <si>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</si>
  <si>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</si>
  <si>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System ACTIONS</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</si>
  <si>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</si>
  <si>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</si>
  <si>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</si>
  <si>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</si>
  <si>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</si>
  <si>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</si>
  <si>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</si>
  <si>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</si>
  <si>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</si>
  <si>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</si>
  <si>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</si>
  <si>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</si>
  <si>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</si>
  <si>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</si>
  <si>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</si>
  <si>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</si>
  <si>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</si>
  <si>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</si>
  <si>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</si>
  <si>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</si>
  <si>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</si>
  <si>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</si>
  <si>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</si>
  <si>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</si>
  <si>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</si>
  <si>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</si>
  <si>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</si>
  <si>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PDS Issues Receipt of Dispense Annotation to Dispensing System</t>
  </si>
  <si>
    <t>Acknowledgement of Dispense Deferment</t>
  </si>
  <si>
    <t>PDS Issues Receipt of Dispense Deferment to Dispensing System</t>
  </si>
  <si>
    <t>Acknowledgement of Prescription Reversal</t>
  </si>
  <si>
    <t>PDS Issues Receipt of Cancellation to Dispensing System</t>
  </si>
  <si>
    <t>Acknowledgement of Prescription Reconciliation</t>
  </si>
  <si>
    <t>PDS Issues Receipt of Reconciled 'owing filled' to Dispensing System</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</si>
  <si>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</si>
  <si>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</si>
  <si>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</si>
  <si>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</si>
  <si>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</si>
  <si>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</si>
  <si>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</si>
  <si>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</si>
  <si>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</si>
  <si>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</si>
  <si>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</si>
  <si>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</si>
  <si>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Authorised User Accepts prescriber's electronic prescription</t>
  </si>
  <si>
    <t>Mobile Application &lt;-&gt; Prescribing System</t>
  </si>
  <si>
    <t>Retrieve full electronic prescription Information</t>
  </si>
  <si>
    <t>Personal Information displayed through the Mobile Application</t>
  </si>
  <si>
    <t xml:space="preserve">Retrieved data audited </t>
  </si>
  <si>
    <t>SoC Self-register of Active Script List</t>
  </si>
  <si>
    <t>SoC registers own ASL</t>
  </si>
  <si>
    <t>SoC ASL management of ASL and electronic prescriptions</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</si>
  <si>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</si>
  <si>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</si>
  <si>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</si>
  <si>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</si>
  <si>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</si>
  <si>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</si>
  <si>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</si>
  <si>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</si>
  <si>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</si>
  <si>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</si>
  <si>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</si>
  <si>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</si>
  <si>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</si>
  <si>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</si>
  <si>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</si>
  <si>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</si>
  <si>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</si>
  <si>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</si>
  <si>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</si>
  <si>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</si>
  <si>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</si>
  <si>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</si>
  <si>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</si>
  <si>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</si>
  <si>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</si>
  <si>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SoC manages ASL and profile</t>
  </si>
  <si>
    <t>System Identifies user as user WITHOUT electronic prescription dispensing capability.</t>
  </si>
  <si>
    <t xml:space="preserve">Mobile Application &lt;-&gt; Mobile Intermediary </t>
  </si>
  <si>
    <r>
      <t xml:space="preserve">User exists in system.
</t>
    </r>
    <r>
      <rPr>
        <i/>
        <sz val="11"/>
        <rFont val="Calibri"/>
        <family val="2"/>
        <scheme val="minor"/>
      </rPr>
      <t xml:space="preserve">
Note - Dependent on individual dispensing system design - dispensing system may only need to provide unique initials. </t>
    </r>
  </si>
  <si>
    <t>Prescribing System -&gt; PDS -&gt; API Gateway -&gt; ASLR</t>
  </si>
  <si>
    <t>Prescribing System -&gt; API Gateway -&gt; ASLR</t>
  </si>
  <si>
    <t>Dispensing System -&gt; PDS -&gt; API Gateway -&gt; ASLR</t>
  </si>
  <si>
    <t>User is logged in but the period of inactivity expires.</t>
  </si>
  <si>
    <t>Dispensing System user scans token.</t>
  </si>
  <si>
    <t>PDS Unavailable message displayed.</t>
  </si>
  <si>
    <t>Electronic Prescription Invalid - No Conformance Identifier.</t>
  </si>
  <si>
    <t>Electronic Prescription Invalid - No originalRepositorySoftUniqueID.</t>
  </si>
  <si>
    <t>Electronic Prescription Invalid - No RepositorySoftUniqueID.</t>
  </si>
  <si>
    <t xml:space="preserve">Dispensing System user prepares evidence of prescription to SOC and over-writes the default electronic address. </t>
  </si>
  <si>
    <t>Dispensing System User dispenses the electronic prescription items.
SOC acknowledges receipt of supply and Dispensing System User marks as acknowledged by recipient.</t>
  </si>
  <si>
    <t>AACP</t>
  </si>
  <si>
    <t>ASD Approved Cryptographic Protocol</t>
  </si>
  <si>
    <t>Dispenser enters multi-step details. E.g. password then pre-set secret question.</t>
  </si>
  <si>
    <t xml:space="preserve">User(s)in the system for use. </t>
  </si>
  <si>
    <t>Electronic Prescription and associated data.</t>
  </si>
  <si>
    <t>Prescription details presented to the Dispensing System, including an indication from the prescriber that brand substitution is allowed or NOT allowed.</t>
  </si>
  <si>
    <t>TC_DISP_PRES_007</t>
  </si>
  <si>
    <t>Prescription details presented to the Dispensing System, including an indication from the prescriber that brand substitution is allowed.</t>
  </si>
  <si>
    <t>Dispensing System displays electronic prescription details. Included is a clear indication whether brand substitution is allowed or not. It clearly shows brand substitution is allowed.</t>
  </si>
  <si>
    <t>Display electronic prescription details in Dispensing System. Substitution allowed.</t>
  </si>
  <si>
    <t>Display electronic prescription details in Dispensing System. Substitution not allowed.</t>
  </si>
  <si>
    <t>Dispensing System displays electronic prescription details. Included is a clear indication whether brand substitution is allowed or not. It clearly shows brand substitution is NOT allowed.</t>
  </si>
  <si>
    <t xml:space="preserve">Prescription details - as from the original prescription. Brand substitution allowed. </t>
  </si>
  <si>
    <t xml:space="preserve">Prescription details - as from the original prescription. Brand substitution NOT allowed. </t>
  </si>
  <si>
    <t>TEST EVIDENCE (SCREEN SHOTS, RECORDINGS, FILES)</t>
  </si>
  <si>
    <t>Dispensing System Setup to interact with PDS(s)</t>
  </si>
  <si>
    <t>Electronic token has been generated for scanning (SOC / Agent).
PDS(s) Available.</t>
  </si>
  <si>
    <t>Electronic token has been generated for scanning (SOC / Agent).
PDS(s) Unavailable.</t>
  </si>
  <si>
    <t>Prescription details present in the Dispensing System and prepared for Submission of a repeat supply authorisation. 
PDS(s) Available.</t>
  </si>
  <si>
    <t>Prescription details present in the Dispensing System and prepared for Submission. 
PDS(s) Available.</t>
  </si>
  <si>
    <t>Dispensing System has previously submitted dispense notice to  the PDS. 
PDS(s) Available.</t>
  </si>
  <si>
    <t>An owing prescription has been dispensed manually.
Prescriber has consequently sent electronic prescription covering owing prescription.
PDS(s) Available.</t>
  </si>
  <si>
    <t>An owing prescription has been dispensed.
Prescriber has consequently sent electronic prescription covering owing prescription and made note that it has already been filled.
PDS(s) Available.</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</si>
  <si>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</si>
  <si>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</si>
  <si>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</si>
  <si>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</si>
  <si>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Number of N/A test results for mandatory tests</t>
  </si>
  <si>
    <t>Number of Tests</t>
  </si>
  <si>
    <t>Test % Success Rate</t>
  </si>
  <si>
    <r>
      <t>Test Case worksheet</t>
    </r>
    <r>
      <rPr>
        <sz val="10"/>
        <rFont val="Calibri"/>
        <family val="2"/>
        <scheme val="minor"/>
      </rPr>
      <t xml:space="preserve"> </t>
    </r>
  </si>
  <si>
    <t>Number of Scenarios</t>
  </si>
  <si>
    <t xml:space="preserve"> Total % Tests Passed or N/A</t>
  </si>
  <si>
    <t>Scenario worksheet</t>
  </si>
  <si>
    <t>THIS SECTION DOES NOT NEED TO BE MANUALLY FILLED IN - IT WILL BE AUTOMATICALLY CALCULATED.</t>
  </si>
  <si>
    <t>Optional.</t>
  </si>
  <si>
    <t>Additional software tools and versions not subject to testing used 
(e.g. web browser)</t>
  </si>
  <si>
    <t>Operating System/Environment Configuration (name and version)</t>
  </si>
  <si>
    <t>Please complete</t>
  </si>
  <si>
    <t xml:space="preserve">TEST SUMMARY REPORT
</t>
  </si>
  <si>
    <t>MANDATORY AND N/A</t>
  </si>
  <si>
    <t xml:space="preserve">Interfacing systems set-up to check encryption
PDS available
</t>
  </si>
  <si>
    <t xml:space="preserve">Monitor Interfacing Dispensing Systems to PDS:
Inspect transient data between Dispensing System and PDS.
</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</si>
  <si>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</si>
  <si>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</si>
  <si>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</si>
  <si>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</si>
  <si>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</si>
  <si>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</si>
  <si>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</si>
  <si>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</si>
  <si>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</si>
  <si>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</si>
  <si>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</si>
  <si>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</si>
  <si>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</si>
  <si>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</si>
  <si>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</si>
  <si>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</si>
  <si>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</si>
  <si>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</si>
  <si>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</si>
  <si>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</si>
  <si>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</si>
  <si>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</si>
  <si>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</si>
  <si>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</si>
  <si>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</si>
  <si>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</si>
  <si>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</si>
  <si>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References and Related Documents</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</si>
  <si>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</si>
  <si>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</si>
  <si>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</si>
  <si>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</si>
  <si>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</si>
  <si>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r>
      <t xml:space="preserve">Council of Australian Governments
</t>
    </r>
    <r>
      <rPr>
        <sz val="8"/>
        <rFont val="Arial"/>
        <family val="2"/>
      </rPr>
      <t xml:space="preserve">The Australian Digital Health Agency is jointly funded by the Australian Government and all state and territory governments.
</t>
    </r>
  </si>
  <si>
    <t>Copyright © 2020 Australian Digital Health Agency</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</si>
  <si>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</si>
  <si>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</si>
  <si>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</si>
  <si>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</si>
  <si>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</si>
  <si>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</si>
  <si>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</si>
  <si>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REFERENCES</t>
  </si>
  <si>
    <t>TEST EVIDENCE 
(SCREEN SHOTS, RECORDINGS, FILES)</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</si>
  <si>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</si>
  <si>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Security Models Established </t>
  </si>
  <si>
    <t>User notified that the password cannot be used.
The authentication parameters applied to the system.</t>
  </si>
  <si>
    <t xml:space="preserve">User uses the system:
- Dispensing Activity </t>
  </si>
  <si>
    <t>Correct prescription details presented.</t>
  </si>
  <si>
    <r>
      <t xml:space="preserve">Electronic token has been generated 
PDS(s) Available.
</t>
    </r>
    <r>
      <rPr>
        <i/>
        <sz val="11"/>
        <rFont val="Calibri"/>
        <family val="2"/>
        <scheme val="minor"/>
      </rPr>
      <t xml:space="preserve">
</t>
    </r>
  </si>
  <si>
    <t>The system accepts an electronic prescription Token electronically.
Correct prescription details presented.</t>
  </si>
  <si>
    <t>Dispense Record sent to PDS and includes annotations. 
PDS receives the dispense record including the annotations. The information is correct and complete.</t>
  </si>
  <si>
    <t>Prescription details present in the Dispensing System and submitted to PDS
PDS(s) Available.</t>
  </si>
  <si>
    <t>An owing prescription has been dispensed manually (e.g. urgent prescription).
Prescriber has consequently sent electronic prescription covering owing prescription.
PDS(s) Available.</t>
  </si>
  <si>
    <r>
      <t xml:space="preserve">End to End Interfaces: Prescribing System, Dispensing System, Mobile Application via Intermediary and ASLR - Dispensing System considerations </t>
    </r>
    <r>
      <rPr>
        <b/>
        <sz val="14"/>
        <color theme="9" tint="-0.249977111117893"/>
        <rFont val="Calibri"/>
        <family val="2"/>
        <scheme val="minor"/>
      </rPr>
      <t xml:space="preserve">'shaded' </t>
    </r>
  </si>
  <si>
    <t>TC_DISP_AA_001
TC_DISP_AA_002</t>
  </si>
  <si>
    <t>Sub Section - Requirements</t>
  </si>
  <si>
    <t>Conformance  Specification Number</t>
  </si>
  <si>
    <t>Dispensing System User dispenses the electronic prescription items.
SOC acknowledges receipt of supply and Dispensing System User marks as acknowledged by recipient.</t>
  </si>
  <si>
    <t xml:space="preserve">Traceability Matrix summarising requirements and tests with associated Requirement sections and Scenarios.
</t>
  </si>
  <si>
    <t>C</t>
  </si>
  <si>
    <t xml:space="preserve">Specifies whether a test is mandatory, recommended or optional.  This is done with the abbreviation:
M for Mandatory 
R for Recommended
C for Conditional
O for Optional
</t>
  </si>
  <si>
    <t>Dispenser makes changes to the dispense record post finalisation.</t>
  </si>
  <si>
    <t>End to End systems involvement for the whole of the Electronic Prescription System - outlining interfacing systems, applications and related functions. Specific details relating to Dispensing System with PDS and other systems highlighted. See Related Documents, Test Data and Artefacts.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</si>
  <si>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</si>
  <si>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 xml:space="preserve">Dispensing System Authenticated and encrypted with PDS. </t>
  </si>
  <si>
    <t>Reconcile dispense records</t>
  </si>
  <si>
    <r>
      <t xml:space="preserve">PDS Authenticated using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t>
    </r>
  </si>
  <si>
    <r>
      <t xml:space="preserve">All data is encrypted correctly as ASD Approved Cryptographic algorithms.
</t>
    </r>
    <r>
      <rPr>
        <i/>
        <sz val="11"/>
        <rFont val="Calibri"/>
        <family val="2"/>
        <scheme val="minor"/>
      </rPr>
      <t xml:space="preserve">
Note: Refer to ASD Approved Cryptographic Algorithms in
https://www.cyber.gov.au/ism/guidelines-for-using-cryptography
</t>
    </r>
    <r>
      <rPr>
        <sz val="11"/>
        <rFont val="Calibri"/>
        <family val="2"/>
        <scheme val="minor"/>
      </rPr>
      <t xml:space="preserve">
</t>
    </r>
  </si>
  <si>
    <t>User signs in with Invalid User.</t>
  </si>
  <si>
    <t>User logs into Dispensing System.</t>
  </si>
  <si>
    <t>User logs out of Dispensing System.</t>
  </si>
  <si>
    <t>User checks their own records.</t>
  </si>
  <si>
    <t>Dispenser with Dispensing Privileges logs in.</t>
  </si>
  <si>
    <t>User without Dispensing Privileges logs in.</t>
  </si>
  <si>
    <t>User logged in Successfully. 
The authentication parameters applied to the system.</t>
  </si>
  <si>
    <t>Dispenser enters multi-step details. E.g. Token details &amp; password.</t>
  </si>
  <si>
    <t xml:space="preserve"> System supports single factor or multi stage authentication
Authentication
parameters have been set up, including but not limited to:
• Minimum password length;
• password composition;
• password retry limit (before lockout);
• password refresh interval (frequency with which new password must be created);
and
• password reuse interval (period which
must expire before a password may be
reused).</t>
  </si>
  <si>
    <t>User signs in with correct password.</t>
  </si>
  <si>
    <t>User signs in with password of minimum length.</t>
  </si>
  <si>
    <t>User signs in with new password.</t>
  </si>
  <si>
    <t>User signs in with new password of Invalid combination.</t>
  </si>
  <si>
    <t>Invalid password Message. 
The authentication parameters applied to the system.</t>
  </si>
  <si>
    <t>User signs in with Elapsed password.</t>
  </si>
  <si>
    <t>User signs in with Incorrect password.</t>
  </si>
  <si>
    <t>Incorrect password Message.
The authentication parameters applied to the system (Password retry limit before lockout)</t>
  </si>
  <si>
    <t xml:space="preserve">User and password Security Model established:
- User Time Out
</t>
  </si>
  <si>
    <t>Any / all users identified on use by the system and identity recorded.</t>
  </si>
  <si>
    <t>User logged in Successfully.
The authentication parameters applied to the system.</t>
  </si>
  <si>
    <t>Invalid User Message.</t>
  </si>
  <si>
    <t>User prompted for new password.
The authentication parameters applied to the system.</t>
  </si>
  <si>
    <t>User prompted for new password - Enters a password already used but expired long enough for reuse.</t>
  </si>
  <si>
    <t>User prompted for new password - Enters a password already used and NOT expired long enough for reuse.</t>
  </si>
  <si>
    <t>User and password set-up.</t>
  </si>
  <si>
    <t>PDS System set-up for authentication, uses PKI.
Security Profiles set-up for all users.</t>
  </si>
  <si>
    <t>Audit authority to dispense records maintained:
- Supporting PDS Audit Requirements
- Retained for state-based regulation</t>
  </si>
  <si>
    <r>
      <t xml:space="preserve">User activity audited.
</t>
    </r>
    <r>
      <rPr>
        <i/>
        <sz val="11"/>
        <rFont val="Calibri"/>
        <family val="2"/>
        <scheme val="minor"/>
      </rPr>
      <t xml:space="preserve">Note: Full formats of audit details are covered in other tests in this section.
Note: Stage-change is where an additional credential is required - for example a PIN is required to undertake a particular function. Credential change would be the change of the form of the credential or a change to the value (for example, password change). </t>
    </r>
  </si>
  <si>
    <r>
      <t xml:space="preserve">Prescription details presented to the Dispensing System, where the prescription for the SOC has deferment of medication. 
Printing set-up for Dispensing System.
</t>
    </r>
    <r>
      <rPr>
        <i/>
        <sz val="11"/>
        <rFont val="Calibri"/>
        <family val="2"/>
        <scheme val="minor"/>
      </rPr>
      <t xml:space="preserve">
Note: Conditional test on whether defer function is used and supported.</t>
    </r>
  </si>
  <si>
    <r>
      <t xml:space="preserve">Dispensing System includes a checking mechanism to support the final check-off process.
</t>
    </r>
    <r>
      <rPr>
        <i/>
        <sz val="11"/>
        <rFont val="Calibri"/>
        <family val="2"/>
        <scheme val="minor"/>
      </rPr>
      <t xml:space="preserve">
Note: Check-off process is either on-screen or printed option from Dispensing System.</t>
    </r>
  </si>
  <si>
    <r>
      <t xml:space="preserve">Where only single factor or multi-stage
authentication is provided, the system
</t>
    </r>
    <r>
      <rPr>
        <b/>
        <sz val="11"/>
        <color theme="1"/>
        <rFont val="Calibri"/>
        <family val="2"/>
        <scheme val="minor"/>
      </rPr>
      <t xml:space="preserve">SHALL </t>
    </r>
    <r>
      <rPr>
        <sz val="11"/>
        <color theme="1"/>
        <rFont val="Calibri"/>
        <family val="2"/>
        <scheme val="minor"/>
      </rPr>
      <t xml:space="preserve">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Note: Healthcare organisations shall have
the support of the system in the
implementation of their access control
policies.</t>
    </r>
  </si>
  <si>
    <t>Submit electronic prescription dispense record</t>
  </si>
  <si>
    <t>Submit electronic prescription dispense record details &amp; Receipt</t>
  </si>
  <si>
    <t>Full details of electronic prescription presented</t>
  </si>
  <si>
    <t>TC_DISP_AA_006
TC_DISP_AA_009
TC_DISP_AUD_002</t>
  </si>
  <si>
    <t>1. Electronic Prescription token exists for use: 
- Repeat prescription.
2. PDS Available.
3. Dispensing System with valid dispensing profiles.</t>
  </si>
  <si>
    <t>Dispenser gives Final Approval</t>
  </si>
  <si>
    <t>Full details Audited</t>
  </si>
  <si>
    <t>All detailed audited</t>
  </si>
  <si>
    <t>TC_DISP_AA_006
TC_DISP_AUD_002
TC_DISP_AA_009</t>
  </si>
  <si>
    <t>1. Electronic Prescription token exists for use.
2. PDS Available.
3. Dispensing System with ALL valid / invalid dispensing profiles.</t>
  </si>
  <si>
    <t>Number of Test Cases</t>
  </si>
  <si>
    <t>Tests marked N/A</t>
  </si>
  <si>
    <t xml:space="preserve">Prescription details for a repeat authorisation present in the Dispensing System. </t>
  </si>
  <si>
    <t>Dispensing System user prints evidence of prescription for a repeat authorisation</t>
  </si>
  <si>
    <t>Dispensing System user sends an email to the SOC as evidence of prescription for a repeat authorisation</t>
  </si>
  <si>
    <t>Dispensing System user sends SMS / text to the SOC as evidence of prescription for a repeat authorisation</t>
  </si>
  <si>
    <t>Dispensing System user updates SoC electronic communication address. 
Dispensing System user submits dispense record to PDS.</t>
  </si>
  <si>
    <t>Dispensing System user updates SoC electronic communication address. Dispensing System user submits dispense record to PDS.</t>
  </si>
  <si>
    <t xml:space="preserve">Electronic token has been sent electronically to Dispensing system. Dispensing System user scans the token. </t>
  </si>
  <si>
    <t xml:space="preserve">Prescription details </t>
  </si>
  <si>
    <t>Dispensing System has previously submitted dispense notice to  the PDS. 
PDS(s) Unavailable.</t>
  </si>
  <si>
    <t xml:space="preserve">Dispensing System user reverses the dispense event  after dispense notice has been posted to the Open PDS
</t>
  </si>
  <si>
    <t xml:space="preserve">Dispense Record is reversed  in PDS and Dispensing System. 
The electronic prescription is unlocked.  
Re-Retrieval returns the details as per the previous retrieval </t>
  </si>
  <si>
    <t xml:space="preserve">Prescription details present in the Dispensing System and prepared for Submission. 
PDS(s) Unavailable </t>
  </si>
  <si>
    <t>Dispensing System user scans token - Initial dispense.</t>
  </si>
  <si>
    <t xml:space="preserve">Prescription details presented and include all additional information entered regarding the electronic prescription. 
The information is correct and complete.
</t>
  </si>
  <si>
    <t xml:space="preserve">Prescription details presented and include all additional information entered regarding previous dispense.
The information is correct and complete.
</t>
  </si>
  <si>
    <t>Dispensing System user scans token - EP not found.</t>
  </si>
  <si>
    <t>Dispensing System user scans token - EP exhausted.</t>
  </si>
  <si>
    <t>Dispensing System user scans token - EP Expired.</t>
  </si>
  <si>
    <t>Dispensing System user scans token - EP locked.</t>
  </si>
  <si>
    <t xml:space="preserve">Dispensing System Alerts user that the PDS is unavailable.
</t>
  </si>
  <si>
    <t xml:space="preserve">Electronic Prescription returns to it's original state and is unlocked in PDS as it timed out.
No dispense record created in PDS and Dispensing System
Re-Retrieval returns the details as per the original retrieval 
</t>
  </si>
  <si>
    <t>Dispensing System user does not dispense the dispense record, which times out as PDS is Unavailable.</t>
  </si>
  <si>
    <t>TC_DISP_SUB_014</t>
  </si>
  <si>
    <t>TC_DISP_SUB_015</t>
  </si>
  <si>
    <t>TC_DISP_SUB_016</t>
  </si>
  <si>
    <t>Dispensing System user submits dispense record to PDS.
PDS becomes available.</t>
  </si>
  <si>
    <t>Prescription details present in the Dispensing System and prepared for Submission. 
PDS(s) Unavailable.</t>
  </si>
  <si>
    <t>TC_DISP_SUB_017</t>
  </si>
  <si>
    <t>TC_DISP_SUB_018</t>
  </si>
  <si>
    <t xml:space="preserve">Dispensing System user reverses the dispense event  after dispense notice has been posted to the Open PDS.
PDS becomes available.
</t>
  </si>
  <si>
    <t>Prescription details - as per the precondition status.
PDS Unavailable - disconnect the Dispensing System from the network. Subsequently made available.</t>
  </si>
  <si>
    <t>Dispensing System user scans token - Subsequent dispense event.</t>
  </si>
  <si>
    <t xml:space="preserve">Dispensing System cancels the process  prior to dispense notice being posted to the PDS.
</t>
  </si>
  <si>
    <t>Dispensing System user submits dispense record to PDS. PDS becomes available.</t>
  </si>
  <si>
    <t>Dispenser makes changes to the dispense record post finalisation. PDS becomes available.</t>
  </si>
  <si>
    <t xml:space="preserve">Dispensing System user cancels the process  prior to dispense notice being posted to the PDS. PDS becomes available.
</t>
  </si>
  <si>
    <t xml:space="preserve">Dispensing System user reverses the dispense event  after dispense notice has been posted to the Open PDS. PDS becomes available.
</t>
  </si>
  <si>
    <t>Dispensing System user submits dispense record to PDS. PDS Acknowledges receipt.</t>
  </si>
  <si>
    <t>Dispensing System user cancels dispense record to PDS. PDS Acknowledges receipt.</t>
  </si>
  <si>
    <t>Dispensing System user reverses dispense record to PDS. PDS Acknowledges receipt.</t>
  </si>
  <si>
    <t>Dispensing System scans token - Prescription details presented. Positive and Negative Test Cases</t>
  </si>
  <si>
    <t>Reconciliation of owing scripts. Includes PDS becoming available.</t>
  </si>
  <si>
    <t>PDS acknowledges receipt of dispense cancel. Includes PDS becoming available.</t>
  </si>
  <si>
    <t>Reverse dispense event. Positive and Negative Test Cases.</t>
  </si>
  <si>
    <t>PDS acknowledges receipt of dispense reversal. Includes PDS becoming available.</t>
  </si>
  <si>
    <t>The original prescription created and deleted in the PDS (as if cancelled).</t>
  </si>
  <si>
    <t>Dispenser makes changes to the dispense record (from Dispensing System) and submit to PDS
PDS becomes available.</t>
  </si>
  <si>
    <t>DISP-1
DISP-3</t>
  </si>
  <si>
    <t>DISP-5
DISP-35</t>
  </si>
  <si>
    <t>DISP-11
DISP-11A
DISP-12</t>
  </si>
  <si>
    <t>DISP-34
DISP-36
DISP-51
DISP-52</t>
  </si>
  <si>
    <t>DISP-5
DISP-6
DISP-35</t>
  </si>
  <si>
    <t>DISP-5
DISP-35
DISP-6</t>
  </si>
  <si>
    <t>DISP-24
DISP-37</t>
  </si>
  <si>
    <t>DISP-34
DISP-35
DISP-51
DISP-52</t>
  </si>
  <si>
    <t>TC_DISP_RET_008 to 013</t>
  </si>
  <si>
    <t xml:space="preserve">Dispenser scans token  - PDS Unavailable </t>
  </si>
  <si>
    <t>TC_DISP_RET_008  &amp; 009</t>
  </si>
  <si>
    <t xml:space="preserve">1. Electronic Prescription token exists for use
2. PDS Available.
3. Dispensing System with valid dispensing profiles.
</t>
  </si>
  <si>
    <t xml:space="preserve">1. Electronic Prescription token(s) exists for use
2. PDS Available / Not Available as test dictates.
3. Dispensing System with valid dispensing profiles.
</t>
  </si>
  <si>
    <r>
      <t>1. Electronic Prescription token exists for use</t>
    </r>
    <r>
      <rPr>
        <sz val="11"/>
        <color theme="1"/>
        <rFont val="Calibri"/>
        <family val="2"/>
        <scheme val="minor"/>
      </rPr>
      <t xml:space="preserve">
2. PDS Available.
3. Dispensing System with valid dispensing profiles.
</t>
    </r>
  </si>
  <si>
    <t xml:space="preserve">Dispenser scans token -  PDS Available </t>
  </si>
  <si>
    <t xml:space="preserve">1. Prescription has already been dispensed (as per scenario TS_DISP_001) and submitted to PDS 
2. PDS Available.
3. Dispensing System with valid dispensing profiles.
</t>
  </si>
  <si>
    <t>TC_DISP_RET_008 &amp; 009</t>
  </si>
  <si>
    <t>PDS Unavailable message displayed initially. 
Dispense record is created in Dispensing System with a clear indication that this dispense record is not yet created in PDS.
The system queues messages and retries until the PDS acknowledges receipt, stating that the dispense record is created in PDS. 
The dispense record in Dispensing System no longer has the indicator "This record is not yet created in PDS".</t>
  </si>
  <si>
    <t>Dispense record was previously submitted to PDS successfully
PDS Unavailable.</t>
  </si>
  <si>
    <t>PDS Unavailable message displayed initially. 
Dispense record is updated in Dispensing System with a clear indication that this dispense record is not yet updated in PDS.
The system queues messages and retries until the PDS acknowledges receipt, stating that the dispense record is updated in PDS. 
The dispense record in Dispensing System no longer has the indicator "This record is not yet updated in PDS".</t>
  </si>
  <si>
    <t>PDS Unavailable message displayed initially. 
Dispense record is reversed in Dispensing System with a clear indication that this dispense record is not yet reversed in PDS.
The system queues messages and retries until the PDS acknowledges receipt, stating that the dispense record is reversed in the PDS. 
The dispense record in Dispensing System no longer has the indicator "This record is not yet reversed in PDS".</t>
  </si>
  <si>
    <t>Display electronic prescription details in Dispensing System. Compare the electronic prescription details stored in PDS.</t>
  </si>
  <si>
    <t>Dispensing System selects to Reconcile. Dispensing System provides suitable Review of Dispense Record against electronic prescription.</t>
  </si>
  <si>
    <t>DISP-28
DISP-29</t>
  </si>
  <si>
    <t>TC_DISP_SUB_012
TC_DISP_SUB_016</t>
  </si>
  <si>
    <t>DISP-23
DISP-29</t>
  </si>
  <si>
    <t>DISP-20
DISP-21
DISP-22
DISP-27
DISP-50
DISP-57
DISP-52</t>
  </si>
  <si>
    <t>DISP-20
DISP-21
DISP-27</t>
  </si>
  <si>
    <t>DISP-34
DISP-35
DISP-36
DISP- 8 
DISP-9</t>
  </si>
  <si>
    <t>Modify</t>
  </si>
  <si>
    <t>PDS Unavailable message displayed initially. 
Dispense record is not created in Dispensing System.
The system queues messages and retries until the PDS acknowledges receipt, stating that the dispensing event is cancelled and no  dispense record has been  created in the PDS. 
The electronic prescription is unlocked. Dispenser should then be able to dispense the electronic prescription at this time if they choose to.</t>
  </si>
  <si>
    <r>
      <t xml:space="preserve">The system </t>
    </r>
    <r>
      <rPr>
        <b/>
        <sz val="11"/>
        <rFont val="Calibri"/>
        <family val="2"/>
        <scheme val="minor"/>
      </rPr>
      <t>SHALL</t>
    </r>
    <r>
      <rPr>
        <sz val="11"/>
        <rFont val="Calibri"/>
        <family val="2"/>
        <scheme val="minor"/>
      </rPr>
      <t xml:space="preserve"> support scanning (or
other methods) of an electronic prescription
Token from paper or a mobile device.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</si>
  <si>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support manual entry of
an electronic prescription Token (i.e. entry
of the DSPID).
</t>
    </r>
    <r>
      <rPr>
        <i/>
        <sz val="11"/>
        <rFont val="Calibri"/>
        <family val="2"/>
        <scheme val="minor"/>
      </rPr>
      <t xml:space="preserve">Note: The DSPID may be represented as a
barcode and / or the corresponding alpha
numerical value. Should the barcode be
corrupt, a dispenser may manually enter the
alpha numerical value.
</t>
    </r>
    <r>
      <rPr>
        <sz val="11"/>
        <rFont val="Calibri"/>
        <family val="2"/>
        <scheme val="minor"/>
      </rPr>
      <t xml:space="preserve">
</t>
    </r>
    <r>
      <rPr>
        <i/>
        <sz val="11"/>
        <rFont val="Calibri"/>
        <family val="2"/>
        <scheme val="minor"/>
      </rPr>
      <t>Note: To be reviewed at any point in time
that the use of a lookup service is
determined to be no less secure, private,
equitable and accessible to a Token-only
model.</t>
    </r>
  </si>
  <si>
    <r>
      <t xml:space="preserve">The system </t>
    </r>
    <r>
      <rPr>
        <b/>
        <sz val="11"/>
        <rFont val="Calibri"/>
        <family val="2"/>
        <scheme val="minor"/>
      </rPr>
      <t>SHALL</t>
    </r>
    <r>
      <rPr>
        <sz val="11"/>
        <rFont val="Calibri"/>
        <family val="2"/>
        <scheme val="minor"/>
      </rPr>
      <t xml:space="preserve"> provide visual indication
to the user if it detects that the PDS is
unreachable or unavailable.</t>
    </r>
  </si>
  <si>
    <r>
      <t xml:space="preserve">The system </t>
    </r>
    <r>
      <rPr>
        <b/>
        <sz val="11"/>
        <rFont val="Calibri"/>
        <family val="2"/>
        <scheme val="minor"/>
      </rPr>
      <t>SHALL NOT</t>
    </r>
    <r>
      <rPr>
        <sz val="11"/>
        <rFont val="Calibri"/>
        <family val="2"/>
        <scheme val="minor"/>
      </rPr>
      <t xml:space="preserve"> accept as an
electronic prescription a message or
transaction that does not include the:
• Prescribing software conformance
identifier;
• originalRepositorySoftUniqueID; and,
• RepositorySoftUniqueID.
</t>
    </r>
    <r>
      <rPr>
        <i/>
        <sz val="11"/>
        <rFont val="Calibri"/>
        <family val="2"/>
        <scheme val="minor"/>
      </rPr>
      <t>Note: Electronic prescriptions are only
considered valid if they assert a
Conformance ID.</t>
    </r>
  </si>
  <si>
    <r>
      <t xml:space="preserve">The system </t>
    </r>
    <r>
      <rPr>
        <b/>
        <sz val="11"/>
        <rFont val="Calibri"/>
        <family val="2"/>
        <scheme val="minor"/>
      </rPr>
      <t>SHALL</t>
    </r>
    <r>
      <rPr>
        <sz val="11"/>
        <rFont val="Calibri"/>
        <family val="2"/>
        <scheme val="minor"/>
      </rPr>
      <t xml:space="preserve"> accept all information
relevant to an electronic prescription,
including:
• The original electronic prescription;
• The most recent dispense (if any); and
• All annotations (if any).
</t>
    </r>
  </si>
  <si>
    <r>
      <t xml:space="preserve">The system </t>
    </r>
    <r>
      <rPr>
        <b/>
        <sz val="11"/>
        <rFont val="Calibri"/>
        <family val="2"/>
        <scheme val="minor"/>
      </rPr>
      <t>SHALL</t>
    </r>
    <r>
      <rPr>
        <sz val="11"/>
        <rFont val="Calibri"/>
        <family val="2"/>
        <scheme val="minor"/>
      </rPr>
      <t xml:space="preserve"> provide a clear visual
indication to the user that the prescription is
an electronic prescription.
</t>
    </r>
    <r>
      <rPr>
        <i/>
        <sz val="11"/>
        <rFont val="Calibri"/>
        <family val="2"/>
        <scheme val="minor"/>
      </rPr>
      <t>Note: It must be made clear to the
dispenser that this information represents
the legal form.</t>
    </r>
  </si>
  <si>
    <r>
      <t xml:space="preserve">The system </t>
    </r>
    <r>
      <rPr>
        <b/>
        <sz val="11"/>
        <rFont val="Calibri"/>
        <family val="2"/>
        <scheme val="minor"/>
      </rPr>
      <t>SHOULD</t>
    </r>
    <r>
      <rPr>
        <sz val="11"/>
        <rFont val="Calibri"/>
        <family val="2"/>
        <scheme val="minor"/>
      </rPr>
      <t xml:space="preserve"> clearly indicate to the
user if the prescriber has specified that
brand substitution not allowed.
</t>
    </r>
    <r>
      <rPr>
        <i/>
        <sz val="11"/>
        <rFont val="Calibri"/>
        <family val="2"/>
        <scheme val="minor"/>
      </rPr>
      <t>Note: This is easily distinguished on an
existing paper prescription. The dispenser
should be directed to this value on an
electronic prescription.</t>
    </r>
  </si>
  <si>
    <r>
      <t xml:space="preserve">The system </t>
    </r>
    <r>
      <rPr>
        <b/>
        <sz val="11"/>
        <rFont val="Calibri"/>
        <family val="2"/>
        <scheme val="minor"/>
      </rPr>
      <t>SHALL</t>
    </r>
    <r>
      <rPr>
        <sz val="11"/>
        <rFont val="Calibri"/>
        <family val="2"/>
        <scheme val="minor"/>
      </rPr>
      <t xml:space="preserve"> provide a mechanism to
support a dispense final check-off process in
the absence of a paper prescription.
</t>
    </r>
    <r>
      <rPr>
        <i/>
        <sz val="11"/>
        <rFont val="Calibri"/>
        <family val="2"/>
        <scheme val="minor"/>
      </rPr>
      <t>Note: Traditionally the final checking process
is supported by comparing the paper
prescription to the medicines to be
dispensed. The system needs to provide an
onscreen or printed mechanism to support
check-off for electronic prescriptions.</t>
    </r>
  </si>
  <si>
    <t>CONDITION: Defer function is used and supported.
Dispenser prints evidence of Prescription - Deferred supply.</t>
  </si>
  <si>
    <t xml:space="preserve">The dispense record cannot be submitted to the PDS.
Dispensing System alerts user that there must be a matching electronic prescription in the PDS before it can be submitted.
The dispense record is created in Dispensing System with a clear indication that there is no matching electronic prescription in the PDS.
The dispense record is not created in the PDS </t>
  </si>
  <si>
    <r>
      <t xml:space="preserve">The system </t>
    </r>
    <r>
      <rPr>
        <b/>
        <sz val="11"/>
        <rFont val="Calibri"/>
        <family val="2"/>
        <scheme val="minor"/>
      </rPr>
      <t>MAY</t>
    </r>
    <r>
      <rPr>
        <sz val="11"/>
        <rFont val="Calibri"/>
        <family val="2"/>
        <scheme val="minor"/>
      </rPr>
      <t xml:space="preserve"> determine that the PDS is
unavailable and alert the dispenser</t>
    </r>
  </si>
  <si>
    <r>
      <t xml:space="preserve">If the PDS is unavailable / unresponsive, the
system </t>
    </r>
    <r>
      <rPr>
        <b/>
        <sz val="11"/>
        <rFont val="Calibri"/>
        <family val="2"/>
        <scheme val="minor"/>
      </rPr>
      <t>SHALL</t>
    </r>
    <r>
      <rPr>
        <sz val="11"/>
        <rFont val="Calibri"/>
        <family val="2"/>
        <scheme val="minor"/>
      </rPr>
      <t xml:space="preserve"> queue messages and retry
until the PDS acknowledges receipt.</t>
    </r>
  </si>
  <si>
    <r>
      <t xml:space="preserve">Dispensing System user cancels dispense event  prior to dispense notice being posted to the PDS.
PDS becomes available.
</t>
    </r>
    <r>
      <rPr>
        <i/>
        <sz val="11"/>
        <rFont val="Calibri"/>
        <family val="2"/>
        <scheme val="minor"/>
      </rPr>
      <t xml:space="preserve">Note: Dispenser may abort or cancel a dispense event due to medicine is out of stock or patient changes their mind. </t>
    </r>
    <r>
      <rPr>
        <sz val="11"/>
        <rFont val="Calibri"/>
        <family val="2"/>
        <scheme val="minor"/>
      </rPr>
      <t xml:space="preserve">
</t>
    </r>
  </si>
  <si>
    <r>
      <t xml:space="preserve">The system </t>
    </r>
    <r>
      <rPr>
        <b/>
        <sz val="11"/>
        <rFont val="Calibri"/>
        <family val="2"/>
        <scheme val="minor"/>
      </rPr>
      <t>SHOULD</t>
    </r>
    <r>
      <rPr>
        <sz val="11"/>
        <rFont val="Calibri"/>
        <family val="2"/>
        <scheme val="minor"/>
      </rPr>
      <t xml:space="preserve"> allow a user to
request reconciliation of a manually entered
dispense record with the electronic
prescription retrieved from the PDS.</t>
    </r>
  </si>
  <si>
    <t xml:space="preserve">Prescription details for a repeat authorisation 
</t>
  </si>
  <si>
    <t>DSPID can be manually entered into an electronic dispense record.</t>
  </si>
  <si>
    <t xml:space="preserve">Dispensing System user enters DSPID manually into an electronic dispense record </t>
  </si>
  <si>
    <t>DISP-38</t>
  </si>
  <si>
    <t>DISP-38A</t>
  </si>
  <si>
    <t xml:space="preserve">TC_DISP_RET_004
</t>
  </si>
  <si>
    <t xml:space="preserve">DISP-13
</t>
  </si>
  <si>
    <t xml:space="preserve">Owing prescription dispensed manually   - PDS Available </t>
  </si>
  <si>
    <t>The System attempts to reconcile the Dispense Record with the electronic prescription retrieved from the PDS with that DSPID when the PDS becomes available.</t>
  </si>
  <si>
    <t>Dispensing System user enters DSPID manually into an electronic dispense record 
PDS(s) becomes Available.</t>
  </si>
  <si>
    <t>Dispense Record is marked 'Reconciled'.</t>
  </si>
  <si>
    <t>An owing prescription has been dispensed with annotations.
Prescriber has consequently sent electronic prescription covering owing prescription.
PDS(s) Available.</t>
  </si>
  <si>
    <t>The system provides an indication on the dispense record that the electronic prescription was already filled.</t>
  </si>
  <si>
    <t>Dispensing System user enters DSPID manually into an electronic dispense record - PDS(s) becomes Available.</t>
  </si>
  <si>
    <t xml:space="preserve">Electronic Prescription returns to it's original state and is unlocked in PDS
No dispense record created in PDS and Dispensing System
Re-Retrieval returns the details as per the original retrieval 
</t>
  </si>
  <si>
    <t>An owing prescription has been dispensed manually  (e.g. when dispensing under verbal authority for an urgent case/supply).
PDS(s) Unavailable.</t>
  </si>
  <si>
    <t>An owing prescription - dispensed manually  (e.g. when dispensing under verbal authority).
PDS(s) Available.</t>
  </si>
  <si>
    <t>Prescription details.</t>
  </si>
  <si>
    <r>
      <t xml:space="preserve">The system </t>
    </r>
    <r>
      <rPr>
        <b/>
        <sz val="11"/>
        <rFont val="Calibri"/>
        <family val="2"/>
        <scheme val="minor"/>
      </rPr>
      <t>SHALL</t>
    </r>
    <r>
      <rPr>
        <sz val="11"/>
        <rFont val="Calibri"/>
        <family val="2"/>
        <scheme val="minor"/>
      </rPr>
      <t xml:space="preserve"> allow a DSPID to be manually entered into an electronic dispense record.
</t>
    </r>
    <r>
      <rPr>
        <i/>
        <sz val="11"/>
        <rFont val="Calibri"/>
        <family val="2"/>
        <scheme val="minor"/>
      </rPr>
      <t xml:space="preserve">Note: Medicines might be dispensed without the dispenser having access to a token or evidence of prescription (e.g. when dispensing under verbal authority). Allowing the dispenser to manually enter a DSPID provided by phone or email etc allows that dispense to be reconciled to the matching prescription at a later date. 
</t>
    </r>
  </si>
  <si>
    <r>
      <t xml:space="preserve">Where a prescription has been dispensed under a verbal authority from the prescriber for an urgent case/supply, and the DSPID of the electronic prescription has been entered at the time of dispense, the System </t>
    </r>
    <r>
      <rPr>
        <b/>
        <sz val="11"/>
        <rFont val="Calibri"/>
        <family val="2"/>
        <scheme val="minor"/>
      </rPr>
      <t xml:space="preserve">SHALL </t>
    </r>
    <r>
      <rPr>
        <sz val="11"/>
        <rFont val="Calibri"/>
        <family val="2"/>
        <scheme val="minor"/>
      </rPr>
      <t>attempt to reconcile the Dispense Record with the electronic prescription retrieved from the PDS with that DSPID when the PDS becomes available.</t>
    </r>
  </si>
  <si>
    <t>Dispensing System Authenticated with PDS - PDS Available</t>
  </si>
  <si>
    <t xml:space="preserve">Full details presented to dispenser - PDS Available </t>
  </si>
  <si>
    <t xml:space="preserve">TC_DISP_REC_002
TC_DISP_REC_003
TC_DISP_REC_004
TC_DISP_REC_005
TC_DISP_REC_006
</t>
  </si>
  <si>
    <t xml:space="preserve">DISP-38A
DISP-39
DISP-42
DISP-43
DISP-46
</t>
  </si>
  <si>
    <t>Display 'active' electronic prescription details in Dispensing System.</t>
  </si>
  <si>
    <t>CTD</t>
  </si>
  <si>
    <t>CTS</t>
  </si>
  <si>
    <t>Conformance Test Data</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</si>
  <si>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</si>
  <si>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</si>
  <si>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</si>
  <si>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</si>
  <si>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</si>
  <si>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</si>
  <si>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</si>
  <si>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</si>
  <si>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</si>
  <si>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</si>
  <si>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</si>
  <si>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</si>
  <si>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</si>
  <si>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</si>
  <si>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Prescribing - Conformance Test Specification - Dispensing Systems</t>
  </si>
  <si>
    <t>Conformance Profile</t>
  </si>
  <si>
    <t>Release Note</t>
  </si>
  <si>
    <t>Dispense Record sent to PDS and includes all requirement details.</t>
  </si>
  <si>
    <t>Electronic Prescribing - Conformance Test Data - HPI-I Data</t>
  </si>
  <si>
    <t>Electronic Prescribing - Conformance Test Data - HPI-O Data</t>
  </si>
  <si>
    <t xml:space="preserve">TC_DISP_RET_008 to 013
TC_DISP_RET_005 to 007
</t>
  </si>
  <si>
    <t xml:space="preserve">DISP-15
DISP-14
</t>
  </si>
  <si>
    <r>
      <t xml:space="preserve">The system </t>
    </r>
    <r>
      <rPr>
        <b/>
        <sz val="11"/>
        <color theme="1"/>
        <rFont val="Calibri"/>
        <family val="2"/>
        <scheme val="minor"/>
      </rPr>
      <t xml:space="preserve">SHALL </t>
    </r>
    <r>
      <rPr>
        <sz val="11"/>
        <color theme="1"/>
        <rFont val="Calibri"/>
        <family val="2"/>
        <scheme val="minor"/>
      </rPr>
      <t xml:space="preserve">provide single factor,
multi-stage, or multi-factor authentication
on all user accounts.
</t>
    </r>
    <r>
      <rPr>
        <i/>
        <sz val="11"/>
        <color theme="1"/>
        <rFont val="Calibri"/>
        <family val="2"/>
        <scheme val="minor"/>
      </rPr>
      <t>Note: Dispensing Systems provide an
account for each user. Users are identified in
relation to a dispense event by entering
their initials. Dispensing Systems then
associate the initials entered with the
account. There is no requirement to "login"
(e.g. enter username and password) for
each dispenser for each dispense
transaction. Existing arrangements in
dispensing software and practice may meet
the requirement, if the requirement for
single factor authentication is met (i.e.
password may be required if different initials
from last transaction are used).</t>
    </r>
    <r>
      <rPr>
        <sz val="11"/>
        <color theme="1"/>
        <rFont val="Calibri"/>
        <family val="2"/>
        <scheme val="minor"/>
      </rPr>
      <t xml:space="preserve">
</t>
    </r>
    <r>
      <rPr>
        <i/>
        <sz val="11"/>
        <color theme="1"/>
        <rFont val="Calibri"/>
        <family val="2"/>
        <scheme val="minor"/>
      </rPr>
      <t xml:space="preserve">
Testing Note: Only test the authentication your system uses.</t>
    </r>
  </si>
  <si>
    <r>
      <rPr>
        <sz val="11"/>
        <color rgb="FF002060"/>
        <rFont val="Calibri"/>
        <family val="2"/>
        <scheme val="minor"/>
      </rPr>
      <t>CONDITION: System uses authentication which has stage-change functionality</t>
    </r>
    <r>
      <rPr>
        <sz val="11"/>
        <rFont val="Calibri"/>
        <family val="2"/>
        <scheme val="minor"/>
      </rPr>
      <t xml:space="preserve">
Stage-change account details changed </t>
    </r>
  </si>
  <si>
    <t>Generate file for transmission to regulating body.</t>
  </si>
  <si>
    <t>TC_DISP_FIN_009</t>
  </si>
  <si>
    <t xml:space="preserve">Prescription details present in the Dispensing System to retrieve electronic prescription. 
PDS initially unavailable but becomes available.
</t>
  </si>
  <si>
    <t>Dispensing System user prepares evidence of prescription to SOC - PDS Unavailable / Available.</t>
  </si>
  <si>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record.</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</si>
  <si>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cancellation or reversal.</t>
    </r>
  </si>
  <si>
    <t xml:space="preserve">Dispensing System records date and time (time and time zone) of PDS acknowledgement receipt.
</t>
  </si>
  <si>
    <t xml:space="preserve">Dispensing System records date and time (time and time zone) of PDS acknowledgement receipt of Cancellation.
</t>
  </si>
  <si>
    <t xml:space="preserve">Dispensing System records date and time (time and time zone) of PDS acknowledgement receipt of Reversal.
</t>
  </si>
  <si>
    <t>DISP-16A</t>
  </si>
  <si>
    <t>TC_DISP_PRES_008</t>
  </si>
  <si>
    <r>
      <t xml:space="preserve">The system </t>
    </r>
    <r>
      <rPr>
        <b/>
        <sz val="11"/>
        <rFont val="Calibri"/>
        <family val="2"/>
        <scheme val="minor"/>
      </rPr>
      <t>SHALL</t>
    </r>
    <r>
      <rPr>
        <sz val="11"/>
        <rFont val="Calibri"/>
        <family val="2"/>
        <scheme val="minor"/>
      </rPr>
      <t xml:space="preserve"> have the ability to display the original prescription and the repeat authorisation (if applicable) after it has been dispensed. The system</t>
    </r>
    <r>
      <rPr>
        <b/>
        <sz val="11"/>
        <rFont val="Calibri"/>
        <family val="2"/>
        <scheme val="minor"/>
      </rPr>
      <t xml:space="preserve"> SHALL </t>
    </r>
    <r>
      <rPr>
        <sz val="11"/>
        <rFont val="Calibri"/>
        <family val="2"/>
        <scheme val="minor"/>
      </rPr>
      <t xml:space="preserve">make it clear that the prescription has been dispensed and the system </t>
    </r>
    <r>
      <rPr>
        <b/>
        <sz val="11"/>
        <rFont val="Calibri"/>
        <family val="2"/>
        <scheme val="minor"/>
      </rPr>
      <t>SHALL</t>
    </r>
    <r>
      <rPr>
        <sz val="11"/>
        <rFont val="Calibri"/>
        <family val="2"/>
        <scheme val="minor"/>
      </rPr>
      <t xml:space="preserve"> prevent a double dispense against that prescription.
</t>
    </r>
    <r>
      <rPr>
        <i/>
        <sz val="11"/>
        <rFont val="Calibri"/>
        <family val="2"/>
        <scheme val="minor"/>
      </rPr>
      <t xml:space="preserve">
Note: this is to allow pharmacies to complete the dispensing process but to allow a double check against the prescription at a later date, especially where medicines are collected sometime after the dispensing event.</t>
    </r>
  </si>
  <si>
    <t>Electronic Prescription has been dispensed.</t>
  </si>
  <si>
    <t>TC_DISP_PRES_009</t>
  </si>
  <si>
    <t>Display dispensed electronic prescription repeat details in Dispensing System.</t>
  </si>
  <si>
    <t>Display dispensed electronic prescription details in Dispensing System.</t>
  </si>
  <si>
    <t>Original Electronic Prescription details displayed in the System.
System indicates clearly that the prescription has already been dispensed.</t>
  </si>
  <si>
    <t>Original Electronic Prescription details displayed in the System.
System indicates clearly that the repeat prescription has already been dispensed.</t>
  </si>
  <si>
    <t>Dispensed Electronic Prescription.</t>
  </si>
  <si>
    <t>Electronic Prescription has been dispensed, Including repeats.</t>
  </si>
  <si>
    <t>Dispensed Electronic Prescription and repeats.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</si>
  <si>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</si>
  <si>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</si>
  <si>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</si>
  <si>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</si>
  <si>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</si>
  <si>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</si>
  <si>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</si>
  <si>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</si>
  <si>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</si>
  <si>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</si>
  <si>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</si>
  <si>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</si>
  <si>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</si>
  <si>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</si>
  <si>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t xml:space="preserve">Connect to PDS System </t>
  </si>
  <si>
    <t xml:space="preserve">User without Dispensing Privileges </t>
  </si>
  <si>
    <t>Account Models for all User Classes</t>
  </si>
  <si>
    <r>
      <t xml:space="preserve">The system </t>
    </r>
    <r>
      <rPr>
        <b/>
        <sz val="11"/>
        <color theme="1"/>
        <rFont val="Calibri"/>
        <family val="2"/>
        <scheme val="minor"/>
      </rPr>
      <t>SHALL</t>
    </r>
    <r>
      <rPr>
        <sz val="11"/>
        <color theme="1"/>
        <rFont val="Calibri"/>
        <family val="2"/>
        <scheme val="minor"/>
      </rPr>
      <t xml:space="preserve"> record each dispense record cancellation request in the audit log. The details of the record </t>
    </r>
    <r>
      <rPr>
        <b/>
        <sz val="11"/>
        <color theme="1"/>
        <rFont val="Calibri"/>
        <family val="2"/>
        <scheme val="minor"/>
      </rPr>
      <t>SHALL</t>
    </r>
    <r>
      <rPr>
        <sz val="11"/>
        <color theme="1"/>
        <rFont val="Calibri"/>
        <family val="2"/>
        <scheme val="minor"/>
      </rPr>
      <t xml:space="preserve"> include:
• Date and time of Dispense cancellation (time and time zone);
• The Globally Unique Prescription Identifier;
• The Delivery Service Prescription Identifier (DSPID);
• Date and time of acknowledgement from the Delivery Service (time and time zone); and
• The success (or otherwise) of the cancellation</t>
    </r>
  </si>
  <si>
    <t xml:space="preserve">Audit record created. Includes:
- Receipt Date and Time (time and time zone)
</t>
  </si>
  <si>
    <t>Audit record created but record not cancelled. Audit includes:
- Cancellation Date and Time (time and time zone)
- Globally Unique Prescription Identifier
- Delivery Service Prescription Identifier (DSPID)
- Unsuccessful Cancellation acknowledgement
- Date and time of acknowledgement from the Delivery Service (time and time zone)</t>
  </si>
  <si>
    <r>
      <t xml:space="preserve">Audit record created. Includes:
- Cancellation Date and Time (time and time zone)
- Globally Unique Prescription Identifier
- Delivery Service Prescription Identifier (DSPID)
- Successful Cancellation confirmation
- Receipt Date and Time (time and time zone)
</t>
    </r>
    <r>
      <rPr>
        <sz val="11"/>
        <rFont val="Calibri"/>
        <family val="2"/>
        <scheme val="minor"/>
      </rPr>
      <t xml:space="preserve">
</t>
    </r>
  </si>
  <si>
    <t xml:space="preserve">Electronic token has been sent electronically (via SMS, email or other electronic method) to Dispensing System 
Dispensing System user scans the electronic version of the token. </t>
  </si>
  <si>
    <t>PDS Unavailable - disconnect the Dispensing System from the network.</t>
  </si>
  <si>
    <t>Prescription details - as from the original prescription, which included repeat(s)</t>
  </si>
  <si>
    <t xml:space="preserve">Dispensing System defaults the electronic address specified in the electronic prescription.
</t>
  </si>
  <si>
    <t>Prescription details present in the Dispensing System to retrieve electronic prescription. 
PDS Unavailable</t>
  </si>
  <si>
    <r>
      <t xml:space="preserve">Dispensing System user does not dispense the dispense record and Cancels the process  prior to dispense notice being posted to the PDS.
</t>
    </r>
    <r>
      <rPr>
        <i/>
        <sz val="11"/>
        <rFont val="Calibri"/>
        <family val="2"/>
        <scheme val="minor"/>
      </rPr>
      <t>Note: Dispenser is required to abandon a dispense event prior to a dispense notice being posted to the PDS (for example, the dispenser is out of stock).</t>
    </r>
    <r>
      <rPr>
        <sz val="11"/>
        <rFont val="Calibri"/>
        <family val="2"/>
        <scheme val="minor"/>
      </rPr>
      <t xml:space="preserve">
</t>
    </r>
  </si>
  <si>
    <r>
      <t xml:space="preserve">Dispensing System user reverses the dispense event  after dispense notice has been posted to the Open PDS
</t>
    </r>
    <r>
      <rPr>
        <i/>
        <sz val="11"/>
        <rFont val="Calibri"/>
        <family val="2"/>
        <scheme val="minor"/>
      </rPr>
      <t xml:space="preserve">Note: Dispenser is required to reverse a dispense event after a dispense notice has been posted to the Open PDS (for example, SoC declines supply). </t>
    </r>
    <r>
      <rPr>
        <sz val="11"/>
        <rFont val="Calibri"/>
        <family val="2"/>
        <scheme val="minor"/>
      </rPr>
      <t xml:space="preserve">
</t>
    </r>
  </si>
  <si>
    <r>
      <t xml:space="preserve">Dispensing System user cancels dispense record to PDS.
PDS Acknowledges receipt.
</t>
    </r>
    <r>
      <rPr>
        <i/>
        <sz val="11"/>
        <rFont val="Calibri"/>
        <family val="2"/>
        <scheme val="minor"/>
      </rPr>
      <t>Note: Dispenser is required to abandon a dispense event prior to a dispense notice being posted to the PDS (for example, the dispenser is out of stock).</t>
    </r>
  </si>
  <si>
    <r>
      <t xml:space="preserve">Dispensing System user  reverses record to PDS.
PDS Acknowledges receipt.
</t>
    </r>
    <r>
      <rPr>
        <i/>
        <sz val="11"/>
        <rFont val="Calibri"/>
        <family val="2"/>
        <scheme val="minor"/>
      </rPr>
      <t xml:space="preserve">
Note: Dispenser is required to reverse a dispense event after a dispense notice has been posted to the Open PDS (for example, SoC declines supply). </t>
    </r>
  </si>
  <si>
    <t xml:space="preserve">Dispensing System has no original dispense record (original dispense manually entered) for owing prescription.  
</t>
  </si>
  <si>
    <t>Electronic Prescribing Model Applicable</t>
  </si>
  <si>
    <t>Dispense Urgent Prescription (Owing Prescription) in Direct model</t>
  </si>
  <si>
    <t>Dispense Electronic Prescription in Direct model</t>
  </si>
  <si>
    <t>Dispensing System transacts with PDS requesting electronic prescription details. 
No Identifier.</t>
  </si>
  <si>
    <t>Dispensing System transacts with PDS requesting electronic prescription details. 
No originalRepositorySoftUniqueID.</t>
  </si>
  <si>
    <t>Dispensing System transacts with PDS requesting electronic prescription details. 
No RepositorySoftUniqueID.</t>
  </si>
  <si>
    <t>Electronic prescription has been generated 
PDS(s) Available.
Electronic Prescription contains annotations.</t>
  </si>
  <si>
    <t>Electronic prescription has been generated 
PDS(s) Available.
Electronic Prescription includes information regarding previous dispense, including annotations.</t>
  </si>
  <si>
    <t xml:space="preserve">Electronic prescription has been generated 
PDS(s) Available.
Electronic Prescription is cancelled (by prescriber)
</t>
  </si>
  <si>
    <t>Dispensing System user requests electronic prescription details - Initial dispense.</t>
  </si>
  <si>
    <t>Dispensing System user requests electronic prescription details - Subsequent dispense event.</t>
  </si>
  <si>
    <t>Dispensing System user requests electronic prescription details - EP cancelled</t>
  </si>
  <si>
    <t>Dispensing System user requests electronic prescription details - EP exhausted.</t>
  </si>
  <si>
    <t>Dispensing System user requests electronic prescription details - EP Expired.</t>
  </si>
  <si>
    <t>Dispensing System user requests electronic prescription details - EP locked.</t>
  </si>
  <si>
    <t xml:space="preserve">Electronic prescription has been generated 
PDS(s) Available.
Electronic Prescription is exhausted (completely used up)
</t>
  </si>
  <si>
    <t xml:space="preserve">Electronic prescription has been generated 
PDS(s) Available.
Electronic Prescription is expired
</t>
  </si>
  <si>
    <r>
      <t xml:space="preserve">Electronic prescription has been generated 
PDS(s) Available.
Electronic Prescription record is locked (being dispensed by another dispenser)
</t>
    </r>
    <r>
      <rPr>
        <i/>
        <sz val="11"/>
        <rFont val="Calibri"/>
        <family val="2"/>
        <scheme val="minor"/>
      </rPr>
      <t xml:space="preserve">
</t>
    </r>
  </si>
  <si>
    <t>Electronic prescription has been generated
Original prescription's conformance identifier removed.
PDS(s) Available.</t>
  </si>
  <si>
    <t>Electronic prescription has been generated
Original prescription's originalRepositorySoftUniqueID removed.
PDS(s) Available.</t>
  </si>
  <si>
    <t>Electronic prescription has been generated
Original prescription included RepositorySoftUniqueID but is removed.
PDS(s) Available.</t>
  </si>
  <si>
    <t xml:space="preserve">1. Electronic Prescription exists for use
2. PDS Available.
3. Dispensing System with valid dispensing profiles.
</t>
  </si>
  <si>
    <t xml:space="preserve">Dispenser request the electronic prescription </t>
  </si>
  <si>
    <t xml:space="preserve">Owing prescription dispensed manually  </t>
  </si>
  <si>
    <r>
      <t>1. Electronic Prescription exists for use</t>
    </r>
    <r>
      <rPr>
        <sz val="11"/>
        <color theme="1"/>
        <rFont val="Calibri"/>
        <family val="2"/>
        <scheme val="minor"/>
      </rPr>
      <t xml:space="preserve">
2. PDS Available.
3. Dispensing System with valid dispensing profiles.
</t>
    </r>
  </si>
  <si>
    <t>1. Repeat Electronic Prescription exists for use
2. PDS Available.
3. Dispensing System with valid dispensing profiles.</t>
  </si>
  <si>
    <t>Dispenser requests the electronic prescription details</t>
  </si>
  <si>
    <t>TS_DISP_010</t>
  </si>
  <si>
    <t>TS_DISP_011</t>
  </si>
  <si>
    <t>TS_DISP_012</t>
  </si>
  <si>
    <r>
      <t xml:space="preserve">The system </t>
    </r>
    <r>
      <rPr>
        <b/>
        <sz val="11"/>
        <color theme="1"/>
        <rFont val="Calibri"/>
        <family val="2"/>
        <scheme val="minor"/>
      </rPr>
      <t>SHALL</t>
    </r>
    <r>
      <rPr>
        <sz val="11"/>
        <color theme="1"/>
        <rFont val="Calibri"/>
        <family val="2"/>
        <scheme val="minor"/>
      </rPr>
      <t xml:space="preserve"> record the following
information with each account:
• Full Name;
• AHPRA Number (if any);
• HPI-I (if any); and
• User Class: Pharmacist, Supervising
Pharmacist, Pharmacy Technician, etc.
</t>
    </r>
    <r>
      <rPr>
        <i/>
        <sz val="11"/>
        <color theme="1"/>
        <rFont val="Calibri"/>
        <family val="2"/>
        <scheme val="minor"/>
      </rPr>
      <t xml:space="preserve">Note: The user classes available in the system is a software design decision and should reflect real world occupations/business practices. </t>
    </r>
  </si>
  <si>
    <t>Records for Account:
• Full Name;
• AHPRA Number (if any);
• HPI-I (if any); and
• User Class: Pharmacist, Supervising
Pharmacist, Pharmacy Technician, etc.</t>
  </si>
  <si>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the dispenser authorising the dispensing activity.</t>
    </r>
    <r>
      <rPr>
        <sz val="11"/>
        <color theme="1"/>
        <rFont val="Calibri"/>
        <family val="2"/>
        <scheme val="minor"/>
      </rPr>
      <t xml:space="preserve">
</t>
    </r>
    <r>
      <rPr>
        <i/>
        <sz val="11"/>
        <color theme="1"/>
        <rFont val="Calibri"/>
        <family val="2"/>
        <scheme val="minor"/>
      </rPr>
      <t xml:space="preserve">
Note: the person authorising the dispense record to be submitted to the PDS needs to be identified and details captured.</t>
    </r>
  </si>
  <si>
    <t>DISP-31B</t>
  </si>
  <si>
    <t xml:space="preserve">PDS(s) Available.
</t>
  </si>
  <si>
    <t>Dispensing System user submits dispense record to PDS without the existence of the
original electronic prescription. A random number of electronic prescription which should not exist may be used.</t>
  </si>
  <si>
    <r>
      <t>The system</t>
    </r>
    <r>
      <rPr>
        <b/>
        <sz val="11"/>
        <color theme="1"/>
        <rFont val="Calibri"/>
        <family val="2"/>
        <scheme val="minor"/>
      </rPr>
      <t xml:space="preserve"> SHALL </t>
    </r>
    <r>
      <rPr>
        <sz val="11"/>
        <color theme="1"/>
        <rFont val="Calibri"/>
        <family val="2"/>
        <scheme val="minor"/>
      </rPr>
      <t>record the following
information with each account:
• Full Name;
• AHPRA Number (if any); and
• User Class: Pharmacist, Supervising
Pharmacist, Pharmacy Technician, etc.
The system</t>
    </r>
    <r>
      <rPr>
        <b/>
        <sz val="11"/>
        <color theme="1"/>
        <rFont val="Calibri"/>
        <family val="2"/>
        <scheme val="minor"/>
      </rPr>
      <t xml:space="preserve"> SHOULD</t>
    </r>
    <r>
      <rPr>
        <sz val="11"/>
        <color theme="1"/>
        <rFont val="Calibri"/>
        <family val="2"/>
        <scheme val="minor"/>
      </rPr>
      <t xml:space="preserve"> record the following
information with each account:
• HPI-I (if any).
</t>
    </r>
    <r>
      <rPr>
        <i/>
        <sz val="11"/>
        <color theme="1"/>
        <rFont val="Calibri"/>
        <family val="2"/>
        <scheme val="minor"/>
      </rPr>
      <t xml:space="preserve">Note: The user classes available in the system is a software design decision and should reflect real world occupations/business practices. </t>
    </r>
  </si>
  <si>
    <t>Records for Account:
Mandatory:
• Full Name;
• AHPRA Number (if any); and
• User Class: Pharmacist, Supervising
Pharmacist, Pharmacy Technician, etc.
Recommended:
• HPI-I (if any).</t>
  </si>
  <si>
    <r>
      <t>The system</t>
    </r>
    <r>
      <rPr>
        <b/>
        <sz val="11"/>
        <color theme="1"/>
        <rFont val="Calibri"/>
        <family val="2"/>
        <scheme val="minor"/>
      </rPr>
      <t xml:space="preserve"> SHALL</t>
    </r>
    <r>
      <rPr>
        <sz val="11"/>
        <color theme="1"/>
        <rFont val="Calibri"/>
        <family val="2"/>
        <scheme val="minor"/>
      </rPr>
      <t xml:space="preserve"> automatically log off an account, or require re-authentication, after a period of inactivity defined by the healthcare organisation.
The default inactivity period</t>
    </r>
    <r>
      <rPr>
        <b/>
        <sz val="11"/>
        <color theme="1"/>
        <rFont val="Calibri"/>
        <family val="2"/>
        <scheme val="minor"/>
      </rPr>
      <t xml:space="preserve"> SHOULD NOT</t>
    </r>
    <r>
      <rPr>
        <sz val="11"/>
        <color theme="1"/>
        <rFont val="Calibri"/>
        <family val="2"/>
        <scheme val="minor"/>
      </rPr>
      <t xml:space="preserve"> be longer than 10 minutes.
</t>
    </r>
    <r>
      <rPr>
        <i/>
        <sz val="11"/>
        <color theme="1"/>
        <rFont val="Calibri"/>
        <family val="2"/>
        <scheme val="minor"/>
      </rPr>
      <t>Note: Healthcare organisations shall be able to define a period of inactivity after which the dispenser's terminal may be considered unattended and vulnerable to misuse.</t>
    </r>
  </si>
  <si>
    <t>User is automatically logged Out.
User must log in again.
It is recommended that the Time-Out period does not exceed 10 minutes.</t>
  </si>
  <si>
    <t>Dispense record sent to PDS.
PDS receives the Dispense record and acknowledges receipt.</t>
  </si>
  <si>
    <t>Existing electronic prescriptions with full details that serve requirements for sending.</t>
  </si>
  <si>
    <t>Email is sent as evidence of prescription - providing linking URI / URL to access electronic prescription together with the initial of the name of the SOC and the medicine name. The SoC's date of birth may also be included.</t>
  </si>
  <si>
    <t xml:space="preserve">SMS / Text is sent as evidence of prescription - providing linking URI / URL to access electronic prescription together with the initial of the name of the SOC and the medicine name. The SoC's date of birth may also be included. 
</t>
  </si>
  <si>
    <t>Evidence of prescription sent - SMS / Text</t>
  </si>
  <si>
    <t>SMS URI link - Received Transmitted Information</t>
  </si>
  <si>
    <t>Transmitted prescription details from DISP-31 - SMS</t>
  </si>
  <si>
    <t>Transmitted prescription details from DISP-31 - Email</t>
  </si>
  <si>
    <t>Email URI link - Received Transmitted Information</t>
  </si>
  <si>
    <t>Evidence of prescription sent - Email</t>
  </si>
  <si>
    <t>Evidence of Prescription delivery to SOC.</t>
  </si>
  <si>
    <t>Dispense Notice queued and repeatedly retries. 
Dispense Notice finally delivered (when PDS available).</t>
  </si>
  <si>
    <t xml:space="preserve">File generated includes ALL specified requirements and is in a format that can be send electronically: Text, PDF, log file or others
The file has complete and correct information as per requirements.
</t>
  </si>
  <si>
    <r>
      <t xml:space="preserve">The system </t>
    </r>
    <r>
      <rPr>
        <b/>
        <sz val="11"/>
        <rFont val="Calibri"/>
        <family val="2"/>
        <scheme val="minor"/>
      </rPr>
      <t xml:space="preserve">SHOULD </t>
    </r>
    <r>
      <rPr>
        <sz val="11"/>
        <rFont val="Calibri"/>
        <family val="2"/>
        <scheme val="minor"/>
      </rPr>
      <t xml:space="preserve">support accepting an
electronic prescription Token electronically.
</t>
    </r>
    <r>
      <rPr>
        <i/>
        <sz val="11"/>
        <rFont val="Calibri"/>
        <family val="2"/>
        <scheme val="minor"/>
      </rPr>
      <t>Note: Some Dispensing Systems may allow a
SoC to submit a Token electronically in
advance of presentation to the dispenser.</t>
    </r>
  </si>
  <si>
    <t>DISP-90</t>
  </si>
  <si>
    <r>
      <t>Where Evidence of Prescription is provided in paper form, the system</t>
    </r>
    <r>
      <rPr>
        <b/>
        <sz val="11"/>
        <rFont val="Calibri"/>
        <family val="2"/>
        <scheme val="minor"/>
      </rPr>
      <t xml:space="preserve"> SHALL NOT</t>
    </r>
    <r>
      <rPr>
        <sz val="11"/>
        <rFont val="Calibri"/>
        <family val="2"/>
        <scheme val="minor"/>
      </rPr>
      <t xml:space="preserve"> include the following details:
•	Subject of Care age;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</si>
  <si>
    <t>TC_DISP_FIN_010</t>
  </si>
  <si>
    <t>TC_DISP_FIN_011</t>
  </si>
  <si>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Subject of Care age;
•	Subject of Care sex;
•	PBS Prescriber number;
•	Authority number;
•	Form;
•	Dose (directions); or
•	Reason for prescribe.
There </t>
    </r>
    <r>
      <rPr>
        <b/>
        <sz val="11"/>
        <rFont val="Calibri"/>
        <family val="2"/>
        <scheme val="minor"/>
      </rPr>
      <t>SHALL NOT</t>
    </r>
    <r>
      <rPr>
        <sz val="11"/>
        <rFont val="Calibri"/>
        <family val="2"/>
        <scheme val="minor"/>
      </rPr>
      <t xml:space="preserve"> be a signature box.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DISP-31 requires the subject of care’s initials (not full name).
</t>
    </r>
  </si>
  <si>
    <t>DISP-91</t>
  </si>
  <si>
    <t>TC_DISP_FIN_012</t>
  </si>
  <si>
    <t>TC_DISP_FIN_013</t>
  </si>
  <si>
    <r>
      <t xml:space="preserve">Where an Evidence of Prescription is sent in electronic form and that Evidence of Prescription includes a link to an electronic token (URI), then any information provided by that link </t>
    </r>
    <r>
      <rPr>
        <b/>
        <sz val="11"/>
        <rFont val="Calibri"/>
        <family val="2"/>
        <scheme val="minor"/>
      </rPr>
      <t xml:space="preserve">SHALL </t>
    </r>
    <r>
      <rPr>
        <sz val="11"/>
        <rFont val="Calibri"/>
        <family val="2"/>
        <scheme val="minor"/>
      </rPr>
      <t xml:space="preserve">also conform to DISP-31 and DISP-91.
</t>
    </r>
    <r>
      <rPr>
        <i/>
        <sz val="11"/>
        <rFont val="Calibri"/>
        <family val="2"/>
        <scheme val="minor"/>
      </rPr>
      <t>Note: In the event that the electronic address was incorrectly recorded, this limits the potential for exposing personal information to an unknown party.</t>
    </r>
  </si>
  <si>
    <r>
      <t>Post finalisation, where a dispense record has been sent to the PDS, the system</t>
    </r>
    <r>
      <rPr>
        <b/>
        <sz val="11"/>
        <rFont val="Calibri"/>
        <family val="2"/>
        <scheme val="minor"/>
      </rPr>
      <t xml:space="preserve"> SHALL</t>
    </r>
    <r>
      <rPr>
        <sz val="11"/>
        <rFont val="Calibri"/>
        <family val="2"/>
        <scheme val="minor"/>
      </rPr>
      <t xml:space="preserve"> provide a mechanism for the dispenser to correct a dispense record if the dispenser needs to.
</t>
    </r>
    <r>
      <rPr>
        <i/>
        <sz val="11"/>
        <rFont val="Calibri"/>
        <family val="2"/>
        <scheme val="minor"/>
      </rPr>
      <t xml:space="preserve">
Note: the dispense record might be against the prescription or subsequent repeat authorisations. The dispenser must have the option to correct a dispense record under both scenarios.
Note: a “cancel” operation followed by a “create” operation is an acceptable mechanism provided the system automatically and instantly creates the subsequent “create” request. It is unacceptable for the onus for the subsequent “create” request to fall on the local user.
Vendors will need to understand what operations the PDS will support.</t>
    </r>
  </si>
  <si>
    <t>Prescription details available for dispensing in paper form.</t>
  </si>
  <si>
    <t>Prescription evidence does NOT include ANY of the details specified in the requirement.</t>
  </si>
  <si>
    <t xml:space="preserve">URI links to a web resource holding the electronic prescription token:
Details conform with information requirements from DISP-31 and DISP-91. i.e. Specified details from DISP-31 are included and specified details from DISP-91 are excluded. </t>
  </si>
  <si>
    <t>TC_DISP_MOD_002</t>
  </si>
  <si>
    <t>Prescription details - as from the original prescription. 
System and supporting PDS operate with appropriate solution.</t>
  </si>
  <si>
    <t xml:space="preserve">Dispensed Electronic Prescription record present in the Dispensing System. 
PDS(s) Available.
</t>
  </si>
  <si>
    <t xml:space="preserve">Dispensed Electronic Prescription repeat record present in the Dispensing System. 
PDS(s) Available.
</t>
  </si>
  <si>
    <t xml:space="preserve">Correct a created Electronic Prescription Dispense Record:
Correct or Cancel and Create
</t>
  </si>
  <si>
    <t xml:space="preserve">Correct a created Electronic Prescription Repeat Dispense Record:
Correct or Cancel and Create
</t>
  </si>
  <si>
    <r>
      <t>Appropriate mechanism allows for the effective correction of prescription:
- Correct original (or)
- Cancel original and Create New</t>
    </r>
    <r>
      <rPr>
        <i/>
        <sz val="11"/>
        <color rgb="FFFF0000"/>
        <rFont val="Calibri"/>
        <family val="2"/>
        <scheme val="minor"/>
      </rPr>
      <t xml:space="preserve">
</t>
    </r>
  </si>
  <si>
    <r>
      <t>The SoC electronic communication address defaults to the address stored in the original prescription. The new electronic address can be used.
Dispense Record sent to PDS and includes all requirement details.
PDS receives the information.</t>
    </r>
    <r>
      <rPr>
        <i/>
        <sz val="11"/>
        <rFont val="Calibri"/>
        <family val="2"/>
        <scheme val="minor"/>
      </rPr>
      <t xml:space="preserve">
</t>
    </r>
  </si>
  <si>
    <t>Dispense Record present in the Dispensing System and prepared for Submission. 
PDS(s) Available.</t>
  </si>
  <si>
    <t xml:space="preserve">Paper evidence of prescription produced. 
Paper prescription does NOT include any of the details specified in the requirements and there is no place for the prescriber to sign. 
</t>
  </si>
  <si>
    <t xml:space="preserve">Dispensing System user displays PRES-18 and PRES-18B details prior to submission of dispense record.
Dispenser gives Final Approval.
</t>
  </si>
  <si>
    <t xml:space="preserve">Stage-change account details changed </t>
  </si>
  <si>
    <t>PDS receives the Dispense record and acknowledges receipt.</t>
  </si>
  <si>
    <t>Email URI link - Provided Information</t>
  </si>
  <si>
    <t>SMS URI link - Provided Information</t>
  </si>
  <si>
    <t>Correct a created Electronic Prescription Dispense Record</t>
  </si>
  <si>
    <t>Correct a created Electronic Prescription Repeat Dispense Record</t>
  </si>
  <si>
    <t>Dispensing System user displays PRES-18 and PRES-18B details prior to submission of dispense record.</t>
  </si>
  <si>
    <t>DISP-16
DISP-16A
DISP-17
DISP-18
DISP-60</t>
  </si>
  <si>
    <t>TC_DISP_FIN_001
TC_DISP_FIN_003
TC_DISP_FIN_004 &amp; 005
TC_DISP_FIN_006 &amp; 007
TC_DISP_FIN_008 &amp; 009
TC_DISP_FIN_010
TC_DISP_FIN_011 &amp; 012
TC_DISP_FIN_013</t>
  </si>
  <si>
    <t>TC_DISP_MOD_001 &amp; 002</t>
  </si>
  <si>
    <t>TC_DISP_PRES_001
TC_DISP_PRES_002 &amp; 003
TC_DISP_PRES_004
TC_DISP_PRES_005
TC_DISP_PRES_006 &amp; 007</t>
  </si>
  <si>
    <t xml:space="preserve">TC_DISP_PRES_008
</t>
  </si>
  <si>
    <t>Repeat Evidence</t>
  </si>
  <si>
    <t>Evidence of Prescription - Repeat</t>
  </si>
  <si>
    <t>TC_DISP_AUD_007 &amp; 008</t>
  </si>
  <si>
    <t>TC_DISP_FIN_006 &amp; 007
TC_DISP_FIN_008 &amp; 009
TC_DISP_FIN_010
TC_DISP_FIN_011
TC_DISP_PRES_009</t>
  </si>
  <si>
    <t>DISP-5
DISP-53
DISP-6A
DISP-7
DISP-10</t>
  </si>
  <si>
    <t>TC_DISP_AA_006 &amp; 007
TC_DISP_AA_008
TC_DISP_AA_010
TC_DISP_AA_019
TC_DISP_AA_020</t>
  </si>
  <si>
    <t>DISP-5
DISP-6A
DISP-35</t>
  </si>
  <si>
    <t>TC_DISP_AA_006
TC_DISP_AA_010
TC_DISP_AUD_002</t>
  </si>
  <si>
    <t xml:space="preserve">Owing prescription dispensed manually  - PDS Available 
(e.g. when dispensing under verbal authority for an urgent case/supply) </t>
  </si>
  <si>
    <t>TC_DISP_AA_023</t>
  </si>
  <si>
    <t>DISP-95</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</si>
  <si>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</si>
  <si>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</si>
  <si>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</si>
  <si>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</si>
  <si>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Appropriate System products.
Task Manager - Activate and Inactivate products.</t>
  </si>
  <si>
    <t>Transacting with PDS - Conforming product(s) not operating.</t>
  </si>
  <si>
    <t>States and territories applicable</t>
  </si>
  <si>
    <t>Software component name (s)</t>
  </si>
  <si>
    <t>Software version number (s)</t>
  </si>
  <si>
    <t>Electronic Prescribing model</t>
  </si>
  <si>
    <t>Please specify all software components being used in this assessment</t>
  </si>
  <si>
    <r>
      <t>Audit record created. Includes:
- Created Date and Time (time and time zone)
- Globally Unique Prescription Identifier
- Delivery Service Prescription Identifier (DSPID)
- Acknowledged Date and Time (time and time zone)
- All information fields contained in the dispense record.</t>
    </r>
    <r>
      <rPr>
        <i/>
        <sz val="11"/>
        <rFont val="Calibri"/>
        <family val="2"/>
        <scheme val="minor"/>
      </rPr>
      <t xml:space="preserve">
</t>
    </r>
    <r>
      <rPr>
        <sz val="11"/>
        <rFont val="Calibri"/>
        <family val="2"/>
        <scheme val="minor"/>
      </rPr>
      <t>- All information fields contained in the prescription record.</t>
    </r>
    <r>
      <rPr>
        <i/>
        <sz val="11"/>
        <rFont val="Calibri"/>
        <family val="2"/>
        <scheme val="minor"/>
      </rPr>
      <t xml:space="preserve">
</t>
    </r>
  </si>
  <si>
    <r>
      <t xml:space="preserve">Where an Evidence of Prescription is sent in electronic form, the system </t>
    </r>
    <r>
      <rPr>
        <b/>
        <sz val="11"/>
        <color theme="1"/>
        <rFont val="Calibri"/>
        <family val="2"/>
        <scheme val="minor"/>
      </rPr>
      <t xml:space="preserve">SHALL </t>
    </r>
    <r>
      <rPr>
        <sz val="11"/>
        <color theme="1"/>
        <rFont val="Calibri"/>
        <family val="2"/>
        <scheme val="minor"/>
      </rPr>
      <t xml:space="preserve">default delivery to the electronic address specified in the electronic prescription.
</t>
    </r>
    <r>
      <rPr>
        <i/>
        <sz val="11"/>
        <color theme="1"/>
        <rFont val="Calibri"/>
        <family val="2"/>
        <scheme val="minor"/>
      </rPr>
      <t xml:space="preserve">
Note: The address to be used should be displayed to enable dispenser to confirm verbally, or by display, with the SoC. For a contracted pharmacy, this may be treated as a standing confirmation.</t>
    </r>
  </si>
  <si>
    <r>
      <t xml:space="preserve">The system </t>
    </r>
    <r>
      <rPr>
        <b/>
        <sz val="11"/>
        <color theme="1"/>
        <rFont val="Calibri"/>
        <family val="2"/>
        <scheme val="minor"/>
      </rPr>
      <t>SHALL</t>
    </r>
    <r>
      <rPr>
        <sz val="11"/>
        <color theme="1"/>
        <rFont val="Calibri"/>
        <family val="2"/>
        <scheme val="minor"/>
      </rPr>
      <t xml:space="preserve"> be able to record receipt
of supply.
</t>
    </r>
    <r>
      <rPr>
        <i/>
        <sz val="11"/>
        <color theme="1"/>
        <rFont val="Calibri"/>
        <family val="2"/>
        <scheme val="minor"/>
      </rPr>
      <t>Note: The system may provide a simple
method of recording that receipt of supply
has been acknowledged by the recipient.
Any processes or tools dispensers may
employ in order meet any State, Territory or
Commonwealth Regulation are independent
of these conformance requirements.</t>
    </r>
  </si>
  <si>
    <r>
      <rPr>
        <sz val="11"/>
        <color rgb="FF002060"/>
        <rFont val="Calibri"/>
        <family val="2"/>
        <scheme val="minor"/>
      </rPr>
      <t>CONDITION: If EP is dispensed in South Australia</t>
    </r>
    <r>
      <rPr>
        <sz val="11"/>
        <rFont val="Calibri"/>
        <family val="2"/>
        <scheme val="minor"/>
      </rPr>
      <t xml:space="preserve">
Dispensing System user submits dispense record with repeat supply authorisation.</t>
    </r>
  </si>
  <si>
    <t>Dispense Record sent to PDS and includes:
- Subject of Care address</t>
  </si>
  <si>
    <r>
      <t xml:space="preserve">The system </t>
    </r>
    <r>
      <rPr>
        <b/>
        <sz val="11"/>
        <rFont val="Calibri"/>
        <family val="2"/>
        <scheme val="minor"/>
      </rPr>
      <t>SHOULD</t>
    </r>
    <r>
      <rPr>
        <sz val="11"/>
        <rFont val="Calibri"/>
        <family val="2"/>
        <scheme val="minor"/>
      </rPr>
      <t xml:space="preserve"> include the following fields in a dispense record to the PDS:
• HPI-I of the authorising dispenser;
• AMT coded value of medicine supplied; 
• Subject of Care Individual Healthcare Identifier (IHI) number; and 
• Subject of Care electronic communication address. </t>
    </r>
    <r>
      <rPr>
        <i/>
        <sz val="11"/>
        <rFont val="Calibri"/>
        <family val="2"/>
        <scheme val="minor"/>
      </rPr>
      <t xml:space="preserve">
</t>
    </r>
    <r>
      <rPr>
        <sz val="11"/>
        <rFont val="Calibri"/>
        <family val="2"/>
        <scheme val="minor"/>
      </rPr>
      <t xml:space="preserve">The SoC electronic communication address </t>
    </r>
    <r>
      <rPr>
        <b/>
        <sz val="11"/>
        <rFont val="Calibri"/>
        <family val="2"/>
        <scheme val="minor"/>
      </rPr>
      <t xml:space="preserve">SHOULD </t>
    </r>
    <r>
      <rPr>
        <sz val="11"/>
        <rFont val="Calibri"/>
        <family val="2"/>
        <scheme val="minor"/>
      </rPr>
      <t xml:space="preserve">default to the address stored in the original prescription.
</t>
    </r>
    <r>
      <rPr>
        <i/>
        <sz val="11"/>
        <rFont val="Calibri"/>
        <family val="2"/>
        <scheme val="minor"/>
      </rPr>
      <t xml:space="preserve">
Note: The dispense record might contain a different address if the SoC prefers
</t>
    </r>
  </si>
  <si>
    <r>
      <t xml:space="preserve">Prior to submitting a dispense record, the system </t>
    </r>
    <r>
      <rPr>
        <b/>
        <sz val="11"/>
        <rFont val="Calibri"/>
        <family val="2"/>
        <scheme val="minor"/>
      </rPr>
      <t>SHALL</t>
    </r>
    <r>
      <rPr>
        <sz val="11"/>
        <rFont val="Calibri"/>
        <family val="2"/>
        <scheme val="minor"/>
      </rPr>
      <t xml:space="preserve"> display to the dispenser at least the information defined in PRES-18, PRES-18A and PRES-18B. 
</t>
    </r>
    <r>
      <rPr>
        <i/>
        <sz val="11"/>
        <rFont val="Calibri"/>
        <family val="2"/>
        <scheme val="minor"/>
      </rPr>
      <t xml:space="preserve">
Note: a system can auto-populate a dispense record based on information stored in a prescription but this population and submission must not be automatic without the dispenser viewing the dispense record for accuracy.</t>
    </r>
  </si>
  <si>
    <t xml:space="preserve">PRES-18A details include: 
• Authorisation reference number (up to 25 characters alpha/numeric) 
The system SHALL present this number as: • “Authorisation number” in NSW and NT; • “Authority number” in WA and TAS; • “Approval number” in QLD and ACT;  • “Permit number” in SA; and • “Warrant number in VIC. 
PRES-18B details include as appropriate: 
• ‘for dental treatment only’ 
• 'for midwifery use only' 
• ‘for optometry use only’ 
• ‘for podiatric treatment only’ 
• ‘for treatment of foot conditions only’ 
• ‘for ocular treatment only’ </t>
  </si>
  <si>
    <t>Standard dispense in Open Model</t>
  </si>
  <si>
    <t>Full End to End process dispense  in Open Model</t>
  </si>
  <si>
    <t>Dispense Urgent Prescription (Owing Prescription)  in Open Model</t>
  </si>
  <si>
    <t>Authentication and Security Profiles  in Open Model</t>
  </si>
  <si>
    <r>
      <t xml:space="preserve">TC_DISP_AA_006 &amp; 007
TC_DISP_AA_008
TC_DISP_AA_009
TC_DISP_AA_019
TC_DISP_AA_020
</t>
    </r>
    <r>
      <rPr>
        <sz val="11"/>
        <color theme="1"/>
        <rFont val="Calibri"/>
        <family val="2"/>
        <scheme val="minor"/>
      </rPr>
      <t>TC_DISP_AA_023</t>
    </r>
  </si>
  <si>
    <r>
      <t xml:space="preserve">DISP-5
DISP-53
DISP-6
DISP-7
DISP-10
</t>
    </r>
    <r>
      <rPr>
        <sz val="11"/>
        <color theme="1"/>
        <rFont val="Calibri"/>
        <family val="2"/>
        <scheme val="minor"/>
      </rPr>
      <t>DISP-95</t>
    </r>
  </si>
  <si>
    <r>
      <t xml:space="preserve">TC_DISP_PRES_001
</t>
    </r>
    <r>
      <rPr>
        <sz val="11"/>
        <color theme="1"/>
        <rFont val="Calibri"/>
        <family val="2"/>
        <scheme val="minor"/>
      </rPr>
      <t>TC_DISP_PRES_002 &amp; 003
TC_DISP_PRES_004
TC_DISP_PRES_005
TC_DISP_PRES_006 &amp; 007</t>
    </r>
  </si>
  <si>
    <r>
      <t xml:space="preserve">DISP-16
</t>
    </r>
    <r>
      <rPr>
        <sz val="11"/>
        <color theme="1"/>
        <rFont val="Calibri"/>
        <family val="2"/>
        <scheme val="minor"/>
      </rPr>
      <t>DISP-16A
DISP-17
DISP-18
DISP-60</t>
    </r>
  </si>
  <si>
    <r>
      <rPr>
        <sz val="11"/>
        <color theme="1"/>
        <rFont val="Calibri"/>
        <family val="2"/>
        <scheme val="minor"/>
      </rPr>
      <t>DISP-91
DISP-31A
DISP-31B
DISP-32
DISP-58</t>
    </r>
  </si>
  <si>
    <r>
      <t xml:space="preserve">TC_DISP_AUD_001 
TC_DISP_AUD_002
</t>
    </r>
    <r>
      <rPr>
        <sz val="11"/>
        <color theme="1"/>
        <rFont val="Calibri"/>
        <family val="2"/>
        <scheme val="minor"/>
      </rPr>
      <t>TC_DISP_AUD_007 &amp; 008
TC_DISP_AA_021
TC_DISP_AA_022</t>
    </r>
  </si>
  <si>
    <r>
      <t xml:space="preserve">TC_DISP_PRES_001
</t>
    </r>
    <r>
      <rPr>
        <sz val="11"/>
        <color theme="1"/>
        <rFont val="Calibri"/>
        <family val="2"/>
        <scheme val="minor"/>
      </rPr>
      <t xml:space="preserve">TC_DISP_PRES_002 &amp; 003
TC_DISP_PRES_004
TC_DISP_PRES_005
TC_DISP_PRES_006 &amp; 007
TC_DISP_PRES_008
TC_DISP_PRES_009
</t>
    </r>
  </si>
  <si>
    <r>
      <t xml:space="preserve">DISP-16
</t>
    </r>
    <r>
      <rPr>
        <sz val="11"/>
        <color theme="1"/>
        <rFont val="Calibri"/>
        <family val="2"/>
        <scheme val="minor"/>
      </rPr>
      <t>DISP-16A
DISP-17
DISP-18
DISP-60
DISP-56
DISP-58</t>
    </r>
  </si>
  <si>
    <r>
      <t xml:space="preserve">DISP-30
</t>
    </r>
    <r>
      <rPr>
        <sz val="11"/>
        <color theme="1"/>
        <rFont val="Calibri"/>
        <family val="2"/>
        <scheme val="minor"/>
      </rPr>
      <t>DISP-90
DISP-31
DISP-91
DISP-31A
DISP-31B
DISP-32
DISP-33</t>
    </r>
  </si>
  <si>
    <t xml:space="preserve">Please specify"Open Model" or "Direct Model" </t>
  </si>
  <si>
    <t>TC_DISP_AUD_001 
TC_DISP_AUD_002
TC_DISP_AA_021
TC_DISP_AA_022</t>
  </si>
  <si>
    <t>DISP-34
DISP-35
DISP- 8 
DISP-9</t>
  </si>
  <si>
    <r>
      <t xml:space="preserve">TC_DISP_PRES_001
</t>
    </r>
    <r>
      <rPr>
        <sz val="11"/>
        <color theme="1"/>
        <rFont val="Calibri"/>
        <family val="2"/>
        <scheme val="minor"/>
      </rPr>
      <t>TC_DISP_PRES_002 &amp; 003</t>
    </r>
  </si>
  <si>
    <r>
      <t xml:space="preserve">DISP-16
</t>
    </r>
    <r>
      <rPr>
        <sz val="11"/>
        <color theme="1"/>
        <rFont val="Calibri"/>
        <family val="2"/>
        <scheme val="minor"/>
      </rPr>
      <t>DISP-16A</t>
    </r>
  </si>
  <si>
    <r>
      <t xml:space="preserve">TC_DISP_AUD_001
</t>
    </r>
    <r>
      <rPr>
        <sz val="11"/>
        <color theme="1"/>
        <rFont val="Calibri"/>
        <family val="2"/>
        <scheme val="minor"/>
      </rPr>
      <t>TC_DISP_AUD_007 &amp; 008
TC_DISP_AUD_011
TC_DISP_AUD_012</t>
    </r>
  </si>
  <si>
    <t xml:space="preserve">TC_DISP_REC_002
TC_DISP_REC_003
TC_DISP_REC_004
TC_DISP_REC_005
</t>
  </si>
  <si>
    <t xml:space="preserve">DISP-38A
DISP-39
DISP-42
DISP-43
</t>
  </si>
  <si>
    <t>DISP-34
DISP-51
DISP-52</t>
  </si>
  <si>
    <t>TC_DISP_AUD_001
TC_DISP_AUD_011 &amp; 012
TC_DISP_AUD_013</t>
  </si>
  <si>
    <t xml:space="preserve">
Dispensing System user submits dispense record with repeat supply authorisation.</t>
  </si>
  <si>
    <t>TC_DISP_PRES_001
TC_DISP_PRES_002 &amp; 003</t>
  </si>
  <si>
    <t>DISP-16
DISP-16A</t>
  </si>
  <si>
    <t xml:space="preserve">TC_DISP_FIN_001
TC_DISP_FIN_003
TC_DISP_FIN_004 &amp; 005 </t>
  </si>
  <si>
    <t>DISP-30
DISP-90
DISP-31</t>
  </si>
  <si>
    <t>TC_DISP_AA_001
TC_DISP_AA_003 to 005
TC_DISP_AA_006 &amp; 007
TC_DISP_AA_008
TC_DISP_AA_009
TC_DISP_AA_011 to 019
TC_DISP_AA_020
TC_DISP_AA_021
TC_DISP_AA_022
TC_DISP_AA_023</t>
  </si>
  <si>
    <t xml:space="preserve">DISP-1
DISP-4
DISP-5
DISP-53
DISP-6
DISP-7
DISP-10
DISP-8
DISP-9
DISP-95
</t>
  </si>
  <si>
    <t>TC_DISP_AUD_001
TC_DISP_AUD_002 to 006
TC_DISP_AUD_011
TC_DISP_AUD_012</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</si>
  <si>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</si>
  <si>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</si>
  <si>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</si>
  <si>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</si>
  <si>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</si>
  <si>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</si>
  <si>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</si>
  <si>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</si>
  <si>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</si>
  <si>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Direct Scenarios percentage Completed.</t>
  </si>
  <si>
    <t>DS - Scenarios - Open PDS</t>
  </si>
  <si>
    <t>DS - Scenarios - Direct PDS</t>
  </si>
  <si>
    <t>DS - Authentication - Open PDS</t>
  </si>
  <si>
    <t>DS - Audit - Open PDS</t>
  </si>
  <si>
    <t>DS - Main - Open PDS</t>
  </si>
  <si>
    <t>DS - Authentication - Direct PDS</t>
  </si>
  <si>
    <t>DS - Audit - Direct PDS</t>
  </si>
  <si>
    <t>DS - Main - Direct PDS</t>
  </si>
  <si>
    <t>OPEN PDS</t>
  </si>
  <si>
    <t>DIRECT PDS</t>
  </si>
  <si>
    <t>Please specify States and Territories the software will be utilised</t>
  </si>
  <si>
    <t>Prescription details - as from the original prescription.
Defined details above for PRES-18 and PRES-18B fully entered for all states.</t>
  </si>
  <si>
    <r>
      <t xml:space="preserve">Everything originally entered in PRES-18 and PRES-18B displayed. All state specific requirements displayed as entered in the original Electronic Prescription.
Dispenser prompted to give Final Approval of Repeat finalisation to send to PDS. 
Dispense Record sent to PDS with Dispenser Approval.
</t>
    </r>
    <r>
      <rPr>
        <i/>
        <sz val="11"/>
        <rFont val="Calibri"/>
        <family val="2"/>
        <scheme val="minor"/>
      </rPr>
      <t xml:space="preserve">Note: PRES-18 details include: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</si>
  <si>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</si>
  <si>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</si>
  <si>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</si>
  <si>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</si>
  <si>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</si>
  <si>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</si>
  <si>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</si>
  <si>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</si>
  <si>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</si>
  <si>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</si>
  <si>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</si>
  <si>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</si>
  <si>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r>
      <t xml:space="preserve">For a valid electronic prescription that has a status of ‘active’, (i.e. not dispensed, not cancelled, not expired), the system </t>
    </r>
    <r>
      <rPr>
        <b/>
        <sz val="11"/>
        <rFont val="Calibri"/>
        <family val="2"/>
        <scheme val="minor"/>
      </rPr>
      <t xml:space="preserve">SHALL </t>
    </r>
    <r>
      <rPr>
        <sz val="11"/>
        <rFont val="Calibri"/>
        <family val="2"/>
        <scheme val="minor"/>
      </rPr>
      <t xml:space="preserve">have the ability to display:
•	Details of the original prescription;
•	The prescription status (i.e. active);
•	Details of the previous dispense (if any); and
•	The details of any annotations in relation to the prescription recorded by previous dispensers (if any).
</t>
    </r>
    <r>
      <rPr>
        <i/>
        <sz val="11"/>
        <rFont val="Calibri"/>
        <family val="2"/>
        <scheme val="minor"/>
      </rPr>
      <t xml:space="preserve">Note: The above requirement details the minimum system requirements. Vendors may choose to display additional details.
Note: Displaying the original prescription supports the dispenser checking process.
</t>
    </r>
  </si>
  <si>
    <t xml:space="preserve">Prescription details presented to the Dispensing System - Not yet dispensed, nor cancelled, nor expired.
</t>
  </si>
  <si>
    <r>
      <t xml:space="preserve">Dispensing System displays electronic prescriptions:
Dispensing System displays all requirement details including:
- original prescription
- status
- previous dispense information
- annotations
- any additional details (optional)
The information is correct and complete.
</t>
    </r>
    <r>
      <rPr>
        <i/>
        <sz val="11"/>
        <rFont val="Calibri"/>
        <family val="2"/>
        <scheme val="minor"/>
      </rPr>
      <t xml:space="preserve">
Note: Drug field could contain several active ingredients. Dispensing system should display in full.
</t>
    </r>
  </si>
  <si>
    <r>
      <t xml:space="preserve">Full electronic prescription details to satisfy requirements.
</t>
    </r>
    <r>
      <rPr>
        <i/>
        <sz val="11"/>
        <rFont val="Calibri"/>
        <family val="2"/>
        <scheme val="minor"/>
      </rPr>
      <t xml:space="preserve">Note: If testing Drug field with up to three active ingredients, a suggested combination would be amlodipine 10 mg - valsartan 320 mg - 25 mg hydrochlorothiazide tablets.  Test Data Prescritions -  PRES_DISP_088
</t>
    </r>
    <r>
      <rPr>
        <sz val="11"/>
        <rFont val="Calibri"/>
        <family val="2"/>
        <scheme val="minor"/>
      </rPr>
      <t xml:space="preserve">
</t>
    </r>
  </si>
  <si>
    <t>Approved for external release</t>
  </si>
  <si>
    <r>
      <t xml:space="preserve">For a repeat authorisation (for PBS and non-PBS), the system </t>
    </r>
    <r>
      <rPr>
        <b/>
        <sz val="11"/>
        <rFont val="Calibri"/>
        <family val="2"/>
        <scheme val="minor"/>
      </rPr>
      <t>SHALL</t>
    </r>
    <r>
      <rPr>
        <sz val="11"/>
        <rFont val="Calibri"/>
        <family val="2"/>
        <scheme val="minor"/>
      </rPr>
      <t xml:space="preserve"> be able to provide an Evidence of Prescription, used to access the electronic prescription, to the Subject of Care.
Where an Evidence of Prescription is sent in
electronic form (e.g. SMS, email), the system </t>
    </r>
    <r>
      <rPr>
        <b/>
        <sz val="11"/>
        <rFont val="Calibri"/>
        <family val="2"/>
        <scheme val="minor"/>
      </rPr>
      <t>SHALL</t>
    </r>
    <r>
      <rPr>
        <sz val="11"/>
        <rFont val="Calibri"/>
        <family val="2"/>
        <scheme val="minor"/>
      </rPr>
      <t xml:space="preserve"> transmit, at least:
• URI (e.g. URL) linking to the electronic token; 
• The initials of the Name of the Subject of Care; 
• The Subject of Care's date of birth (optional); and
• Medicine name.
</t>
    </r>
    <r>
      <rPr>
        <i/>
        <sz val="11"/>
        <rFont val="Calibri"/>
        <family val="2"/>
        <scheme val="minor"/>
      </rPr>
      <t xml:space="preserve">
Note: there might be a need for the Pharmacy to retain the Evidence of Prescription (e.g. scripts on file). The software can permit the Pharmacy to print and retain the Evidence of Prescription for repeat authorisations without sending the Evidence of Prescription for repeat authorisations electronically.
</t>
    </r>
  </si>
  <si>
    <r>
      <t xml:space="preserve">In attempting to reconcile a manually
entered dispense record with an electronic
prescription, the system </t>
    </r>
    <r>
      <rPr>
        <b/>
        <sz val="11"/>
        <rFont val="Calibri"/>
        <family val="2"/>
        <scheme val="minor"/>
      </rPr>
      <t>SHOULD</t>
    </r>
    <r>
      <rPr>
        <sz val="11"/>
        <rFont val="Calibri"/>
        <family val="2"/>
        <scheme val="minor"/>
      </rPr>
      <t xml:space="preserve"> identify
and display any discrepancies.</t>
    </r>
  </si>
  <si>
    <r>
      <t xml:space="preserve">Once the electronic prescription has been
retrieved, the system </t>
    </r>
    <r>
      <rPr>
        <b/>
        <sz val="11"/>
        <rFont val="Calibri"/>
        <family val="2"/>
        <scheme val="minor"/>
      </rPr>
      <t>SHALL</t>
    </r>
    <r>
      <rPr>
        <sz val="11"/>
        <rFont val="Calibri"/>
        <family val="2"/>
        <scheme val="minor"/>
      </rPr>
      <t xml:space="preserve"> allow the
Dispenser to mark the Dispense Record as: 
• Reconciled. 
</t>
    </r>
    <r>
      <rPr>
        <i/>
        <sz val="11"/>
        <rFont val="Calibri"/>
        <family val="2"/>
        <scheme val="minor"/>
      </rPr>
      <t>Note: A dispense record that is reconciled is not prohibited from having annotations in-line with normal dispensing processes.</t>
    </r>
  </si>
  <si>
    <r>
      <t>Should the electronic prescription to be
reconciled be identified as "already filled",
the system</t>
    </r>
    <r>
      <rPr>
        <b/>
        <sz val="11"/>
        <rFont val="Calibri"/>
        <family val="2"/>
        <scheme val="minor"/>
      </rPr>
      <t xml:space="preserve"> SHOULD</t>
    </r>
    <r>
      <rPr>
        <sz val="11"/>
        <rFont val="Calibri"/>
        <family val="2"/>
        <scheme val="minor"/>
      </rPr>
      <t xml:space="preserve"> be able to provide an
indication on the dispense record that the
electronic prescription was already filled.
</t>
    </r>
    <r>
      <rPr>
        <i/>
        <sz val="11"/>
        <rFont val="Calibri"/>
        <family val="2"/>
        <scheme val="minor"/>
      </rPr>
      <t>Note: This will support discussions with the prescriber and the prescriber can be made aware that the SoC has had the prescription filled more than once.</t>
    </r>
  </si>
  <si>
    <r>
      <t xml:space="preserve">Prescription details is not presented 
</t>
    </r>
    <r>
      <rPr>
        <strike/>
        <sz val="11"/>
        <rFont val="Calibri"/>
        <family val="2"/>
        <scheme val="minor"/>
      </rPr>
      <t xml:space="preserve">The system displays an error message indicating that the electronic prescription record is locked
</t>
    </r>
    <r>
      <rPr>
        <sz val="11"/>
        <rFont val="Calibri"/>
        <family val="2"/>
        <scheme val="minor"/>
      </rPr>
      <t xml:space="preserve">Error message - This presciption has already been dispensed or has been selected for dispensing
</t>
    </r>
  </si>
  <si>
    <r>
      <t xml:space="preserve">Prescription details is not presented 
</t>
    </r>
    <r>
      <rPr>
        <strike/>
        <sz val="11"/>
        <rFont val="Calibri"/>
        <family val="2"/>
        <scheme val="minor"/>
      </rPr>
      <t xml:space="preserve">The system displays an error message indicating that the electronic prescription is exhausted
</t>
    </r>
    <r>
      <rPr>
        <sz val="11"/>
        <rFont val="Calibri"/>
        <family val="2"/>
        <scheme val="minor"/>
      </rPr>
      <t xml:space="preserve">Error message - This presciption has already been dispensed or has been selected for dispensing
</t>
    </r>
  </si>
  <si>
    <r>
      <t xml:space="preserve">Prescription details is not presented - Error Message 'Not Retrieved' or 'Expired'
</t>
    </r>
    <r>
      <rPr>
        <strike/>
        <sz val="11"/>
        <rFont val="Calibri"/>
        <family val="2"/>
        <scheme val="minor"/>
      </rPr>
      <t xml:space="preserve">The system displays an error message indicating that the electronic prescription has expired 
</t>
    </r>
    <r>
      <rPr>
        <sz val="11"/>
        <rFont val="Calibri"/>
        <family val="2"/>
        <scheme val="minor"/>
      </rPr>
      <t xml:space="preserve">
</t>
    </r>
  </si>
  <si>
    <r>
      <t xml:space="preserve">Prescription details is not presented - Could not be found
</t>
    </r>
    <r>
      <rPr>
        <strike/>
        <sz val="11"/>
        <rFont val="Calibri"/>
        <family val="2"/>
        <scheme val="minor"/>
      </rPr>
      <t>The system displays an error message indicating that the electronic prescription was cancelled</t>
    </r>
    <r>
      <rPr>
        <sz val="11"/>
        <rFont val="Calibri"/>
        <family val="2"/>
        <scheme val="minor"/>
      </rPr>
      <t xml:space="preserve">
</t>
    </r>
  </si>
  <si>
    <t>Electronic Prescibing  - Conformance Test Specification - Mobile Intermediaries</t>
  </si>
  <si>
    <t>Start: Registration</t>
  </si>
  <si>
    <t>TC_DISP_REG_001</t>
  </si>
  <si>
    <t>DISP-200</t>
  </si>
  <si>
    <r>
      <t>The dispensing system</t>
    </r>
    <r>
      <rPr>
        <b/>
        <sz val="11"/>
        <color theme="1"/>
        <rFont val="Calibri"/>
        <family val="2"/>
        <scheme val="minor"/>
      </rPr>
      <t xml:space="preserve"> SHALL</t>
    </r>
    <r>
      <rPr>
        <sz val="11"/>
        <color theme="1"/>
        <rFont val="Calibri"/>
        <family val="2"/>
        <scheme val="minor"/>
      </rPr>
      <t xml:space="preserve"> integrate with only one ASLR for supporting electronic prescriptions. 
</t>
    </r>
    <r>
      <rPr>
        <i/>
        <sz val="11"/>
        <color theme="1"/>
        <rFont val="Calibri"/>
        <family val="2"/>
        <scheme val="minor"/>
      </rPr>
      <t xml:space="preserve">Note: The ASLR will act like a broker for the CIS and present ASL activity and scripts to the CIS through a single point. The ASLR will search for other ASLRs as required.
</t>
    </r>
  </si>
  <si>
    <t xml:space="preserve">The dispensing system integrates with only one ASLR for supporting electronic prescriptions. </t>
  </si>
  <si>
    <t>TC_DISP_REG_002</t>
  </si>
  <si>
    <t>TC_DISP_REG_003</t>
  </si>
  <si>
    <t>DISP-205</t>
  </si>
  <si>
    <t>TC_DISP_REG_004</t>
  </si>
  <si>
    <t>DISP-210</t>
  </si>
  <si>
    <t>TC_DISP_REG_005</t>
  </si>
  <si>
    <t>DISP-215</t>
  </si>
  <si>
    <t>Healthcare provider user adds a carer or an agent to the SoC's ASL</t>
  </si>
  <si>
    <t>TC_DISP_REG_006</t>
  </si>
  <si>
    <t>DISP-220</t>
  </si>
  <si>
    <r>
      <t xml:space="preserve">If the patient has a registered carer or agent, the dispensing  system </t>
    </r>
    <r>
      <rPr>
        <b/>
        <sz val="11"/>
        <color theme="1"/>
        <rFont val="Calibri"/>
        <family val="2"/>
        <scheme val="minor"/>
      </rPr>
      <t>SHALL</t>
    </r>
    <r>
      <rPr>
        <sz val="11"/>
        <color theme="1"/>
        <rFont val="Calibri"/>
        <family val="2"/>
        <scheme val="minor"/>
      </rPr>
      <t xml:space="preserve"> allow the healthcare provider to nominate which role that person supports (Carer or Agent).
</t>
    </r>
    <r>
      <rPr>
        <i/>
        <sz val="11"/>
        <color theme="1"/>
        <rFont val="Calibri"/>
        <family val="2"/>
        <scheme val="minor"/>
      </rPr>
      <t xml:space="preserve">Note: A ‘carer’ and ‘agent’ are different concepts and must be captured separately. 
</t>
    </r>
  </si>
  <si>
    <t>TC_DISP_REG_007</t>
  </si>
  <si>
    <t>TC_DISP_REG_008</t>
  </si>
  <si>
    <t>DISP-225</t>
  </si>
  <si>
    <t>TC_DISP_REG_009</t>
  </si>
  <si>
    <t>DISP-230</t>
  </si>
  <si>
    <t>TC_DISP_REG_010</t>
  </si>
  <si>
    <t>DISP-235</t>
  </si>
  <si>
    <t>An organisation can be added as a carer for the SoC</t>
  </si>
  <si>
    <t>TC_DISP_REG_011</t>
  </si>
  <si>
    <t>DISP-240</t>
  </si>
  <si>
    <t>TC_DISP_REG_012</t>
  </si>
  <si>
    <t>DISP-250</t>
  </si>
  <si>
    <t>TC_DISP_REG_013</t>
  </si>
  <si>
    <t>TC_DISP_REG_014</t>
  </si>
  <si>
    <t>TC_DISP_REG_015</t>
  </si>
  <si>
    <t>DISP-255</t>
  </si>
  <si>
    <t>TC_DISP_REG_016</t>
  </si>
  <si>
    <t>End: Registration</t>
  </si>
  <si>
    <t>Start: Viewing</t>
  </si>
  <si>
    <t>TC_DISP_VW_001</t>
  </si>
  <si>
    <t>DISP-275</t>
  </si>
  <si>
    <t>TC_DISP_VW_002</t>
  </si>
  <si>
    <t>TC_DISP_VW_003</t>
  </si>
  <si>
    <t>DISP-280</t>
  </si>
  <si>
    <t>TC_DISP_VW_004</t>
  </si>
  <si>
    <t>The dispensing system does not allow the healthcare provider to view the Subject of Care’s Active Script List</t>
  </si>
  <si>
    <t>TC_DISP_VW_006</t>
  </si>
  <si>
    <t>DISP-290</t>
  </si>
  <si>
    <t>TC_DISP_VW_009</t>
  </si>
  <si>
    <t>DISP-295</t>
  </si>
  <si>
    <t>TC_DISP_VW_010</t>
  </si>
  <si>
    <t>DISP-305</t>
  </si>
  <si>
    <t>DISP-315</t>
  </si>
  <si>
    <t>End: Viewing</t>
  </si>
  <si>
    <t>Start: Dispensing</t>
  </si>
  <si>
    <t>TC_DISP_DSP_001</t>
  </si>
  <si>
    <t>DISP-345</t>
  </si>
  <si>
    <t>TC_DISP_DSP_002</t>
  </si>
  <si>
    <t>TC_DISP_DSP_003</t>
  </si>
  <si>
    <t>DISP-350</t>
  </si>
  <si>
    <t>DISP-360</t>
  </si>
  <si>
    <t>TC_DISP_DSP_005</t>
  </si>
  <si>
    <t>TC_DISP_DSP_006</t>
  </si>
  <si>
    <t>DISP-365</t>
  </si>
  <si>
    <t>TC_DISP_DSP_009</t>
  </si>
  <si>
    <t>DISP-370</t>
  </si>
  <si>
    <t>DISP-390</t>
  </si>
  <si>
    <t>End: Dispensing</t>
  </si>
  <si>
    <t>Start: Audit Log</t>
  </si>
  <si>
    <t>DISP-405</t>
  </si>
  <si>
    <t>End: Audit Log</t>
  </si>
  <si>
    <t>Version 2.3</t>
  </si>
  <si>
    <t>The dispensing system integrates with only one ASLR for supporting electronic prescriptions. 
The connected ASLR searches for the other ASLR which contains SoC's active ASL.</t>
  </si>
  <si>
    <t>Healthcare provider user adds a carer to the SoC's ASL.</t>
  </si>
  <si>
    <t>Healthcare provider user adds an agent to the SoC's ASL.</t>
  </si>
  <si>
    <t>Healthcare provider user views a patient record - Unregistered.</t>
  </si>
  <si>
    <t>The dispensing system allows the healthcare provider to view the Subject of Care’s Active Script List.</t>
  </si>
  <si>
    <t>Healthcare provider user views the Subject of Care’s Active Script List - check information.</t>
  </si>
  <si>
    <t>Healthcare provider user dispenses an electronic prescription and sends to ASL. One ASLR.</t>
  </si>
  <si>
    <t>Healthcare provider user dispenses an electronic prescription and sends to ASL. Other ASLR.</t>
  </si>
  <si>
    <r>
      <t>The dispensing system</t>
    </r>
    <r>
      <rPr>
        <b/>
        <sz val="11"/>
        <rFont val="Calibri"/>
        <family val="2"/>
        <scheme val="minor"/>
      </rPr>
      <t xml:space="preserve"> SHALL </t>
    </r>
    <r>
      <rPr>
        <sz val="11"/>
        <rFont val="Calibri"/>
        <family val="2"/>
        <scheme val="minor"/>
      </rPr>
      <t xml:space="preserve">support the registration of an organisation name as a carer for the SoC. 
</t>
    </r>
    <r>
      <rPr>
        <i/>
        <sz val="11"/>
        <rFont val="Calibri"/>
        <family val="2"/>
        <scheme val="minor"/>
      </rPr>
      <t>Note: It is likely that the RACF for a residence patient will, with permission, nominate themselves as a carer so they can receive electronic notifications and provide site-consent.
Note: The attributes specified in DISP-225 does not apply to organisation as a carer.</t>
    </r>
  </si>
  <si>
    <t>Facility to provide registration of ASLR for SoC.</t>
  </si>
  <si>
    <t>Healthcare provider user 
Stored information (In the Dispensing System) for pre-population, including information NOT to be populated.</t>
  </si>
  <si>
    <t>Healthcare provider user assisted registration - pre-populated data and send SoC's Information.</t>
  </si>
  <si>
    <t>The dispensing system  displays a visual indication that the SoC has registered for participation in an Active Script List.</t>
  </si>
  <si>
    <t xml:space="preserve">The dispensing system displays the name of the ASLR in the patient record. </t>
  </si>
  <si>
    <t xml:space="preserve">The dispensing system does not send the electronic prescription token to the SoC's primary contact.
</t>
  </si>
  <si>
    <t>Dispensing System used for assisted registration of SoC for an Active Script List.</t>
  </si>
  <si>
    <t xml:space="preserve">PDS available
ASLR available 
SoC has an active ASL
</t>
  </si>
  <si>
    <t>PDS available
Multiple ASLRs available 
SoC has an active ASL hosted by ASLR not connected to the Dispensing System</t>
  </si>
  <si>
    <t xml:space="preserve">PDS available
ASLR available 
SoC has registered for an Active Script List
Healthcare provider has viewing access to the SoC's ASL.
</t>
  </si>
  <si>
    <t xml:space="preserve">PDS available
ASLR available 
SoC has registered for an Active Script List
</t>
  </si>
  <si>
    <t xml:space="preserve">PDS available
ASLR available 
SoC has registered for an Active Script List
The healthcare provider organisation does not have site access to the SoC's ASL
</t>
  </si>
  <si>
    <t>Healthcare provider user.
Soc ASL as required.</t>
  </si>
  <si>
    <t>Healthcare provider user.
Soc ASL as required.
Electronic prescription exists - with repeats.</t>
  </si>
  <si>
    <t>Healthcare provider user.
Soc ASL as required. 
Electronic prescription exists - with repeats.</t>
  </si>
  <si>
    <t xml:space="preserve">Healthcare provider user adds an organisation as a carer to the SoC's ASL </t>
  </si>
  <si>
    <r>
      <t>The dispensing system</t>
    </r>
    <r>
      <rPr>
        <b/>
        <sz val="11"/>
        <color theme="1"/>
        <rFont val="Calibri"/>
        <family val="2"/>
        <scheme val="minor"/>
      </rPr>
      <t xml:space="preserve"> SHALL</t>
    </r>
    <r>
      <rPr>
        <sz val="11"/>
        <color theme="1"/>
        <rFont val="Calibri"/>
        <family val="2"/>
        <scheme val="minor"/>
      </rPr>
      <t xml:space="preserve"> provide assisted registration functionality to support Subject of Care registration for an Active Script List.
</t>
    </r>
  </si>
  <si>
    <r>
      <t>The dispensing system</t>
    </r>
    <r>
      <rPr>
        <b/>
        <sz val="11"/>
        <rFont val="Calibri"/>
        <family val="2"/>
        <scheme val="minor"/>
      </rPr>
      <t xml:space="preserve"> SHALL</t>
    </r>
    <r>
      <rPr>
        <sz val="11"/>
        <rFont val="Calibri"/>
        <family val="2"/>
        <scheme val="minor"/>
      </rPr>
      <t xml:space="preserve"> support the subsequent update of the SoC, carer and agent’s personal information that is in the ASL, in accordance with DISP-210, DISP-225 and DISP-230. 
</t>
    </r>
    <r>
      <rPr>
        <i/>
        <sz val="11"/>
        <rFont val="Calibri"/>
        <family val="2"/>
        <scheme val="minor"/>
      </rPr>
      <t>Note: The term “update” includes add, remove and modify operations.
Note: If it is known that the SoC’s IHI has changed then the ASLR operator must be notified via the ASLR support phone number. The ASLR operator will take steps to move prescription information from the de-activated ASL to the new ASL.</t>
    </r>
  </si>
  <si>
    <r>
      <t xml:space="preserve">The dispensing system </t>
    </r>
    <r>
      <rPr>
        <b/>
        <sz val="11"/>
        <color theme="1"/>
        <rFont val="Calibri"/>
        <family val="2"/>
        <scheme val="minor"/>
      </rPr>
      <t>SHALL</t>
    </r>
    <r>
      <rPr>
        <sz val="11"/>
        <color theme="1"/>
        <rFont val="Calibri"/>
        <family val="2"/>
        <scheme val="minor"/>
      </rPr>
      <t xml:space="preserve"> display a checkbox (or similar) for the dispenser to describe each of the following events (for electronic and paper prescriptions): 
• Patient has exercised their choice to keep the information away from their ASL; and
• the prescription will be retained by the pharmacy (or another pharmacy) for legal purposes and must not be sent to an ASL.
</t>
    </r>
    <r>
      <rPr>
        <i/>
        <sz val="11"/>
        <color theme="1"/>
        <rFont val="Calibri"/>
        <family val="2"/>
        <scheme val="minor"/>
      </rPr>
      <t>Note: The checkboxes (or similar) are only relevant if there is a repeat authorisation.
Note: This profile does not describe how a token is to be sent directly to, or retained by, a pharmacy. The checkbox only captures that that action will be done via fax, email, SMS, secure message delivery etc. Each developer needs to decide if this is done within their system or is dependent on an external process.
Note: The dispenser needs to consider the dispensing expectation for each repeat authorisation and use the checkboxes (or similar) to influence the prescription in the ASL.  
Note: Prescribing to dosing points is a reason to send directly to (or retain by) that pharmacy and keep the token from an ASL.
Note: DISP-350 identifies default behaviour for these checkboxes.</t>
    </r>
  </si>
  <si>
    <r>
      <t xml:space="preserve">For repeat authorisations, if the original prescription or most recent repeat authorisation indicates the patient has exercised their choice to keep the information away from their ASL, then the repeat authorisation </t>
    </r>
    <r>
      <rPr>
        <b/>
        <sz val="11"/>
        <rFont val="Calibri"/>
        <family val="2"/>
        <scheme val="minor"/>
      </rPr>
      <t>SHALL</t>
    </r>
    <r>
      <rPr>
        <sz val="11"/>
        <rFont val="Calibri"/>
        <family val="2"/>
        <scheme val="minor"/>
      </rPr>
      <t xml:space="preserve"> default to the same for that repeat authorisation.
</t>
    </r>
    <r>
      <rPr>
        <i/>
        <sz val="11"/>
        <rFont val="Calibri"/>
        <family val="2"/>
        <scheme val="minor"/>
      </rPr>
      <t>Note: the healthcare provider, with instructions from the subject of care, must be able to change this setting before submitting a repeat authorisation to the PDS.</t>
    </r>
  </si>
  <si>
    <r>
      <t xml:space="preserve">The system </t>
    </r>
    <r>
      <rPr>
        <b/>
        <sz val="11"/>
        <color theme="1"/>
        <rFont val="Calibri"/>
        <family val="2"/>
        <scheme val="minor"/>
      </rPr>
      <t>SHALL</t>
    </r>
    <r>
      <rPr>
        <sz val="11"/>
        <color theme="1"/>
        <rFont val="Calibri"/>
        <family val="2"/>
        <scheme val="minor"/>
      </rPr>
      <t xml:space="preserve"> maintain an audit log of access to Active Script Lists.
The audit log </t>
    </r>
    <r>
      <rPr>
        <b/>
        <sz val="11"/>
        <color theme="1"/>
        <rFont val="Calibri"/>
        <family val="2"/>
        <scheme val="minor"/>
      </rPr>
      <t>SHALL</t>
    </r>
    <r>
      <rPr>
        <sz val="11"/>
        <color theme="1"/>
        <rFont val="Calibri"/>
        <family val="2"/>
        <scheme val="minor"/>
      </rPr>
      <t xml:space="preserve"> include at least:
• Date and time of access (time and time zone);
• Subject of Care’s IHI number;
• Organisation or site ID, or User ID (from the dispensing system) or both.</t>
    </r>
  </si>
  <si>
    <t xml:space="preserve">PDS available
ASLR available 
SoC has registered for an Active Script List
The dispensing system has the capability to send notifications to the subject of care 
</t>
  </si>
  <si>
    <r>
      <t xml:space="preserve">The dispensing system </t>
    </r>
    <r>
      <rPr>
        <b/>
        <sz val="11"/>
        <rFont val="Calibri"/>
        <family val="2"/>
        <scheme val="minor"/>
      </rPr>
      <t>SHALL NOT</t>
    </r>
    <r>
      <rPr>
        <sz val="11"/>
        <rFont val="Calibri"/>
        <family val="2"/>
        <scheme val="minor"/>
      </rPr>
      <t xml:space="preserve"> pre-populate the dispense record with the information provided by the ASLR. 
</t>
    </r>
    <r>
      <rPr>
        <i/>
        <sz val="11"/>
        <rFont val="Calibri"/>
        <family val="2"/>
        <scheme val="minor"/>
      </rPr>
      <t>Note</t>
    </r>
    <r>
      <rPr>
        <i/>
        <sz val="11"/>
        <color theme="1"/>
        <rFont val="Calibri"/>
        <family val="2"/>
        <scheme val="minor"/>
      </rPr>
      <t xml:space="preserve">: It is important that the CIS retrieves the legal prescription from the PDS and then (optionally) pre-populate the dispense record from the legal prescription.
</t>
    </r>
    <r>
      <rPr>
        <sz val="11"/>
        <color theme="1"/>
        <rFont val="Calibri"/>
        <family val="2"/>
        <scheme val="minor"/>
      </rPr>
      <t xml:space="preserve">
</t>
    </r>
  </si>
  <si>
    <t xml:space="preserve">PDS available
HI Service available
ASLR available 
SoC Is registering / has registered for an Active Script List
SoC's carer and agent’s personal information added to ASL
</t>
  </si>
  <si>
    <t>TC_DISP_DSP_007</t>
  </si>
  <si>
    <t>TC_DISP_DSP_008</t>
  </si>
  <si>
    <t xml:space="preserve">PS - ASLR - Registration </t>
  </si>
  <si>
    <t>DS - ASLR - Dispensing System</t>
  </si>
  <si>
    <t>REG - MANDATORY AND N/A</t>
  </si>
  <si>
    <t>MAIN</t>
  </si>
  <si>
    <t>Registration</t>
  </si>
  <si>
    <t>DS - Main</t>
  </si>
  <si>
    <t>DS - ASLR</t>
  </si>
  <si>
    <t>The CIS has the functionality to provide registration for Active Script List.</t>
  </si>
  <si>
    <r>
      <t xml:space="preserve">The dispensing system </t>
    </r>
    <r>
      <rPr>
        <b/>
        <sz val="11"/>
        <rFont val="Calibri"/>
        <family val="2"/>
        <scheme val="minor"/>
      </rPr>
      <t>SHALL</t>
    </r>
    <r>
      <rPr>
        <sz val="11"/>
        <rFont val="Calibri"/>
        <family val="2"/>
        <scheme val="minor"/>
      </rPr>
      <t xml:space="preserve"> record and send one and only one primary contact for the SoC's ASL.
</t>
    </r>
    <r>
      <rPr>
        <i/>
        <sz val="11"/>
        <rFont val="Calibri"/>
        <family val="2"/>
        <scheme val="minor"/>
      </rPr>
      <t>Note: The patient or primary carer will nominate primary contact details for ASL notifications. Having a single contact avoids conflicting notifications and consent messages being sent from multiple carers.</t>
    </r>
  </si>
  <si>
    <r>
      <t xml:space="preserve">Before displaying the assisted registration form, the dispensing system </t>
    </r>
    <r>
      <rPr>
        <b/>
        <sz val="11"/>
        <rFont val="Calibri"/>
        <family val="2"/>
        <scheme val="minor"/>
      </rPr>
      <t>SHALL</t>
    </r>
    <r>
      <rPr>
        <sz val="11"/>
        <rFont val="Calibri"/>
        <family val="2"/>
        <scheme val="minor"/>
      </rPr>
      <t xml:space="preserve"> ensure the SoC’s IHI has been validated as “active” and “verified” against the HI Service within the last 24 hours and not display the assisted registration form if the IHI has not, or cannot be validated, or is not “active” and “verified”.</t>
    </r>
  </si>
  <si>
    <r>
      <t>If a healthcare provider organisation does not have site access to the SoC's ASL, the dispensing  system</t>
    </r>
    <r>
      <rPr>
        <b/>
        <sz val="11"/>
        <color theme="1"/>
        <rFont val="Calibri"/>
        <family val="2"/>
        <scheme val="minor"/>
      </rPr>
      <t xml:space="preserve"> SHALL </t>
    </r>
    <r>
      <rPr>
        <sz val="11"/>
        <color theme="1"/>
        <rFont val="Calibri"/>
        <family val="2"/>
        <scheme val="minor"/>
      </rPr>
      <t>allow the healthcare provider to request site consent.</t>
    </r>
  </si>
  <si>
    <t>Healthcare provider requests site access.</t>
  </si>
  <si>
    <r>
      <t xml:space="preserve">When displaying a patient's ASL the dispensing system </t>
    </r>
    <r>
      <rPr>
        <b/>
        <sz val="11"/>
        <rFont val="Calibri"/>
        <family val="2"/>
        <scheme val="minor"/>
      </rPr>
      <t>SHALL</t>
    </r>
    <r>
      <rPr>
        <sz val="11"/>
        <rFont val="Calibri"/>
        <family val="2"/>
        <scheme val="minor"/>
      </rPr>
      <t xml:space="preserve"> make available at least the following information:
For carers &amp; agents:
• Family name, and
• Given name, and
• Address (optional), and 
• Relationship to SoC
For medicines: 
• Name of the Subject of Care
• Medicine(s) name, strength;
• Date prescribed;
• Number of repeats available
• Indication that the token is not available (if applicable - for paper prescriptions); 
• Token (Barcode/QR code and DSPID) (if applicable).
The system </t>
    </r>
    <r>
      <rPr>
        <b/>
        <sz val="11"/>
        <rFont val="Calibri"/>
        <family val="2"/>
        <scheme val="minor"/>
      </rPr>
      <t>MAY</t>
    </r>
    <r>
      <rPr>
        <sz val="11"/>
        <rFont val="Calibri"/>
        <family val="2"/>
        <scheme val="minor"/>
      </rPr>
      <t xml:space="preserve"> display:
• Name of the prescriber;
• Name of the prescriber organisation;
• Contact details of the prescriber and / or prescribing organisation; 
</t>
    </r>
    <r>
      <rPr>
        <i/>
        <sz val="11"/>
        <rFont val="Calibri"/>
        <family val="2"/>
        <scheme val="minor"/>
      </rPr>
      <t xml:space="preserve">
Note: A QR code for a DSPID may or may not be rendered in the ASL.
Note: The ASL intentionally contains limited information to prevent a dispense from the ASL. Dispensers are required to download the full legal prescription before dispensing. See ASLR-315.</t>
    </r>
    <r>
      <rPr>
        <sz val="11"/>
        <rFont val="Calibri"/>
        <family val="2"/>
        <scheme val="minor"/>
      </rPr>
      <t xml:space="preserve">
</t>
    </r>
  </si>
  <si>
    <r>
      <t xml:space="preserve">The dispensing system </t>
    </r>
    <r>
      <rPr>
        <b/>
        <sz val="11"/>
        <rFont val="Calibri"/>
        <family val="2"/>
        <scheme val="minor"/>
      </rPr>
      <t>SHALL</t>
    </r>
    <r>
      <rPr>
        <sz val="11"/>
        <rFont val="Calibri"/>
        <family val="2"/>
        <scheme val="minor"/>
      </rPr>
      <t xml:space="preserve"> include the status of the following items in the repeat authorisation meta-data:
• the patient consents to the prescription being added to the ASL, or, the absence of any objection to the prescription being added to the ASL;
• the prescription will be sent directly to a dispenser and must not be sent to an ASL.
</t>
    </r>
    <r>
      <rPr>
        <i/>
        <sz val="11"/>
        <rFont val="Calibri"/>
        <family val="2"/>
        <scheme val="minor"/>
      </rPr>
      <t xml:space="preserve">Note: This profile does not describe how a token is to be sent directly to, or retained by, a dispenser. The status only captures that that action will be done via fax, email, SMS, secure message delivery etc. Each developer needs to decide if this is done within their system or is dependent on an external process.
Note: Including this information in the transmission permits the PDS and subsequent dispensing system to make intelligent decisions around the treatment of ASL's and repeat authorisations.
</t>
    </r>
  </si>
  <si>
    <r>
      <t xml:space="preserve">When a repeat authorisation is available, the dispensing system </t>
    </r>
    <r>
      <rPr>
        <b/>
        <sz val="11"/>
        <rFont val="Calibri"/>
        <family val="2"/>
        <scheme val="minor"/>
      </rPr>
      <t xml:space="preserve">SHALL </t>
    </r>
    <r>
      <rPr>
        <sz val="11"/>
        <rFont val="Calibri"/>
        <family val="2"/>
        <scheme val="minor"/>
      </rPr>
      <t xml:space="preserve">be able to create an Evidence of Prescription regardless of the presence of an active script list.
</t>
    </r>
    <r>
      <rPr>
        <i/>
        <sz val="11"/>
        <rFont val="Calibri"/>
        <family val="2"/>
        <scheme val="minor"/>
      </rPr>
      <t xml:space="preserve">
Note: sending prescription information to an ASL does not remove the onus of providing an EoP to the subject of care. All relevant conformant requirements (DISP-30) etc apply when there are repeats authorisations.
Note: the SoC can give instructions to not receive an EoP thereby removing that obligation on the healthcare provider and/or the system.</t>
    </r>
  </si>
  <si>
    <t>Healthcare provider user modifies SoC's carer's personal information in ASL.</t>
  </si>
  <si>
    <t>Healthcare provider user modifies SoC's agent's personal information in ASL.</t>
  </si>
  <si>
    <t>Healthcare provider user removes SoC's carer’s personal information in ASL.</t>
  </si>
  <si>
    <t>SoC carer’s personal information removed in ASL.</t>
  </si>
  <si>
    <t>Healthcare provider user removes SoC agent’s personal information in ASL.</t>
  </si>
  <si>
    <t>SoC's agent’s personal information removed in ASL.</t>
  </si>
  <si>
    <t>System checks IHI Status, prior to displaying registration form - IHI is valid.</t>
  </si>
  <si>
    <t>IHI is OK - Continued to assisted registration form.</t>
  </si>
  <si>
    <t>IHI is Not OK - Appropriate Error displayed. User is not continued to assisted registration form.</t>
  </si>
  <si>
    <t xml:space="preserve">The dispensing system indicates that the healthcare provider organisation has been given site consent to access the SoC's ASL.  
</t>
  </si>
  <si>
    <t xml:space="preserve">The dispensing system indicates that the healthcare provider organisation has not been given site consent to access the SoC's ASL.  
</t>
  </si>
  <si>
    <t xml:space="preserve">The dispensing system has facility for healthcare provider to request site access.
</t>
  </si>
  <si>
    <t>Check the patient record in system - note displayed Name.</t>
  </si>
  <si>
    <r>
      <t xml:space="preserve">When adding a carer or an agent to the SoC's ASL, the dispensing system </t>
    </r>
    <r>
      <rPr>
        <b/>
        <sz val="11"/>
        <rFont val="Calibri"/>
        <family val="2"/>
        <scheme val="minor"/>
      </rPr>
      <t>SHALL</t>
    </r>
    <r>
      <rPr>
        <sz val="11"/>
        <rFont val="Calibri"/>
        <family val="2"/>
        <scheme val="minor"/>
      </rPr>
      <t xml:space="preserve"> provide a checkbox (or similar) to indicate that the SoC and the agent/carer consents to those details being added to the ASL.
The checkbox </t>
    </r>
    <r>
      <rPr>
        <b/>
        <sz val="11"/>
        <rFont val="Calibri"/>
        <family val="2"/>
        <scheme val="minor"/>
      </rPr>
      <t>SHALL</t>
    </r>
    <r>
      <rPr>
        <sz val="11"/>
        <rFont val="Calibri"/>
        <family val="2"/>
        <scheme val="minor"/>
      </rPr>
      <t xml:space="preserve"> default to ‘off’, meaning, an explicit action is required to acknowledge consent.
</t>
    </r>
    <r>
      <rPr>
        <i/>
        <sz val="11"/>
        <rFont val="Calibri"/>
        <family val="2"/>
        <scheme val="minor"/>
      </rPr>
      <t xml:space="preserve">Note: The SoC is responsible for getting consent from the Carer/Agent and communicating this to the healthcare provider.
Note: A healthcare provider can consent on behalf of a SoC if the healthcare provider is satisfied that the SoC can't provide consent (e.g. incapacitated). </t>
    </r>
  </si>
  <si>
    <t>The dispensing system provides a checkbox (or similar) to capture the agent/carer and the SoC consent to those details to be included in the ASL. The checkbox function is defaulted to 'off'.</t>
  </si>
  <si>
    <t>SoC carer’s personal information updated in ASL. Appropriate details in line with DISP-210, DISP-225 and DISP-230.</t>
  </si>
  <si>
    <t>SoC agent’s personal information updated in ASL. Appropriate details in line with DISP-210, DISP-225 and DISP-230.</t>
  </si>
  <si>
    <t>Healthcare provider user.
SoC ASL as required.
Carer and Agent details added (as perDISP-210, DISP-225 and DISP-230)</t>
  </si>
  <si>
    <t>System checks IHI Status, prior to displaying registration form - IHI is valid but validation out of date.</t>
  </si>
  <si>
    <t>Healthcare provider user views a patient record - Registered.</t>
  </si>
  <si>
    <t>Healthcare provider user views the Subject of Care’s Active Script List - Consent = Yes</t>
  </si>
  <si>
    <t>Healthcare provider user views the Subject of Care’s Active Script List - Consent = No</t>
  </si>
  <si>
    <t xml:space="preserve">The dispensing system displays a checkbox (or similar) for the requirements: 
1 -  Patient has exercised their choice to keep the information away from their ASL.
2 -  The prescription will be sent directly to a pharmacy and must not be sent to an ASL.
Checkbox 1 is currently selected </t>
  </si>
  <si>
    <t xml:space="preserve">The dispensing system displays a checkbox (or similar) for the requirements: 
1 -  Patient has exercised their choice to keep the information away from their ASL.
2 -  The prescription will be sent directly to a pharmacy and must not be sent to an ASL.
Checkbox 2 is currently selected </t>
  </si>
  <si>
    <t xml:space="preserve">PDS available
ASLR available 
SoC has registered for an Active Script List
Prescriptions have repeats
</t>
  </si>
  <si>
    <t>Healthcare provider user.
Soc ASL as required.
Electronic prescription exists.</t>
  </si>
  <si>
    <t>ASL Viewing traffic for Audit.</t>
  </si>
  <si>
    <t>Check the audit log of ASL viewing.</t>
  </si>
  <si>
    <t>TC_DISP_REG_017</t>
  </si>
  <si>
    <t>TC_DISP_REG_018</t>
  </si>
  <si>
    <t>TC_DISP_REG_019</t>
  </si>
  <si>
    <t>The dispensing system allows an agent to be registered in the patient’s ASL.
The dispensing system sends the following agent’s information to the ASLR: 
Mandatory: 
- Family name 
Optional:
- Given name 
- Address 
- Relationship to SoC</t>
  </si>
  <si>
    <t>Healthcare provider user.
Soc ASL as required.
Appropriate Prescriptions with repeats</t>
  </si>
  <si>
    <t>Sufficient user access / viewing of ASL to generate Audit</t>
  </si>
  <si>
    <t xml:space="preserve">The Audit log contains appropriate viewing of ASL activity and includes:
- Date and time of access (time and time zone)
- Subject of Care’s IHI number
- Organisation or site ID, and / or User ID 
</t>
  </si>
  <si>
    <r>
      <t xml:space="preserve">When viewing a patient record, the dispensing system </t>
    </r>
    <r>
      <rPr>
        <b/>
        <sz val="11"/>
        <rFont val="Calibri"/>
        <family val="2"/>
        <scheme val="minor"/>
      </rPr>
      <t>SHALL</t>
    </r>
    <r>
      <rPr>
        <sz val="11"/>
        <rFont val="Calibri"/>
        <family val="2"/>
        <scheme val="minor"/>
      </rPr>
      <t xml:space="preserve"> display a visual indication if the SoC has an Active Script List.
</t>
    </r>
  </si>
  <si>
    <t xml:space="preserve">PDS available
ASLR available 
SoC has an Active Script List
</t>
  </si>
  <si>
    <t xml:space="preserve">PDS available
ASLR available 
SoC doesn't have an Active Script List
</t>
  </si>
  <si>
    <r>
      <t>If the SoC has an Active Script List, the dispensing system</t>
    </r>
    <r>
      <rPr>
        <b/>
        <sz val="11"/>
        <color theme="1"/>
        <rFont val="Calibri"/>
        <family val="2"/>
        <scheme val="minor"/>
      </rPr>
      <t xml:space="preserve"> MAY</t>
    </r>
    <r>
      <rPr>
        <sz val="11"/>
        <color theme="1"/>
        <rFont val="Calibri"/>
        <family val="2"/>
        <scheme val="minor"/>
      </rPr>
      <t xml:space="preserve"> display the name of the ASLR in the patient record. 
</t>
    </r>
    <r>
      <rPr>
        <i/>
        <sz val="11"/>
        <color theme="1"/>
        <rFont val="Calibri"/>
        <family val="2"/>
        <scheme val="minor"/>
      </rPr>
      <t xml:space="preserve">Note: The ASLR will act like a broker for the CIS and present ASL activity and scripts to the CIS through a single point. The ASLR will search for other ASLRs as required. 
</t>
    </r>
    <r>
      <rPr>
        <sz val="11"/>
        <color theme="1"/>
        <rFont val="Calibri"/>
        <family val="2"/>
        <scheme val="minor"/>
      </rPr>
      <t xml:space="preserve">
</t>
    </r>
  </si>
  <si>
    <t xml:space="preserve">PDS available
ASLR available 
SoC has an Active Script List
</t>
  </si>
  <si>
    <r>
      <t xml:space="preserve">If the SoC has an Active Script List, the dispensing system </t>
    </r>
    <r>
      <rPr>
        <b/>
        <sz val="11"/>
        <color theme="1"/>
        <rFont val="Calibri"/>
        <family val="2"/>
        <scheme val="minor"/>
      </rPr>
      <t>SHALL</t>
    </r>
    <r>
      <rPr>
        <sz val="11"/>
        <color theme="1"/>
        <rFont val="Calibri"/>
        <family val="2"/>
        <scheme val="minor"/>
      </rPr>
      <t xml:space="preserve"> indicate whether the healthcare provider organisation has been given site consent to access the SoC's ASL.
</t>
    </r>
  </si>
  <si>
    <t xml:space="preserve">PDS available
HI Service available
ASLR available 
SoC has not yet registered for an Active Script List
</t>
  </si>
  <si>
    <t>The dispensing system  displays a visual indication that the SoC has not yet registered for participation in an Active Script List.</t>
  </si>
  <si>
    <t>IRN</t>
  </si>
  <si>
    <t>Individual Reference Number</t>
  </si>
  <si>
    <t xml:space="preserve">PDS available
ASLR available 
Registration for ASLR details in progress
</t>
  </si>
  <si>
    <t>The dispensing system allows the healthcare provider to nominate which role that person supports (Carer).</t>
  </si>
  <si>
    <t>The dispensing system allows the healthcare provider to nominate which role that person supports (Agent).</t>
  </si>
  <si>
    <r>
      <t xml:space="preserve">The dispensing system allows a carer to be registered in the patient’s ASL.
The dispensing system </t>
    </r>
    <r>
      <rPr>
        <b/>
        <sz val="11"/>
        <rFont val="Calibri"/>
        <family val="2"/>
        <scheme val="minor"/>
      </rPr>
      <t>only</t>
    </r>
    <r>
      <rPr>
        <sz val="11"/>
        <rFont val="Calibri"/>
        <family val="2"/>
        <scheme val="minor"/>
      </rPr>
      <t xml:space="preserve"> sends the following carer's information to the ASLR: 
Mandatory: 
- Family name 
Optional:
- Given name 
- Address 
- Relationship to SoC
</t>
    </r>
  </si>
  <si>
    <t>Healthcare provider user adds carer information to the SoC's ASL.</t>
  </si>
  <si>
    <t>Healthcare provider user adds agent information to the SoC's ASL.</t>
  </si>
  <si>
    <t>System checks IHI Status, prior to displaying registration form - IHI is not Verified.</t>
  </si>
  <si>
    <t>System checks IHI Status, prior to displaying registration form - IHI is not Active.</t>
  </si>
  <si>
    <t xml:space="preserve">Healthcare provider user records a primary contact point for the SoC/carer of the ASL.
</t>
  </si>
  <si>
    <t xml:space="preserve">Healthcare provider user records several primary contact points for the SoC/carer of the ASL.
</t>
  </si>
  <si>
    <t xml:space="preserve">Second primary contact for the SoC/carer of the ASL not permitted. Not an option / unable to add.
</t>
  </si>
  <si>
    <t>TC_DISP_REG_020</t>
  </si>
  <si>
    <t xml:space="preserve">System records a single contact for the SoC/carer of the ASL. 
</t>
  </si>
  <si>
    <t xml:space="preserve">PDS available
ASLR available 
SoC has an Active Script List
The healthcare provider organisation has given site viewing consent to access the SoC's ASL.  
</t>
  </si>
  <si>
    <t xml:space="preserve">PDS available
ASLR available 
SoC has an Active Script List
The healthcare provider organisation has not been given site viewing consent to access the SoC's ASL. 
</t>
  </si>
  <si>
    <t>Healthcare provider user.
SoC ASL as required.
Electronic prescriptions in ASL include:
Full Carer or Agent Information.
Full Medicine Information.</t>
  </si>
  <si>
    <t xml:space="preserve">Healthcare provider user notes checkbox for EP or Non-EP repeat authorisation - Patient has exercised their choice to keep the information away from their ASL.
</t>
  </si>
  <si>
    <t xml:space="preserve">Healthcare provider user notes checkbox for EP or Non-EP repeat authorisation - The prescription will be sent directly to a pharmacy and must not be sent to an ASL.
</t>
  </si>
  <si>
    <t>The dispensing system meta-data include no send status meta-data details. (This will result in default consent given)</t>
  </si>
  <si>
    <t>The dispensing system meta-data includes the send status of "the patient consents to the prescription being added to the ASL".</t>
  </si>
  <si>
    <t>The dispensing system meta-data includes the send status of "the prescription will be sent directly to a dispenser and must not be sent to an ASL".</t>
  </si>
  <si>
    <t xml:space="preserve">PDS available
ASLR available 
SoC has registered for an Active Script List
Healthcare provider user generates EP or ETP with appropriate send status
</t>
  </si>
  <si>
    <t>Healthcare provider user generates repeat dispense record - Check EoP created</t>
  </si>
  <si>
    <t xml:space="preserve">PDS available
ASLR available 
Registration for ASLR details in progress
SoC's IHI has a status of "Verified" and "Active" - Validated in last 24 hours.
</t>
  </si>
  <si>
    <t xml:space="preserve">PDS available
ASLR available 
Registration for ASLR details in progress
SoC's IHI does not have a status of "Verified"
</t>
  </si>
  <si>
    <t xml:space="preserve">PDS available
ASLR available 
Registration for ASLR details in progress
SoC's IHI does not have a status of "Active"
</t>
  </si>
  <si>
    <t xml:space="preserve">PDS available
ASLR available 
Registration for ASLR details in progress
SoC's IHI has a status of "Verified" and "Active" - Validated but NOT in last 24 hours.
</t>
  </si>
  <si>
    <t xml:space="preserve">Healthcare provider user.
SoC ASL as required.
Appropriate IHI Status as required:
Verified
Unverified
Provisional
Active
Inactive
Resolved
Deceased
Retired
Expired
IHI that is Active and Verified but NOT validated in last 24 Hours </t>
  </si>
  <si>
    <r>
      <t>The dispensing system</t>
    </r>
    <r>
      <rPr>
        <b/>
        <sz val="11"/>
        <color theme="1"/>
        <rFont val="Calibri"/>
        <family val="2"/>
        <scheme val="minor"/>
      </rPr>
      <t xml:space="preserve"> SHALL</t>
    </r>
    <r>
      <rPr>
        <sz val="11"/>
        <color theme="1"/>
        <rFont val="Calibri"/>
        <family val="2"/>
        <scheme val="minor"/>
      </rPr>
      <t xml:space="preserve"> allow the healthcare provider to view the SoC's Active Script List, if and only if: 
• the SoC has an Active Script List (refer to DISP-275), and 
• the healthcare provider has site consent for the SoC's ASL (refer to DISP-295). </t>
    </r>
  </si>
  <si>
    <t>TC_DISP_VW_005</t>
  </si>
  <si>
    <t>TC_DISP_VW_007</t>
  </si>
  <si>
    <t>TC_DISP_VW_008</t>
  </si>
  <si>
    <t xml:space="preserve">PDS available
ASLR available 
SoC has registered for an Active Script List
Healthcare provider has viewing access to the SoC's ASL
</t>
  </si>
  <si>
    <t xml:space="preserve">PDS available
ASLR available 
SoC has registered for an Active Script List
Healthcare provider does not have viewing access to the SoC's ASL
</t>
  </si>
  <si>
    <t xml:space="preserve">PDS available
ASLR available 
SoC has not registered for an Active Script List
</t>
  </si>
  <si>
    <t>Healthcare provider user views the Subject of Care’s Active Script List - SoC does not have a registered ASL.</t>
  </si>
  <si>
    <t>No ASL to view. Option to view unavailable / Indicated no ASL for SoC</t>
  </si>
  <si>
    <t>Healthcare provider user.
No ASLR for SoC</t>
  </si>
  <si>
    <t>Check the patient record in the system - note site consent for Healthcare provider organisation(has site consent).</t>
  </si>
  <si>
    <t>Check the patient record in the system - note site consent for Healthcare provider organisation(does not have site consent).</t>
  </si>
  <si>
    <t>The dispensing system makes available at least the mandatory information mentioned in the requirement:
- Carer / Agent Information.
- Medicine Information.
Optional details from the requirement can also be displayed if required.</t>
  </si>
  <si>
    <t>Healthcare provider user generates repeat prescription from original dispense event - check 'Send to ASL' checkbox setting for repeats.</t>
  </si>
  <si>
    <t xml:space="preserve">PDS available
ASLR available 
SoC has registered for an Active Script List
Original prescription has option Send to ASL = False
</t>
  </si>
  <si>
    <t xml:space="preserve">PDS available
ASLR available 
SoC has registered for an Active Script List
Latest repeat has option Send to ASL = False
</t>
  </si>
  <si>
    <t>Healthcare provider user generates repeat prescription from latest repeat dispense event - check 'Send to ASL' checkbox setting for next repeat.</t>
  </si>
  <si>
    <t>TC_DISP_DSP_004</t>
  </si>
  <si>
    <t>TC_DISP_DSP_010</t>
  </si>
  <si>
    <t>Check meta-data send status for EP repeat with instruction "the prescription will be sent directly to a dispenser and must not be sent to an ASL".</t>
  </si>
  <si>
    <t>Check meta-data send status for EP repeat, without instruction - i.e. no objection to the prescription being added to the ASL.</t>
  </si>
  <si>
    <t>Check meta-data send status for EP repeat with instruction "the patient consents to the prescription being added to the ASL".</t>
  </si>
  <si>
    <t xml:space="preserve">Healthcare provider user.
SoC ASL as required. 
Repeat prescriptions send statuses as required:
-  the patient consents to the prescription being added to the ASL
- the prescription will be sent directly to a dispenser and must not be sent to an ASL
</t>
  </si>
  <si>
    <r>
      <t xml:space="preserve">If the system has the capability to send notifications to the subject of care, then the system </t>
    </r>
    <r>
      <rPr>
        <b/>
        <sz val="11"/>
        <rFont val="Calibri"/>
        <family val="2"/>
        <scheme val="minor"/>
      </rPr>
      <t>SHALL NOT</t>
    </r>
    <r>
      <rPr>
        <sz val="11"/>
        <rFont val="Calibri"/>
        <family val="2"/>
        <scheme val="minor"/>
      </rPr>
      <t xml:space="preserve"> send an electronic EoP (token) to the registered primary ASLR contact if the token will be sent directly to a dispenser.
</t>
    </r>
    <r>
      <rPr>
        <i/>
        <sz val="11"/>
        <rFont val="Calibri"/>
        <family val="2"/>
        <scheme val="minor"/>
      </rPr>
      <t xml:space="preserve">
Note: Some CIS's delegate the sending of the communication to the PDS.
Note: Dispensers should not give printed EoP's to the SoC if the token is to be retained by the dispenser (or provided to a different dispenser).
Note: The SoC cannot receive an EoP for a repeat authorisation until the current dispense is completely supplied (i.e. staged supply arrangement).</t>
    </r>
  </si>
  <si>
    <r>
      <rPr>
        <sz val="11"/>
        <color rgb="FF002060"/>
        <rFont val="Calibri"/>
        <family val="2"/>
        <scheme val="minor"/>
      </rPr>
      <t>CONDITION: System has capability to send notifications to SoC</t>
    </r>
    <r>
      <rPr>
        <sz val="11"/>
        <rFont val="Calibri"/>
        <family val="2"/>
        <scheme val="minor"/>
      </rPr>
      <t xml:space="preserve">
Healthcare provider user generates EP repeat - send  instruction is that the repeat authorisation is to be sent directly to a dispenser.
</t>
    </r>
  </si>
  <si>
    <t>Healthcare provider user retrieves a prescription for dispense - check for pre-population.</t>
  </si>
  <si>
    <t>The dispensing system does not pre-populate the dispense record with any information provided by the ASLR. Once retrieved there is an option to then do so.</t>
  </si>
  <si>
    <t xml:space="preserve">The dispensing system generates the repeat prescription to the ASL and also creates an EoP for the subject of care.
</t>
  </si>
  <si>
    <t xml:space="preserve">"Send to ASL" is defaulted to "false".  Prescriptions will NOT be sent to ASL.
</t>
  </si>
  <si>
    <t>DISP-19A</t>
  </si>
  <si>
    <t>DISP-21A</t>
  </si>
  <si>
    <t>Expired prescription.</t>
  </si>
  <si>
    <r>
      <t xml:space="preserve">The system </t>
    </r>
    <r>
      <rPr>
        <b/>
        <sz val="11"/>
        <color theme="1"/>
        <rFont val="Calibri"/>
        <family val="2"/>
        <scheme val="minor"/>
      </rPr>
      <t>SHALL</t>
    </r>
    <r>
      <rPr>
        <sz val="11"/>
        <color theme="1"/>
        <rFont val="Calibri"/>
        <family val="2"/>
        <scheme val="minor"/>
      </rPr>
      <t xml:space="preserve"> allow access to the
capability for dispensing against electronic
prescriptions only to designated user
accounts.
</t>
    </r>
    <r>
      <rPr>
        <i/>
        <sz val="11"/>
        <color theme="1"/>
        <rFont val="Calibri"/>
        <family val="2"/>
        <scheme val="minor"/>
      </rPr>
      <t>Note: Only users designated by the
healthcare organisation as having dispensing
rights may access electronic prescribing
capability. Creating and uploading a dispense record under a guest account or any other anonymous account is disallowed.</t>
    </r>
  </si>
  <si>
    <r>
      <t xml:space="preserve">The system </t>
    </r>
    <r>
      <rPr>
        <b/>
        <sz val="11"/>
        <color theme="1"/>
        <rFont val="Calibri"/>
        <family val="2"/>
        <scheme val="minor"/>
      </rPr>
      <t xml:space="preserve">SHALL </t>
    </r>
    <r>
      <rPr>
        <sz val="11"/>
        <color theme="1"/>
        <rFont val="Calibri"/>
        <family val="2"/>
        <scheme val="minor"/>
      </rPr>
      <t xml:space="preserve">maintain audit logs associated with electronic prescription dispense events in accordance with relevant legislation and regulation.
</t>
    </r>
    <r>
      <rPr>
        <i/>
        <sz val="11"/>
        <color theme="1"/>
        <rFont val="Calibri"/>
        <family val="2"/>
        <scheme val="minor"/>
      </rPr>
      <t xml:space="preserve">
Note: NSW regulations require audit logs to be retained for at least two years.</t>
    </r>
    <r>
      <rPr>
        <sz val="11"/>
        <color theme="1"/>
        <rFont val="Calibri"/>
        <family val="2"/>
        <scheme val="minor"/>
      </rPr>
      <t xml:space="preserve">
</t>
    </r>
    <r>
      <rPr>
        <i/>
        <sz val="11"/>
        <color theme="1"/>
        <rFont val="Calibri"/>
        <family val="2"/>
        <scheme val="minor"/>
      </rPr>
      <t>Note: storing the audit log in a location that is NOT the main system would assist data recovery efforts if the main system is compromised or unavailable.</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</si>
  <si>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record each dispense record generated in an audit log. The details of the record</t>
    </r>
    <r>
      <rPr>
        <b/>
        <sz val="11"/>
        <color theme="1"/>
        <rFont val="Calibri"/>
        <family val="2"/>
        <scheme val="minor"/>
      </rPr>
      <t xml:space="preserve"> SHALL</t>
    </r>
    <r>
      <rPr>
        <sz val="11"/>
        <color theme="1"/>
        <rFont val="Calibri"/>
        <family val="2"/>
        <scheme val="minor"/>
      </rPr>
      <t xml:space="preserve"> include:
•	Date and time of dispense record creation (time and time zone);
•	The Globally Unique Prescription Identifier;
•	The Delivery Service Prescription Identifier (DSPID);
•	Date and time receipt acknowledged by the Delivery Service (time and time zone); and
•	All information fields relevant to the dispense record.
•	All information fields relevant to the prescription record.
</t>
    </r>
    <r>
      <rPr>
        <i/>
        <sz val="11"/>
        <color theme="1"/>
        <rFont val="Calibri"/>
        <family val="2"/>
        <scheme val="minor"/>
      </rPr>
      <t xml:space="preserve">
Note: At a minimum, all elements required by State/Territory legislation in a dispensing record must be included.
Note: storing the audit log in a location that is NOT the main system would assist data recovery efforts if the main system is compromised or unavailable.
</t>
    </r>
  </si>
  <si>
    <r>
      <t xml:space="preserve">The system </t>
    </r>
    <r>
      <rPr>
        <b/>
        <sz val="11"/>
        <color theme="1"/>
        <rFont val="Calibri"/>
        <family val="2"/>
        <scheme val="minor"/>
      </rPr>
      <t xml:space="preserve">SHALL, </t>
    </r>
    <r>
      <rPr>
        <sz val="11"/>
        <color theme="1"/>
        <rFont val="Calibri"/>
        <family val="2"/>
        <scheme val="minor"/>
      </rPr>
      <t xml:space="preserve">on request, generate a file or files that contain at least the following information in human readable format:
•	The information in the original electronic prescription;
•	The date and time the electronic prescription was retrieved from the PDS
•	The information in electronic repeat authorisations (including non-PBS);
•	All information in associated annotations;
•	All information about token(s) associated to the prescription and its repeat authorisations
</t>
    </r>
    <r>
      <rPr>
        <i/>
        <sz val="11"/>
        <color theme="1"/>
        <rFont val="Calibri"/>
        <family val="2"/>
        <scheme val="minor"/>
      </rPr>
      <t xml:space="preserve">Note: this requirement permits the generation of a file or files that can be shared or sent to relevant regulatory bodies on request. “Human readable formats” include text files, PDF files, log files or any other format that presents the required information “in the clear”.
Note: dispensing software must include the functionality to produce required information on demand without the pharmacist needing assistance from a third party.
</t>
    </r>
  </si>
  <si>
    <r>
      <t>The system</t>
    </r>
    <r>
      <rPr>
        <b/>
        <sz val="11"/>
        <rFont val="Calibri"/>
        <family val="2"/>
        <scheme val="minor"/>
      </rPr>
      <t xml:space="preserve"> SHALL </t>
    </r>
    <r>
      <rPr>
        <sz val="11"/>
        <rFont val="Calibri"/>
        <family val="2"/>
        <scheme val="minor"/>
      </rPr>
      <t xml:space="preserve">display all data elements in ‘original text’ to the dispenser, irrespective of the presence or otherwise of coded information fields.
</t>
    </r>
    <r>
      <rPr>
        <i/>
        <sz val="11"/>
        <rFont val="Calibri"/>
        <family val="2"/>
        <scheme val="minor"/>
      </rPr>
      <t xml:space="preserve">Note: "Original Text" is defined as the text "exactly as presented to the prescriber or dispenser". This ensures that the content is human readable and facilitates consumer access to information.
</t>
    </r>
  </si>
  <si>
    <r>
      <t xml:space="preserve">Full details should be displayed - i.e. There is no degradation or loss to rendering / display of information due to the Dispensing System.
</t>
    </r>
    <r>
      <rPr>
        <i/>
        <sz val="11"/>
        <rFont val="Calibri"/>
        <family val="2"/>
        <scheme val="minor"/>
      </rPr>
      <t>Note: Information fields that have code (e.g. SNOMED CT-AU or any other code) - Only the original text that is required to be displayed and other details, such as the code, code system identifier, code translations, etc. are not required to be displayed.</t>
    </r>
  </si>
  <si>
    <t>Display electronic prescription details in Dispensing System.
Compare the electronic prescription details stored.</t>
  </si>
  <si>
    <r>
      <t xml:space="preserve">The system </t>
    </r>
    <r>
      <rPr>
        <b/>
        <sz val="11"/>
        <rFont val="Calibri"/>
        <family val="2"/>
        <scheme val="minor"/>
      </rPr>
      <t>SHALL</t>
    </r>
    <r>
      <rPr>
        <sz val="11"/>
        <rFont val="Calibri"/>
        <family val="2"/>
        <scheme val="minor"/>
      </rPr>
      <t xml:space="preserve"> be able to print, or reprint, an Evidence of Prescription for the Subject of Care that details the medicine(s) prescribed where there are remaining repeats.
The system </t>
    </r>
    <r>
      <rPr>
        <b/>
        <sz val="11"/>
        <rFont val="Calibri"/>
        <family val="2"/>
        <scheme val="minor"/>
      </rPr>
      <t>SHALL</t>
    </r>
    <r>
      <rPr>
        <sz val="11"/>
        <rFont val="Calibri"/>
        <family val="2"/>
        <scheme val="minor"/>
      </rPr>
      <t xml:space="preserve"> include the following details:
• Indication that this is an Evidence of Prescription (e.g. Not for Dispense);
• DSPID (as a Barcode/QR Code);
• DSPID (as a number);
• Name of the Subject of Care;
• Name of the prescriber;
• Name of the prescriber organisation;
• Contact details of the prescriber / organisation;
• Date prescribed;
• Dispenser (pharmacy) contact;
• Medicine(s) name and strength;
• Date dispensed; and
• Number of repeats available.
</t>
    </r>
    <r>
      <rPr>
        <i/>
        <sz val="11"/>
        <rFont val="Calibri"/>
        <family val="2"/>
        <scheme val="minor"/>
      </rPr>
      <t xml:space="preserve">Note: The system is not expected to reprint an Evidence of Prescription that originated from a different system. That is, the CIS can only reprint an Evidence of Prescription if it was created in that system.
</t>
    </r>
  </si>
  <si>
    <t>Dispenser prints and reprints evidence of Prescription - Repeat supply.</t>
  </si>
  <si>
    <r>
      <t xml:space="preserve">All requirement details are printed and reprinted for repeat supply.
</t>
    </r>
    <r>
      <rPr>
        <i/>
        <sz val="11"/>
        <rFont val="Calibri"/>
        <family val="2"/>
        <scheme val="minor"/>
      </rPr>
      <t xml:space="preserve">Note: The CIS is not expected to reprint any repeat token generated from another system.
</t>
    </r>
  </si>
  <si>
    <r>
      <t xml:space="preserve">The system </t>
    </r>
    <r>
      <rPr>
        <b/>
        <sz val="11"/>
        <rFont val="Calibri"/>
        <family val="2"/>
        <scheme val="minor"/>
      </rPr>
      <t>SHALL</t>
    </r>
    <r>
      <rPr>
        <sz val="11"/>
        <rFont val="Calibri"/>
        <family val="2"/>
        <scheme val="minor"/>
      </rPr>
      <t xml:space="preserve"> send a dispense record to the PDS with all the data fields required for a Repeat Authorisation (including non-PBS) together with at least: 
• Dispense software conformance identifier; 
• Globally Unique Prescription ID recorded in the original prescription; 
• Date of the dispense 
• Name of the pharmacy 
• Address of the pharmacy 
• Pharmacist surname 
• HPI-O of the dispensing organisation 
• Medicine generic name dispensed (if known) 
• Medicine brand name dispensed (if known) 
• Unique identifier for the medicine dispensed if known (i.e. AMT, PBS code, or both) 
• Form, strength and quantity dispensed 
• Subject of Care Date of Birth as recorded in the original prescription 
• Subject of Care address (if in South Australia) 
• The total number of repeats dispensed (if dispensing against a repeat authorisation) 
• 	Closing the Gap code (if applicable)
</t>
    </r>
  </si>
  <si>
    <r>
      <t xml:space="preserve">If there is a repeat authorisation then the system </t>
    </r>
    <r>
      <rPr>
        <b/>
        <sz val="11"/>
        <rFont val="Calibri"/>
        <family val="2"/>
        <scheme val="minor"/>
      </rPr>
      <t>SHALL NOT</t>
    </r>
    <r>
      <rPr>
        <sz val="11"/>
        <rFont val="Calibri"/>
        <family val="2"/>
        <scheme val="minor"/>
      </rPr>
      <t xml:space="preserve"> generate, display, print, render or make available the token of the repeat authority, in barcode or plain text format, until the dispense record has been transmitted to, and accepted by, the PDS.
</t>
    </r>
    <r>
      <rPr>
        <i/>
        <sz val="11"/>
        <rFont val="Calibri"/>
        <family val="2"/>
        <scheme val="minor"/>
      </rPr>
      <t xml:space="preserve">Note: The ‘final check’ process might detect an error with a dispense or dispense record resulting in a reversal of the dispense record. The subject of care must not have access to the token for the next repeat authorisation until the original dispense is final and accepted by the PDS.
</t>
    </r>
  </si>
  <si>
    <t>Dispenesing Event for EP with repeats - Original electronic prescription dispensed.</t>
  </si>
  <si>
    <t>Dispenesing Event for EP with repeats - Original electronic prescription dispensed but then reversed.</t>
  </si>
  <si>
    <t>Dispenesing Event for EP with repeats - Original electronic prescription not yet dispensed (being processed).</t>
  </si>
  <si>
    <t xml:space="preserve">Dispensed Electronic Prescription with a repeat record(s) present in the Dispensing System. 
PDS(s) Available.
</t>
  </si>
  <si>
    <t xml:space="preserve">Repeat information available for dispense. </t>
  </si>
  <si>
    <t>NO repeat information can be used. Unavailable for dispensing.</t>
  </si>
  <si>
    <t>Prescription details - as from the original prescription. Includes repeat(s)</t>
  </si>
  <si>
    <r>
      <t xml:space="preserve">They system </t>
    </r>
    <r>
      <rPr>
        <b/>
        <sz val="11"/>
        <rFont val="Calibri"/>
        <family val="2"/>
        <scheme val="minor"/>
      </rPr>
      <t xml:space="preserve">SHALL NOT </t>
    </r>
    <r>
      <rPr>
        <sz val="11"/>
        <rFont val="Calibri"/>
        <family val="2"/>
        <scheme val="minor"/>
      </rPr>
      <t xml:space="preserve">upload a dispense record for a prescription that has expired.
</t>
    </r>
  </si>
  <si>
    <t>PDS(s) Available.
Exprired prescription.</t>
  </si>
  <si>
    <t xml:space="preserve">Dispensing user requests dispense record for an expired prescription.
</t>
  </si>
  <si>
    <t xml:space="preserve">The dispensing system does not receive expired prescription.  
</t>
  </si>
  <si>
    <r>
      <t xml:space="preserve">The system </t>
    </r>
    <r>
      <rPr>
        <b/>
        <sz val="11"/>
        <rFont val="Calibri"/>
        <family val="2"/>
        <scheme val="minor"/>
      </rPr>
      <t>SHALL</t>
    </r>
    <r>
      <rPr>
        <sz val="11"/>
        <rFont val="Calibri"/>
        <family val="2"/>
        <scheme val="minor"/>
      </rPr>
      <t xml:space="preserve"> be able to send a
message reflecting an annotation to the PDS.
</t>
    </r>
  </si>
  <si>
    <r>
      <t xml:space="preserve">The system </t>
    </r>
    <r>
      <rPr>
        <b/>
        <sz val="11"/>
        <rFont val="Calibri"/>
        <family val="2"/>
        <scheme val="minor"/>
      </rPr>
      <t>SHALL</t>
    </r>
    <r>
      <rPr>
        <sz val="11"/>
        <rFont val="Calibri"/>
        <family val="2"/>
        <scheme val="minor"/>
      </rPr>
      <t xml:space="preserve"> be able to communicate a dispense
reversal to the Open PDS.
</t>
    </r>
    <r>
      <rPr>
        <i/>
        <sz val="11"/>
        <rFont val="Calibri"/>
        <family val="2"/>
        <scheme val="minor"/>
      </rPr>
      <t xml:space="preserve">Note: There may be instances where a
dispenser is required to reverse a dispense
event after a dispense record has been
posted to the Open PDS (for example, SoC
declines supply). In this instance, following
the dispense event, the dispenser is
required to reverse the dispense event and
return the electronic prescription record to
an unlocked state. The outcome is that the
prescription is valid for dispense.
Related requirement DS-19 </t>
    </r>
  </si>
  <si>
    <r>
      <t xml:space="preserve">If an item is not dispensed, the system
</t>
    </r>
    <r>
      <rPr>
        <b/>
        <sz val="11"/>
        <rFont val="Calibri"/>
        <family val="2"/>
        <scheme val="minor"/>
      </rPr>
      <t>SHALL</t>
    </r>
    <r>
      <rPr>
        <sz val="11"/>
        <rFont val="Calibri"/>
        <family val="2"/>
        <scheme val="minor"/>
      </rPr>
      <t xml:space="preserve"> restore the state of the electronic
prescription in the Open PDS.
</t>
    </r>
    <r>
      <rPr>
        <i/>
        <sz val="11"/>
        <rFont val="Calibri"/>
        <family val="2"/>
        <scheme val="minor"/>
      </rPr>
      <t xml:space="preserve">Note: The electronic prescription is locked in
the Open PDS when retrieved by a
Dispensing System. If the dispense does not
proceed, it shall be unlocked.
There may be instances where a dispenser is
required to abandon a dispense event prior
to a dispense record being posted to the PDS
(for example, the dispenser is out of stock).
In this instance, following the dispense
event ceasing, the electronic prescription
record should be returned to an unlocked
state. The outcome is that the prescription is
valid for dispense.
Related requirement: DS-17 </t>
    </r>
    <r>
      <rPr>
        <sz val="11"/>
        <rFont val="Calibri"/>
        <family val="2"/>
        <scheme val="minor"/>
      </rPr>
      <t xml:space="preserve">
</t>
    </r>
  </si>
  <si>
    <r>
      <t xml:space="preserve">On submission to an Open PDS, the system
</t>
    </r>
    <r>
      <rPr>
        <b/>
        <sz val="11"/>
        <rFont val="Calibri"/>
        <family val="2"/>
        <scheme val="minor"/>
      </rPr>
      <t>MAY</t>
    </r>
    <r>
      <rPr>
        <sz val="11"/>
        <rFont val="Calibri"/>
        <family val="2"/>
        <scheme val="minor"/>
      </rPr>
      <t xml:space="preserve"> include, in the dispense record header,
the electronic address to which the Open
PDS may send the Evidence of Prescription
to the Subject of Care or their Agent.
</t>
    </r>
    <r>
      <rPr>
        <i/>
        <sz val="11"/>
        <rFont val="Calibri"/>
        <family val="2"/>
        <scheme val="minor"/>
      </rPr>
      <t xml:space="preserve">Note: After SoC consent
</t>
    </r>
  </si>
  <si>
    <r>
      <t xml:space="preserve">The system </t>
    </r>
    <r>
      <rPr>
        <b/>
        <sz val="11"/>
        <color theme="1"/>
        <rFont val="Calibri"/>
        <family val="2"/>
        <scheme val="minor"/>
      </rPr>
      <t>SHALL</t>
    </r>
    <r>
      <rPr>
        <sz val="11"/>
        <color theme="1"/>
        <rFont val="Calibri"/>
        <family val="2"/>
        <scheme val="minor"/>
      </rPr>
      <t xml:space="preserve"> produce an Evidence of Prescription in paper or electronic form for the Subject of Care without acknowledgement of successful lodgement from the PDS.
If the PDS is unavailable, the Dispense Record </t>
    </r>
    <r>
      <rPr>
        <b/>
        <sz val="11"/>
        <color theme="1"/>
        <rFont val="Calibri"/>
        <family val="2"/>
        <scheme val="minor"/>
      </rPr>
      <t>SHALL</t>
    </r>
    <r>
      <rPr>
        <sz val="11"/>
        <color theme="1"/>
        <rFont val="Calibri"/>
        <family val="2"/>
        <scheme val="minor"/>
      </rPr>
      <t xml:space="preserve"> be queued and repeatedly retried until successfully delivered.
</t>
    </r>
  </si>
  <si>
    <r>
      <t xml:space="preserve">When the healthcare provider performs assisted registration for a SoC wanting an Active Script List, the dispensing system </t>
    </r>
    <r>
      <rPr>
        <b/>
        <sz val="11"/>
        <rFont val="Calibri"/>
        <family val="2"/>
        <scheme val="minor"/>
      </rPr>
      <t>SHALL</t>
    </r>
    <r>
      <rPr>
        <sz val="11"/>
        <rFont val="Calibri"/>
        <family val="2"/>
        <scheme val="minor"/>
      </rPr>
      <t xml:space="preserve"> only allow pre-population of the SoC’s locally stored personal information in the assisted registration form, and only send the following SoC's information to the ASLR: 
• IHI number 
• Family name
• Given name (if available)
• Date of birth
• Gender
• Medicare card number and IRN (if available)
• DVA number (if available)
• Residential address (optional for software to support)
</t>
    </r>
    <r>
      <rPr>
        <i/>
        <sz val="11"/>
        <rFont val="Calibri"/>
        <family val="2"/>
        <scheme val="minor"/>
      </rPr>
      <t>Note: The above attributes align to the attributes used by the HI Service when there is a need to discover or validate an IHI.
Note: It is important that the ASLR is populated with the same data that is in the CIS so that those systems are consistent. If, for example, the date of birth requires correction, then this must be corrected in the patient record first so it can be correctly reflected in the assisted registration form.
Note: Vendors should refer to ASLR interface specifications to understand if the transmission of the residential address is supported.
Note: See also DISP-225 and DISP-230 for carers and agents.</t>
    </r>
    <r>
      <rPr>
        <sz val="11"/>
        <rFont val="Calibri"/>
        <family val="2"/>
        <scheme val="minor"/>
      </rPr>
      <t xml:space="preserve">
</t>
    </r>
  </si>
  <si>
    <r>
      <t>ASLR assisted registration form is populated with the same data that is in the Dispensing System and</t>
    </r>
    <r>
      <rPr>
        <b/>
        <sz val="11"/>
        <rFont val="Calibri"/>
        <family val="2"/>
        <scheme val="minor"/>
      </rPr>
      <t xml:space="preserve"> only </t>
    </r>
    <r>
      <rPr>
        <sz val="11"/>
        <rFont val="Calibri"/>
        <family val="2"/>
        <scheme val="minor"/>
      </rPr>
      <t xml:space="preserve">sends the following SoC's information to the ASLR: 
- IHI number 
- Family name
- Given name
- Gender
- Date of birth
- Medicare card number and IRN 
- DVA number 
- Residential address (optional for software to support)
</t>
    </r>
  </si>
  <si>
    <r>
      <t xml:space="preserve">The dispensing system </t>
    </r>
    <r>
      <rPr>
        <b/>
        <sz val="11"/>
        <rFont val="Calibri"/>
        <family val="2"/>
        <scheme val="minor"/>
      </rPr>
      <t xml:space="preserve">SHALL </t>
    </r>
    <r>
      <rPr>
        <sz val="11"/>
        <rFont val="Calibri"/>
        <family val="2"/>
        <scheme val="minor"/>
      </rPr>
      <t xml:space="preserve">allow at least one carer to be registered in the SoC's ASL, and only send the following care information to the ASLR:  
• Family name, and
• Given name (optional if carer has only one name), and
• Address (optional for the carer to provide), and 
• Relationship to SoC (optional for the carer to provide)
and </t>
    </r>
    <r>
      <rPr>
        <b/>
        <sz val="11"/>
        <rFont val="Calibri"/>
        <family val="2"/>
        <scheme val="minor"/>
      </rPr>
      <t>SHALL NOT</t>
    </r>
    <r>
      <rPr>
        <sz val="11"/>
        <rFont val="Calibri"/>
        <family val="2"/>
        <scheme val="minor"/>
      </rPr>
      <t xml:space="preserve"> capture any other information for ASLR purposes.
</t>
    </r>
    <r>
      <rPr>
        <i/>
        <sz val="11"/>
        <rFont val="Calibri"/>
        <family val="2"/>
        <scheme val="minor"/>
      </rPr>
      <t>Note: Capturing a carer is optional but the software must support this function.
Note: The CIS can store additional information about carers that are not sent to the ASLR (e.g. notes for administration purposes or identity management).
Note: If the carer has a given name then that given name must be recorded.
Note: If the carer is an organisation (e.g. residential aged care facility) then DISP-235 applies)
Note: It is recommended that the system captures the above attributes as separate attributes (i.e. not as a single text field) as future architecture may require this information to be discrete and ready to be validated for identity management purposes.</t>
    </r>
    <r>
      <rPr>
        <sz val="11"/>
        <rFont val="Calibri"/>
        <family val="2"/>
        <scheme val="minor"/>
      </rPr>
      <t xml:space="preserve">
</t>
    </r>
  </si>
  <si>
    <r>
      <t xml:space="preserve">The dispensing system </t>
    </r>
    <r>
      <rPr>
        <b/>
        <sz val="11"/>
        <rFont val="Calibri"/>
        <family val="2"/>
        <scheme val="minor"/>
      </rPr>
      <t>SHALL</t>
    </r>
    <r>
      <rPr>
        <sz val="11"/>
        <rFont val="Calibri"/>
        <family val="2"/>
        <scheme val="minor"/>
      </rPr>
      <t xml:space="preserve"> allow at least one agent to be registered in the SoC's ASL, and send the following agent information to the ASLR: 
• Family name, and
• Given name (optional if agent has only one name), and
• Address (optional for the agent to provide), and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CIS can store additional information about the agents that are not sent to the ASLR (e.g. notes for administration purposes or identity management).
Note: If the agent has a given name then that given name must be recorded.</t>
    </r>
  </si>
  <si>
    <t>Generate prescription file for transmission to regulating body - check is not a prescription.</t>
  </si>
  <si>
    <t xml:space="preserve">Healthcare provider user generates EP repeat - send  instruction is that the repeat authorisation is to be sent directly to a dispenser.
</t>
  </si>
  <si>
    <t>Healthcare provider user records several primary contact points for the SoC/carer of the ASL.</t>
  </si>
  <si>
    <t>Healthcare provider user records a primary contact point for the SoC/carer of the ASL.</t>
  </si>
  <si>
    <t>Auit Log</t>
  </si>
  <si>
    <t>Viewing</t>
  </si>
  <si>
    <t>Regiatration</t>
  </si>
  <si>
    <t>TC_DISP_SUB_019</t>
  </si>
  <si>
    <t>TC_DISP_SUB_020</t>
  </si>
  <si>
    <t>TC_DISP_SUB_021</t>
  </si>
  <si>
    <t>TC_DISP_SUB_022</t>
  </si>
  <si>
    <t xml:space="preserve">TC_DISP_SUB_006
TC_DISP_SUB_007
TC_DISP_SUB_014
</t>
  </si>
  <si>
    <t>TC_DISP_SUB_001 to 002
TC_DISP_SUB_006
TC_SUB_003 to 005
TC_SUB_008</t>
  </si>
  <si>
    <t>DISP-19
DISP-20
DISP-19A
DISP-21A</t>
  </si>
  <si>
    <t>DISP-33
DISP-19A
DISP-21A</t>
  </si>
  <si>
    <t>TC_DISP_FIN_013
TC_DISP_SUB_003 to 005
TC_DISP_SUB_008</t>
  </si>
  <si>
    <t>TC_DISP_SUB_010
TC_DISP_SUB_017 to 019</t>
  </si>
  <si>
    <t>TC_DISP_SUB_006
TC_DISP_SUB_007
TC_DISP_SUB_009
TC_DISP_SUB_014
TC_DISP_SUB_021
TC_DISP_SUB_022
TC_DISP_AUD_013</t>
  </si>
  <si>
    <t>TC_DISP_AUD_013</t>
  </si>
  <si>
    <t>TC_DISP_AUD_001
TC_DISP_AUD_007 &amp; 008
TC_DISP_AUD_011 &amp; 012
TC_DISP_AUD_012</t>
  </si>
  <si>
    <t>Register for an active script list -  New registration</t>
  </si>
  <si>
    <t>Maintain Registration details for an active script list -  Update Details</t>
  </si>
  <si>
    <t xml:space="preserve">TC_DISP_REG_001 &amp; 002
TC_DISP_REG_003
TC_DISP_REG_004
TC_DISP_REG_005
TC_DISP_REG_006 &amp; 007
TC_DISP_REG_008
TC_DISP_REG_009
TC_DISP_REG_010
TC_DISP_REG_017 &amp; 019
</t>
  </si>
  <si>
    <t>TC_DISP_REG_011 &amp; 012
TC_DISP_REG_013 to 016</t>
  </si>
  <si>
    <t>DISP-240
DISP-250</t>
  </si>
  <si>
    <t xml:space="preserve">Viewing ASL content </t>
  </si>
  <si>
    <t>Prescribing electronic prescription to an ASL</t>
  </si>
  <si>
    <t>Auditing ASL details</t>
  </si>
  <si>
    <t>DISP-275
DISP-280
DISP-290
DISP-295
DISP-305
DISP-315</t>
  </si>
  <si>
    <t xml:space="preserve">DISP-405
</t>
  </si>
  <si>
    <t>TC_DISP_VW_001 &amp; 002
TC_DISP_VW_003 to 005
TC_DISP_VW_006
TC_DISP_VW_007 &amp; 008
TC_DISP_VW_009
TC_DISP_VW_010</t>
  </si>
  <si>
    <t xml:space="preserve">TC_DISP_AUD_013
</t>
  </si>
  <si>
    <t xml:space="preserve">DISP-200
DISP-205
DISP-210 
DISP-215
DISP-220
DISP-225
DISP-230
DISP-235
DISP-255
</t>
  </si>
  <si>
    <t>Managing SoC ASL Registration</t>
  </si>
  <si>
    <t>Viewing the ASL and Agent / Carer details</t>
  </si>
  <si>
    <t>Audit for ASLR</t>
  </si>
  <si>
    <t xml:space="preserve">Dispensing with ASL
</t>
  </si>
  <si>
    <t>TC_DISP_DSP_001 &amp; 002
TC_DISP_DSP_003 &amp; 004
TC_DISP_DSP_005 to 007
TC_DISP_DSP_008
TC_DISP_DSP_009
TC_DISP_DSP_010</t>
  </si>
  <si>
    <t>DISP-345
DISP-350
DISP-360
DISP-365
DISP-370
DISP-390</t>
  </si>
  <si>
    <t>Utilising an Active Script List</t>
  </si>
  <si>
    <t>Repeat dispense in Open Model</t>
  </si>
  <si>
    <t>Note: Formulas (C40 - 42) -&gt;</t>
  </si>
  <si>
    <t>Test Cases  taken from specified requirements for Conformance Requirements Specification:
Section 3.2. Dispensing Systems: 
Sub-Sections:
- ASLR Assisted Registration
- ASLR Viewing
- ASLR Dispensing
- ASLR Audit logs</t>
  </si>
  <si>
    <r>
      <rPr>
        <b/>
        <sz val="11"/>
        <rFont val="Calibri"/>
        <family val="2"/>
        <scheme val="minor"/>
      </rPr>
      <t>Standard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Complete dispense.
5. Dispensing Error and message handling.
6. Specific Auditing for dispense events.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</si>
  <si>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Full Scope E2E process dispense  in Open Model</t>
    </r>
    <r>
      <rPr>
        <sz val="11"/>
        <rFont val="Calibri"/>
        <family val="2"/>
        <scheme val="minor"/>
      </rPr>
      <t xml:space="preserve">
For a dispenser who has an electronic prescription to dispense successfully.
Demonstrate that the dispenser can:
1. Log in and Authenticate to Dispensing System
2. Scan or enter an electronic prescription and return full details.
3. Be presented with and manage full electronic prescription during the dispense activity.
4. Have all details and activities audited and be aligned to given legislation expectations.
5. Have appropriate communications with the PDS when available and appropriate messaging when unavailable.
6. Complete Dispense.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</si>
  <si>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Dispense Electronic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Complete dispense.
5. Dispensing Error and message handling.
6. Specific Auditing for dispense events.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</si>
  <si>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Dispense Urgent Prescription (Owing Prescription)  in Open Model</t>
    </r>
    <r>
      <rPr>
        <sz val="11"/>
        <rFont val="Calibri"/>
        <family val="2"/>
        <scheme val="minor"/>
      </rPr>
      <t xml:space="preserve">
For a dispenser who has an electronic prescription to dispense successfully
Demonstrate that the dispenser can:
1. Log in and Authenticate to Dispensing System
2. Scan the owing event electronic prescription and reconcile.
3. Communicate with the PDS.
4. Complete reconciliation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</si>
  <si>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t xml:space="preserve">Registering the SoC for an ASL - Providing Agent and Carer details
</t>
  </si>
  <si>
    <r>
      <rPr>
        <b/>
        <sz val="11"/>
        <rFont val="Calibri"/>
        <family val="2"/>
        <scheme val="minor"/>
      </rPr>
      <t>Repeat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Dispense a Repeat prescription.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</si>
  <si>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Dispense Repeat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Dispense a Repeat prescription.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</si>
  <si>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Prescription NOT dispensed - Cancelled before dispense completed  in Open Model</t>
    </r>
    <r>
      <rPr>
        <sz val="11"/>
        <rFont val="Calibri"/>
        <family val="2"/>
        <scheme val="minor"/>
      </rPr>
      <t xml:space="preserve">
For a dispenser who has an electronic prescription to cease dispense - dispense returns to original state
Demonstrate that the dispenser can:
1. Log in and Authenticate to Dispensing System
2. Scan the electronic prescription and return full details.
3. Cancel the dispense record without completing the dispense.
4. Electronic Prescription is in original state.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</si>
  <si>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Prescription NOT dispensed - Reversed AFTER original dispense activity  in Open Model</t>
    </r>
    <r>
      <rPr>
        <sz val="11"/>
        <rFont val="Calibri"/>
        <family val="2"/>
        <scheme val="minor"/>
      </rPr>
      <t xml:space="preserve">
For a dispenser who has an electronic prescription to reverse dispense record 
Demonstrate that the dispenser can:
1. Log in and Authenticate to Dispensing System
2. Scan the electronic prescription and return full details.
3. Complete dispense.
4. Reverse the dispense record 
5. Electronic Prescription is in original state.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</si>
  <si>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Dispensing System Authentication and Security Profiles  in Open Model</t>
    </r>
    <r>
      <rPr>
        <sz val="11"/>
        <rFont val="Calibri"/>
        <family val="2"/>
        <scheme val="minor"/>
      </rPr>
      <t xml:space="preserve">
Log in and Authenticate to Dispensing System:
- All users authenticated.
- All users security profiles and capabilities maintained.
- Dispense activities permitted / not permitted and recorded.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</si>
  <si>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t xml:space="preserve">TC_DISP_SUB_011 &amp; 012
TC_DISP_AUD_009 &amp; 010
</t>
  </si>
  <si>
    <t>TC_DISP_SUB_015
TC_DISP_SUB_019</t>
  </si>
  <si>
    <t xml:space="preserve">1. Open PDS available
2. SoC has valid ASL registered
3. Authorised dispenser user account with access to the electronic prescribing capability
</t>
  </si>
  <si>
    <t xml:space="preserve">1. Open PDS available
2. HI Service available
3. ASLR available
4. Authorised prescriber user account with access to the electronic prescribing capability
</t>
  </si>
  <si>
    <t>Provide Assisted Registration for an Active Script List</t>
  </si>
  <si>
    <r>
      <rPr>
        <b/>
        <sz val="11"/>
        <rFont val="Calibri"/>
        <family val="2"/>
        <scheme val="minor"/>
      </rPr>
      <t>Provide Assisted Registration for an Active Script List</t>
    </r>
    <r>
      <rPr>
        <sz val="11"/>
        <rFont val="Calibri"/>
        <family val="2"/>
        <scheme val="minor"/>
      </rPr>
      <t xml:space="preserve">
Demonstrate that a dispensing system can:
1. Register SoC for an Active Script List
</t>
    </r>
  </si>
  <si>
    <r>
      <rPr>
        <b/>
        <sz val="11"/>
        <rFont val="Calibri"/>
        <family val="2"/>
        <scheme val="minor"/>
      </rPr>
      <t>Dispense Urgent Prescription (Owing Prescription) in Direct model</t>
    </r>
    <r>
      <rPr>
        <sz val="11"/>
        <rFont val="Calibri"/>
        <family val="2"/>
        <scheme val="minor"/>
      </rPr>
      <t xml:space="preserve">
For a dispenser who has an electronic prescription to dispense successfully
Demonstrate that the dispenser can:
1. Log in and Authenticate to Dispensing System
2. Dispense owing prescription manually
3. Communicate with the PDS.
4. Complete reconciliation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</si>
  <si>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Utilising an Active Script List</t>
    </r>
    <r>
      <rPr>
        <sz val="11"/>
        <rFont val="Calibri"/>
        <family val="2"/>
        <scheme val="minor"/>
      </rPr>
      <t xml:space="preserve">
Provide electronic prescription functionality with an Active Script List. 
Demonstrate that the dispensing system can:
1. View electronic prescriptions in an Active Script List.
2. Provide electronic prescription functionality with an ASL
3. Complete ASL details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</si>
  <si>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Dispense Repeat Prescription in Direct Model</t>
  </si>
  <si>
    <t>- Document ID: DH-3338:2020</t>
  </si>
  <si>
    <t>Electronic Prescribing  – Participating Software Conformance Profile v2.3</t>
  </si>
  <si>
    <t>- Document ID: DH-3341:2020</t>
  </si>
  <si>
    <t>Electronic Prescribing - Conformance Test Specifications - Release Note v2.3</t>
  </si>
  <si>
    <t>- Document ID: DH-3348:2020</t>
  </si>
  <si>
    <t>EP - CTD - IHI v1.0</t>
  </si>
  <si>
    <t>Electronic Prescribing - Conformance Test Data - IHI Data</t>
  </si>
  <si>
    <t>- Document ID: DH-3343:2020</t>
  </si>
  <si>
    <t>EP - CTS - Prescribing Systems v2.3</t>
  </si>
  <si>
    <t>- Document ID: DH-3344:2020</t>
  </si>
  <si>
    <t>EP - CTS - Dispensing Systems v2.3</t>
  </si>
  <si>
    <t>- Document ID: DH-3345:2020</t>
  </si>
  <si>
    <t>EP - CTS - Prescription Delivery Services v2.3</t>
  </si>
  <si>
    <t>- Document ID: DH-3342:2020</t>
  </si>
  <si>
    <t>EP - CTS - Active Script List Registry v2.3</t>
  </si>
  <si>
    <t>Electronic Prescibing  - Conformance Test Specification - Active Script List Registry</t>
  </si>
  <si>
    <t>- Document ID: DH-3347:2020</t>
  </si>
  <si>
    <t>EP - CTS - Mobile Intermediaries v2.3</t>
  </si>
  <si>
    <t>- Document ID: DH-3346:2020</t>
  </si>
  <si>
    <t>EP - CTS - Mobile Applications v2.3</t>
  </si>
  <si>
    <t>Electronic Prescibing  - Conformance Test Specification - Mobile Applications</t>
  </si>
  <si>
    <r>
      <t>The test cases in the worksheets have been written against the specified requirements in the</t>
    </r>
    <r>
      <rPr>
        <b/>
        <sz val="9"/>
        <color theme="1"/>
        <rFont val="Calibri"/>
        <family val="2"/>
        <scheme val="minor"/>
      </rPr>
      <t xml:space="preserve"> Electronic Prescribing Conformance Profile </t>
    </r>
    <r>
      <rPr>
        <sz val="9"/>
        <color theme="1"/>
        <rFont val="Calibri"/>
        <family val="2"/>
        <scheme val="minor"/>
      </rPr>
      <t xml:space="preserve">document. These requirements serve the Prescribing and Dispensing Systems and the interaction with PDS.    
</t>
    </r>
    <r>
      <rPr>
        <b/>
        <sz val="9"/>
        <rFont val="Calibri"/>
        <family val="2"/>
        <scheme val="minor"/>
      </rPr>
      <t xml:space="preserve">
</t>
    </r>
    <r>
      <rPr>
        <sz val="9"/>
        <color theme="1"/>
        <rFont val="Calibri"/>
        <family val="2"/>
        <scheme val="minor"/>
      </rPr>
      <t xml:space="preserve">The details of your software development organisation and software under Test are required to be completed in the </t>
    </r>
    <r>
      <rPr>
        <b/>
        <sz val="9"/>
        <color theme="1"/>
        <rFont val="Calibri"/>
        <family val="2"/>
        <scheme val="minor"/>
      </rPr>
      <t>TSR worksheet.</t>
    </r>
    <r>
      <rPr>
        <sz val="9"/>
        <color theme="1"/>
        <rFont val="Calibri"/>
        <family val="2"/>
        <scheme val="minor"/>
      </rPr>
      <t xml:space="preserve">
An Electronic Prescribing model (Open Model or Direct Model) is also required to be specified in the </t>
    </r>
    <r>
      <rPr>
        <b/>
        <sz val="9"/>
        <color theme="1"/>
        <rFont val="Calibri"/>
        <family val="2"/>
        <scheme val="minor"/>
      </rPr>
      <t>TSR worksheet</t>
    </r>
    <r>
      <rPr>
        <sz val="9"/>
        <color theme="1"/>
        <rFont val="Calibri"/>
        <family val="2"/>
        <scheme val="minor"/>
      </rPr>
      <t>.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t>
    </r>
    <r>
      <rPr>
        <sz val="9"/>
        <rFont val="Calibri"/>
        <family val="2"/>
        <scheme val="minor"/>
      </rPr>
      <t xml:space="preserve">
</t>
    </r>
    <r>
      <rPr>
        <b/>
        <sz val="9"/>
        <rFont val="Calibri"/>
        <family val="2"/>
        <scheme val="minor"/>
      </rPr>
      <t xml:space="preserve">
</t>
    </r>
    <r>
      <rPr>
        <sz val="9"/>
        <color theme="1"/>
        <rFont val="Calibri"/>
        <family val="2"/>
        <scheme val="minor"/>
      </rPr>
      <t>Test cases in this workbook apply to the Dispensing System and have been split across four worksheets,</t>
    </r>
    <r>
      <rPr>
        <b/>
        <sz val="9"/>
        <color theme="1"/>
        <rFont val="Calibri"/>
        <family val="2"/>
        <scheme val="minor"/>
      </rPr>
      <t xml:space="preserve"> DS - Authentication</t>
    </r>
    <r>
      <rPr>
        <sz val="9"/>
        <color theme="1"/>
        <rFont val="Calibri"/>
        <family val="2"/>
        <scheme val="minor"/>
      </rPr>
      <t xml:space="preserve">, </t>
    </r>
    <r>
      <rPr>
        <b/>
        <sz val="9"/>
        <color theme="1"/>
        <rFont val="Calibri"/>
        <family val="2"/>
        <scheme val="minor"/>
      </rPr>
      <t>DS - Audit</t>
    </r>
    <r>
      <rPr>
        <sz val="9"/>
        <color theme="1"/>
        <rFont val="Calibri"/>
        <family val="2"/>
        <scheme val="minor"/>
      </rPr>
      <t>,</t>
    </r>
    <r>
      <rPr>
        <b/>
        <sz val="9"/>
        <color theme="1"/>
        <rFont val="Calibri"/>
        <family val="2"/>
        <scheme val="minor"/>
      </rPr>
      <t xml:space="preserve"> DS - Main and DS - ASLR</t>
    </r>
    <r>
      <rPr>
        <sz val="9"/>
        <color theme="1"/>
        <rFont val="Calibri"/>
        <family val="2"/>
        <scheme val="minor"/>
      </rPr>
      <t>. These contain requirements and tests for the processing of dispense events for Dispensing Systems, from presentation of the electronic prescription to the submission of the dispense event and interaction with the PDS during the process.</t>
    </r>
    <r>
      <rPr>
        <b/>
        <sz val="9"/>
        <color theme="1"/>
        <rFont val="Calibri"/>
        <family val="2"/>
        <scheme val="minor"/>
      </rPr>
      <t xml:space="preserve"> DS - ASLR</t>
    </r>
    <r>
      <rPr>
        <sz val="9"/>
        <color theme="1"/>
        <rFont val="Calibri"/>
        <family val="2"/>
        <scheme val="minor"/>
      </rPr>
      <t xml:space="preserve"> contains tests for the registration and functionality of an SoC's Active Script List.
The</t>
    </r>
    <r>
      <rPr>
        <b/>
        <sz val="9"/>
        <color theme="1"/>
        <rFont val="Calibri"/>
        <family val="2"/>
        <scheme val="minor"/>
      </rPr>
      <t xml:space="preserve"> DS - Scenarios </t>
    </r>
    <r>
      <rPr>
        <sz val="9"/>
        <color theme="1"/>
        <rFont val="Calibri"/>
        <family val="2"/>
        <scheme val="minor"/>
      </rPr>
      <t xml:space="preserve">worksheet provides suggested sets of tests which should be run together. These scenarios are likely dispensing events and cover all test cases for the dispensing process. The </t>
    </r>
    <r>
      <rPr>
        <b/>
        <sz val="9"/>
        <color theme="1"/>
        <rFont val="Calibri"/>
        <family val="2"/>
        <scheme val="minor"/>
      </rPr>
      <t>DS - E2E Interfaces</t>
    </r>
    <r>
      <rPr>
        <sz val="9"/>
        <color theme="1"/>
        <rFont val="Calibri"/>
        <family val="2"/>
        <scheme val="minor"/>
      </rPr>
      <t xml:space="preserve"> worksheet indicates the interface relationship between Prescription and Dispensing Systems with the PDS. Interface testing specific to the Dispensing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t>
    </r>
    <r>
      <rPr>
        <b/>
        <sz val="9"/>
        <color theme="1"/>
        <rFont val="Calibri"/>
        <family val="2"/>
        <scheme val="minor"/>
      </rPr>
      <t xml:space="preserve"> Conformance Test Data (CTD)</t>
    </r>
    <r>
      <rPr>
        <sz val="9"/>
        <color theme="1"/>
        <rFont val="Calibri"/>
        <family val="2"/>
        <scheme val="minor"/>
      </rPr>
      <t xml:space="preserve"> has been provided for use alongside the test cases, see full details in the</t>
    </r>
    <r>
      <rPr>
        <b/>
        <sz val="9"/>
        <color theme="1"/>
        <rFont val="Calibri"/>
        <family val="2"/>
        <scheme val="minor"/>
      </rPr>
      <t xml:space="preserve"> References </t>
    </r>
    <r>
      <rPr>
        <sz val="9"/>
        <color theme="1"/>
        <rFont val="Calibri"/>
        <family val="2"/>
        <scheme val="minor"/>
      </rPr>
      <t>worksheet in this document: 
- A comprehensive list of pharmaceutical test data  for use is detailed in the</t>
    </r>
    <r>
      <rPr>
        <b/>
        <sz val="9"/>
        <color theme="1"/>
        <rFont val="Calibri"/>
        <family val="2"/>
        <scheme val="minor"/>
      </rPr>
      <t xml:space="preserve"> 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 xml:space="preserve">Prescribe and Dispense Personas </t>
    </r>
    <r>
      <rPr>
        <sz val="9"/>
        <color theme="1"/>
        <rFont val="Calibri"/>
        <family val="2"/>
        <scheme val="minor"/>
      </rPr>
      <t>workbook details medical practitioners that may be a part of the prescribing system lifecycle.</t>
    </r>
  </si>
  <si>
    <t>Document ID: DH-3344:2020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</si>
</sst>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sz val="11"/>
      <name val="Calibri"/>
      <family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b/>
      <sz val="10"/>
      <color theme="0"/>
      <name val="Calibri"/>
      <family val="2"/>
      <scheme val="minor"/>
    </font>
    <font>
      <i/>
      <sz val="10"/>
      <name val="Calibri"/>
      <family val="2"/>
      <scheme val="minor"/>
    </font>
    <font>
      <b/>
      <i/>
      <sz val="10"/>
      <color rgb="FF00B050"/>
      <name val="Calibri"/>
      <family val="2"/>
      <scheme val="minor"/>
    </font>
    <font>
      <sz val="14"/>
      <color rgb="FFA3A2A6"/>
      <name val="Verdana"/>
      <family val="2"/>
    </font>
    <font>
      <sz val="11"/>
      <name val="Wingdings 2"/>
      <family val="1"/>
      <charset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b/>
      <sz val="9"/>
      <name val="Calibri"/>
      <family val="2"/>
      <scheme val="minor"/>
    </font>
    <font>
      <u/>
      <sz val="10"/>
      <color theme="10"/>
      <name val="Calibri"/>
      <family val="2"/>
      <scheme val="minor"/>
    </font>
    <font>
      <b/>
      <sz val="10"/>
      <color theme="0"/>
      <name val="Calibri"/>
      <family val="2"/>
    </font>
    <font>
      <sz val="10"/>
      <color rgb="FFFF0000"/>
      <name val="Calibri"/>
      <family val="2"/>
      <scheme val="minor"/>
    </font>
    <font>
      <sz val="14"/>
      <color theme="1"/>
      <name val="Arial"/>
      <family val="2"/>
    </font>
    <font>
      <sz val="11"/>
      <color theme="1"/>
      <name val="Arial"/>
      <family val="2"/>
    </font>
    <font>
      <sz val="9"/>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color rgb="FF002060"/>
      <name val="Calibri"/>
      <family val="2"/>
      <scheme val="minor"/>
    </font>
    <font>
      <b/>
      <i/>
      <sz val="10"/>
      <color theme="1"/>
      <name val="Calibri"/>
      <family val="2"/>
      <scheme val="minor"/>
    </font>
    <font>
      <i/>
      <sz val="11"/>
      <color rgb="FFFF0000"/>
      <name val="Calibri"/>
      <family val="2"/>
      <scheme val="minor"/>
    </font>
    <font>
      <i/>
      <sz val="11"/>
      <color theme="1"/>
      <name val="Calibri"/>
      <family val="2"/>
    </font>
    <font>
      <sz val="11"/>
      <color theme="1"/>
      <name val="Calibri"/>
      <family val="2"/>
    </font>
    <font>
      <strike/>
      <sz val="11"/>
      <name val="Calibri"/>
      <family val="2"/>
      <scheme val="minor"/>
    </font>
    <font>
      <b/>
      <sz val="10"/>
      <color rgb="FFFF0000"/>
      <name val="Wingdings 2"/>
      <family val="1"/>
      <charset val="2"/>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00000"/>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805">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1" borderId="3" xfId="0" applyFont="1" applyFill="1" applyBorder="1" applyAlignment="1">
      <alignment horizontal="left" vertical="center" wrapText="1"/>
    </xf>
    <xf numFmtId="0" fontId="6" fillId="0" borderId="9" xfId="0" applyFont="1" applyBorder="1" applyAlignment="1">
      <alignment horizontal="center" vertical="top" wrapText="1"/>
    </xf>
    <xf numFmtId="0" fontId="0" fillId="4" borderId="0" xfId="0" applyFont="1" applyFill="1"/>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5" fillId="0" borderId="3"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22" fillId="0" borderId="3" xfId="0" applyFont="1" applyFill="1" applyBorder="1" applyAlignment="1">
      <alignment horizontal="center" vertical="top" wrapText="1"/>
    </xf>
    <xf numFmtId="0" fontId="25" fillId="7" borderId="3" xfId="0" applyNumberFormat="1" applyFont="1" applyFill="1" applyBorder="1" applyAlignment="1">
      <alignment horizontal="center" vertical="top" wrapText="1"/>
    </xf>
    <xf numFmtId="0" fontId="7" fillId="0" borderId="3" xfId="2" applyFont="1" applyFill="1" applyBorder="1" applyAlignment="1">
      <alignment horizontal="center" vertical="top" wrapText="1"/>
    </xf>
    <xf numFmtId="0" fontId="22" fillId="0" borderId="7" xfId="0" applyFont="1" applyFill="1" applyBorder="1" applyAlignment="1">
      <alignment vertical="top" wrapText="1"/>
    </xf>
    <xf numFmtId="0" fontId="7" fillId="0" borderId="9" xfId="2" applyFont="1" applyFill="1" applyBorder="1" applyAlignment="1">
      <alignment horizontal="center" vertical="top" wrapText="1"/>
    </xf>
    <xf numFmtId="0" fontId="25" fillId="3" borderId="3" xfId="2" applyFont="1" applyFill="1" applyBorder="1" applyAlignment="1">
      <alignment horizontal="center" vertical="top" wrapText="1"/>
    </xf>
    <xf numFmtId="0" fontId="7" fillId="6" borderId="3" xfId="0" applyFont="1" applyFill="1" applyBorder="1" applyAlignment="1">
      <alignment vertical="top"/>
    </xf>
    <xf numFmtId="0" fontId="7" fillId="6" borderId="3" xfId="0" applyFont="1" applyFill="1" applyBorder="1" applyAlignment="1">
      <alignment horizontal="center" vertical="top"/>
    </xf>
    <xf numFmtId="0" fontId="7" fillId="6" borderId="3" xfId="0" applyFont="1" applyFill="1" applyBorder="1" applyAlignment="1">
      <alignment horizontal="left" vertical="top"/>
    </xf>
    <xf numFmtId="0" fontId="27" fillId="4" borderId="0" xfId="4" applyFill="1"/>
    <xf numFmtId="0" fontId="15" fillId="4" borderId="0" xfId="3" applyFont="1" applyFill="1"/>
    <xf numFmtId="0" fontId="2" fillId="0" borderId="3" xfId="0" applyFont="1" applyFill="1" applyBorder="1" applyAlignment="1">
      <alignment horizontal="left" vertical="top" wrapText="1"/>
    </xf>
    <xf numFmtId="0" fontId="30" fillId="4" borderId="0" xfId="0" applyFont="1" applyFill="1"/>
    <xf numFmtId="0" fontId="30" fillId="4" borderId="0" xfId="0" applyFont="1" applyFill="1" applyAlignment="1">
      <alignment horizontal="right" vertical="top" wrapText="1"/>
    </xf>
    <xf numFmtId="0" fontId="30" fillId="4" borderId="0" xfId="0" applyFont="1" applyFill="1" applyAlignment="1">
      <alignment vertical="top" wrapText="1"/>
    </xf>
    <xf numFmtId="0" fontId="30" fillId="4" borderId="0" xfId="0" applyFont="1" applyFill="1" applyAlignment="1">
      <alignment horizontal="center" vertical="top" wrapText="1"/>
    </xf>
    <xf numFmtId="0" fontId="30" fillId="4" borderId="0" xfId="0" applyFont="1" applyFill="1" applyAlignment="1">
      <alignment vertical="top"/>
    </xf>
    <xf numFmtId="0" fontId="1" fillId="15" borderId="3" xfId="0" applyFont="1" applyFill="1" applyBorder="1" applyAlignment="1">
      <alignment horizontal="right" vertical="center" wrapText="1"/>
    </xf>
    <xf numFmtId="0" fontId="30" fillId="0" borderId="0" xfId="0" applyFont="1" applyAlignment="1">
      <alignment vertical="top"/>
    </xf>
    <xf numFmtId="0" fontId="30"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22" fillId="4" borderId="3" xfId="0" applyFont="1" applyFill="1" applyBorder="1" applyAlignment="1">
      <alignment horizontal="center" vertical="top" wrapText="1"/>
    </xf>
    <xf numFmtId="0" fontId="30" fillId="4" borderId="0" xfId="0" applyFont="1" applyFill="1" applyAlignment="1">
      <alignment vertical="center"/>
    </xf>
    <xf numFmtId="0" fontId="1" fillId="15" borderId="6" xfId="0" applyFont="1" applyFill="1" applyBorder="1" applyAlignment="1">
      <alignment horizontal="right" vertical="center" wrapText="1"/>
    </xf>
    <xf numFmtId="10" fontId="30" fillId="17" borderId="3" xfId="0" applyNumberFormat="1" applyFont="1" applyFill="1" applyBorder="1" applyAlignment="1">
      <alignment horizontal="center" vertical="center" wrapText="1"/>
    </xf>
    <xf numFmtId="0" fontId="30" fillId="0" borderId="0" xfId="0" applyFont="1" applyAlignment="1">
      <alignment vertical="center"/>
    </xf>
    <xf numFmtId="0" fontId="29"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28" fillId="0" borderId="3" xfId="0" applyFont="1" applyBorder="1" applyAlignment="1">
      <alignment horizontal="center" vertical="top" wrapText="1"/>
    </xf>
    <xf numFmtId="0" fontId="21" fillId="0" borderId="3" xfId="0" applyFont="1" applyBorder="1" applyAlignment="1">
      <alignment horizontal="center" vertical="top" wrapText="1"/>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30" fillId="0" borderId="0" xfId="0" applyFont="1" applyAlignment="1">
      <alignment vertical="top" wrapText="1"/>
    </xf>
    <xf numFmtId="0" fontId="30" fillId="0" borderId="0" xfId="0" applyFont="1" applyAlignment="1">
      <alignment horizontal="center" vertical="top" wrapText="1"/>
    </xf>
    <xf numFmtId="0" fontId="30" fillId="0" borderId="0" xfId="0" applyFont="1" applyAlignment="1">
      <alignment horizontal="righ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4" borderId="0" xfId="0" applyFont="1" applyFill="1" applyAlignment="1">
      <alignment vertical="top"/>
    </xf>
    <xf numFmtId="0" fontId="15" fillId="4" borderId="0" xfId="0" applyFont="1" applyFill="1" applyAlignment="1">
      <alignment vertical="top"/>
    </xf>
    <xf numFmtId="0" fontId="0" fillId="0" borderId="3" xfId="0" applyFont="1" applyFill="1" applyBorder="1" applyAlignment="1">
      <alignment horizontal="left" vertical="top" wrapText="1"/>
    </xf>
    <xf numFmtId="0" fontId="21" fillId="17" borderId="3" xfId="0" applyFont="1" applyFill="1" applyBorder="1" applyAlignment="1">
      <alignment horizontal="center" vertical="top" textRotation="45"/>
    </xf>
    <xf numFmtId="0" fontId="25" fillId="0" borderId="5" xfId="1" applyFont="1" applyFill="1" applyBorder="1" applyAlignment="1">
      <alignment horizontal="left" vertical="top" wrapText="1"/>
    </xf>
    <xf numFmtId="0" fontId="21" fillId="0" borderId="3"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18" borderId="3"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11" borderId="3" xfId="2" applyFont="1" applyFill="1" applyBorder="1" applyAlignment="1">
      <alignment horizontal="center" vertical="top" wrapText="1"/>
    </xf>
    <xf numFmtId="0" fontId="7" fillId="15" borderId="3" xfId="2" applyFont="1" applyFill="1" applyBorder="1" applyAlignment="1">
      <alignment horizontal="center" vertical="top" wrapText="1"/>
    </xf>
    <xf numFmtId="0" fontId="0" fillId="0" borderId="3" xfId="0" applyFont="1" applyFill="1" applyBorder="1" applyAlignment="1">
      <alignment vertical="top" wrapText="1"/>
    </xf>
    <xf numFmtId="0" fontId="1" fillId="0" borderId="3" xfId="0" applyFont="1" applyBorder="1" applyAlignment="1">
      <alignment vertical="center" wrapText="1"/>
    </xf>
    <xf numFmtId="0" fontId="1" fillId="19"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0" borderId="3" xfId="0" applyFill="1" applyBorder="1"/>
    <xf numFmtId="0" fontId="0" fillId="11" borderId="3" xfId="0" applyFill="1" applyBorder="1"/>
    <xf numFmtId="0" fontId="0" fillId="0" borderId="3" xfId="0" applyFill="1" applyBorder="1" applyAlignment="1">
      <alignment wrapText="1"/>
    </xf>
    <xf numFmtId="0" fontId="14" fillId="4" borderId="0" xfId="0" applyFont="1" applyFill="1" applyBorder="1" applyAlignment="1">
      <alignment vertical="top"/>
    </xf>
    <xf numFmtId="0" fontId="11" fillId="4" borderId="0" xfId="0" applyFont="1" applyFill="1" applyBorder="1" applyAlignment="1">
      <alignment vertical="top"/>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center" vertical="top"/>
    </xf>
    <xf numFmtId="0" fontId="11" fillId="4" borderId="13" xfId="0" applyFont="1" applyFill="1" applyBorder="1" applyAlignment="1">
      <alignment horizontal="left" vertical="top"/>
    </xf>
    <xf numFmtId="0" fontId="11" fillId="4" borderId="0" xfId="0" applyFont="1" applyFill="1" applyBorder="1" applyAlignment="1">
      <alignment horizontal="left" vertical="top"/>
    </xf>
    <xf numFmtId="0" fontId="11" fillId="2" borderId="3" xfId="0" applyFont="1" applyFill="1" applyBorder="1" applyAlignment="1">
      <alignment horizontal="center" vertical="top"/>
    </xf>
    <xf numFmtId="0" fontId="11" fillId="0" borderId="11" xfId="0" applyFont="1" applyFill="1" applyBorder="1" applyAlignment="1">
      <alignment horizontal="right" vertical="top"/>
    </xf>
    <xf numFmtId="0" fontId="11" fillId="4" borderId="13" xfId="0" applyFont="1" applyFill="1" applyBorder="1" applyAlignment="1">
      <alignment vertical="top" wrapText="1"/>
    </xf>
    <xf numFmtId="0" fontId="11" fillId="4" borderId="11" xfId="0" applyFont="1" applyFill="1" applyBorder="1" applyAlignment="1">
      <alignment vertical="top"/>
    </xf>
    <xf numFmtId="0" fontId="21" fillId="0" borderId="3" xfId="0" applyFont="1" applyBorder="1" applyAlignment="1">
      <alignment horizontal="right" vertical="center" wrapText="1" indent="1"/>
    </xf>
    <xf numFmtId="0" fontId="10" fillId="0" borderId="0" xfId="0" applyFont="1" applyFill="1" applyBorder="1" applyAlignment="1">
      <alignment vertical="top"/>
    </xf>
    <xf numFmtId="0" fontId="9" fillId="4" borderId="3" xfId="0" applyFont="1" applyFill="1" applyBorder="1" applyAlignment="1">
      <alignment horizontal="center" vertical="center"/>
    </xf>
    <xf numFmtId="164" fontId="9" fillId="4" borderId="3" xfId="0" applyNumberFormat="1" applyFont="1" applyFill="1" applyBorder="1" applyAlignment="1">
      <alignment horizontal="center" vertical="center" wrapText="1"/>
    </xf>
    <xf numFmtId="0" fontId="0" fillId="8" borderId="0" xfId="0" applyFill="1" applyAlignment="1">
      <alignment horizontal="right" vertical="center"/>
    </xf>
    <xf numFmtId="0" fontId="33" fillId="4" borderId="0" xfId="0" applyFont="1" applyFill="1" applyBorder="1" applyAlignment="1">
      <alignment horizontal="center" vertical="top"/>
    </xf>
    <xf numFmtId="0" fontId="33" fillId="4" borderId="0" xfId="0" applyFont="1" applyFill="1" applyBorder="1" applyAlignment="1">
      <alignment horizontal="center" vertical="top" wrapText="1"/>
    </xf>
    <xf numFmtId="0" fontId="39" fillId="4" borderId="0" xfId="3" applyFont="1" applyFill="1" applyBorder="1" applyAlignment="1">
      <alignment horizontal="left" vertical="top"/>
    </xf>
    <xf numFmtId="0" fontId="6" fillId="16" borderId="3" xfId="0" applyFont="1" applyFill="1" applyBorder="1" applyAlignment="1">
      <alignment horizontal="center" vertical="center" wrapText="1"/>
    </xf>
    <xf numFmtId="0" fontId="36" fillId="6" borderId="3" xfId="0" applyFont="1" applyFill="1" applyBorder="1" applyAlignment="1">
      <alignment vertical="top"/>
    </xf>
    <xf numFmtId="0" fontId="8" fillId="21" borderId="3" xfId="0" applyFont="1" applyFill="1" applyBorder="1" applyAlignment="1">
      <alignment horizontal="center" vertical="top" wrapText="1"/>
    </xf>
    <xf numFmtId="0" fontId="8" fillId="21" borderId="15" xfId="0" applyFont="1" applyFill="1" applyBorder="1" applyAlignment="1">
      <alignment horizontal="center" vertical="top" wrapText="1"/>
    </xf>
    <xf numFmtId="0" fontId="7" fillId="3" borderId="3" xfId="2" applyFont="1" applyFill="1" applyBorder="1" applyAlignment="1">
      <alignment horizontal="center" vertical="top" wrapText="1"/>
    </xf>
    <xf numFmtId="0" fontId="22" fillId="3" borderId="3" xfId="0" applyFont="1" applyFill="1" applyBorder="1" applyAlignment="1">
      <alignment vertical="top" wrapText="1"/>
    </xf>
    <xf numFmtId="0" fontId="22"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22" fillId="3" borderId="7" xfId="0" applyFont="1" applyFill="1" applyBorder="1" applyAlignment="1">
      <alignment vertical="top" wrapText="1"/>
    </xf>
    <xf numFmtId="0" fontId="0" fillId="3" borderId="3" xfId="0" applyFill="1" applyBorder="1"/>
    <xf numFmtId="0" fontId="18" fillId="0" borderId="0" xfId="3"/>
    <xf numFmtId="0" fontId="34" fillId="0" borderId="0" xfId="3" applyFont="1"/>
    <xf numFmtId="0" fontId="35"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5" fillId="0" borderId="0" xfId="3" applyFont="1" applyAlignment="1">
      <alignment vertical="center"/>
    </xf>
    <xf numFmtId="0" fontId="18" fillId="4" borderId="0" xfId="3" applyFill="1"/>
    <xf numFmtId="0" fontId="18" fillId="4" borderId="0" xfId="3" applyFont="1" applyFill="1"/>
    <xf numFmtId="0" fontId="48"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0" fillId="4" borderId="0" xfId="3" applyFont="1" applyFill="1"/>
    <xf numFmtId="0" fontId="51" fillId="4" borderId="0" xfId="0" applyFont="1" applyFill="1" applyAlignment="1"/>
    <xf numFmtId="0" fontId="50" fillId="4" borderId="0" xfId="3" applyFont="1" applyFill="1" applyAlignment="1">
      <alignment vertical="top" wrapText="1"/>
    </xf>
    <xf numFmtId="0" fontId="53" fillId="4" borderId="0" xfId="4" applyFont="1" applyFill="1"/>
    <xf numFmtId="0" fontId="50" fillId="4" borderId="0" xfId="3" applyFont="1" applyFill="1" applyBorder="1" applyAlignment="1">
      <alignment vertical="top" wrapText="1"/>
    </xf>
    <xf numFmtId="0" fontId="21" fillId="4" borderId="0" xfId="3" applyFont="1" applyFill="1" applyAlignment="1">
      <alignment vertical="top"/>
    </xf>
    <xf numFmtId="0" fontId="54" fillId="23" borderId="7" xfId="0" applyFont="1" applyFill="1" applyBorder="1" applyAlignment="1" applyProtection="1">
      <alignment horizontal="center" vertical="center" wrapText="1"/>
    </xf>
    <xf numFmtId="0" fontId="36" fillId="6" borderId="7" xfId="0" applyFont="1" applyFill="1" applyBorder="1" applyAlignment="1">
      <alignment horizontal="left" vertical="top" wrapText="1"/>
    </xf>
    <xf numFmtId="0" fontId="55" fillId="4" borderId="0" xfId="3" applyFont="1" applyFill="1"/>
    <xf numFmtId="0" fontId="50" fillId="0" borderId="3" xfId="3" applyFont="1" applyFill="1" applyBorder="1" applyAlignment="1">
      <alignment horizontal="left" vertical="top" wrapText="1"/>
    </xf>
    <xf numFmtId="0" fontId="57" fillId="0" borderId="0" xfId="0" applyFont="1"/>
    <xf numFmtId="0" fontId="42" fillId="4" borderId="0" xfId="3" applyFont="1" applyFill="1" applyBorder="1"/>
    <xf numFmtId="0" fontId="35" fillId="4" borderId="0" xfId="3" applyFont="1" applyFill="1" applyBorder="1"/>
    <xf numFmtId="0" fontId="46" fillId="0" borderId="0" xfId="0" applyFont="1"/>
    <xf numFmtId="0" fontId="2" fillId="4" borderId="0" xfId="0" applyFont="1" applyFill="1"/>
    <xf numFmtId="0" fontId="50" fillId="4" borderId="3" xfId="3" applyFont="1" applyFill="1" applyBorder="1" applyAlignment="1">
      <alignment horizontal="left" vertical="top" wrapText="1"/>
    </xf>
    <xf numFmtId="0" fontId="50" fillId="0" borderId="3" xfId="3" applyFont="1" applyBorder="1" applyAlignment="1">
      <alignment horizontal="left" vertical="top" wrapText="1"/>
    </xf>
    <xf numFmtId="0" fontId="54" fillId="23" borderId="7" xfId="0" applyFont="1" applyFill="1" applyBorder="1" applyAlignment="1" applyProtection="1">
      <alignment horizontal="left" vertical="center" wrapText="1"/>
    </xf>
    <xf numFmtId="0" fontId="22" fillId="3" borderId="3" xfId="0" applyFont="1" applyFill="1" applyBorder="1"/>
    <xf numFmtId="0" fontId="52" fillId="4" borderId="0" xfId="0" applyFont="1" applyFill="1" applyAlignment="1">
      <alignment vertical="top"/>
    </xf>
    <xf numFmtId="0" fontId="50" fillId="4" borderId="0" xfId="0" applyFont="1" applyFill="1" applyAlignment="1">
      <alignment vertical="top" wrapText="1"/>
    </xf>
    <xf numFmtId="0" fontId="50" fillId="4" borderId="0" xfId="0" applyFont="1" applyFill="1" applyAlignment="1">
      <alignment vertical="top"/>
    </xf>
    <xf numFmtId="0" fontId="57" fillId="4" borderId="0" xfId="0" applyFont="1" applyFill="1"/>
    <xf numFmtId="0" fontId="56" fillId="4" borderId="0" xfId="0" applyFont="1" applyFill="1"/>
    <xf numFmtId="0" fontId="46" fillId="4" borderId="0" xfId="0" applyFont="1" applyFill="1"/>
    <xf numFmtId="0" fontId="46" fillId="4" borderId="0" xfId="5" applyFont="1" applyFill="1"/>
    <xf numFmtId="0" fontId="34" fillId="4" borderId="0" xfId="3" applyFont="1" applyFill="1" applyBorder="1" applyAlignment="1">
      <alignment horizontal="left" vertical="top" wrapText="1"/>
    </xf>
    <xf numFmtId="0" fontId="41"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4" fillId="4" borderId="0" xfId="3" applyFont="1" applyFill="1"/>
    <xf numFmtId="0" fontId="34" fillId="4" borderId="0" xfId="3" applyFont="1" applyFill="1" applyBorder="1" applyAlignment="1">
      <alignment horizontal="left"/>
    </xf>
    <xf numFmtId="0" fontId="42" fillId="4" borderId="0" xfId="3" applyFont="1" applyFill="1" applyBorder="1" applyAlignment="1">
      <alignment horizontal="left"/>
    </xf>
    <xf numFmtId="0" fontId="34" fillId="4" borderId="0" xfId="3" applyFont="1" applyFill="1" applyAlignment="1">
      <alignment horizontal="center" vertical="center"/>
    </xf>
    <xf numFmtId="0" fontId="35" fillId="4" borderId="0" xfId="3" applyFont="1" applyFill="1"/>
    <xf numFmtId="0" fontId="35" fillId="4" borderId="0" xfId="3" applyFont="1" applyFill="1" applyBorder="1" applyAlignment="1">
      <alignment horizontal="left" vertical="top"/>
    </xf>
    <xf numFmtId="0" fontId="0" fillId="4" borderId="0" xfId="0" applyFill="1" applyAlignment="1">
      <alignment horizontal="center"/>
    </xf>
    <xf numFmtId="0" fontId="43" fillId="4" borderId="0" xfId="3" applyFont="1" applyFill="1" applyAlignment="1">
      <alignment horizontal="center"/>
    </xf>
    <xf numFmtId="0" fontId="0" fillId="4" borderId="0" xfId="0" applyFill="1" applyAlignment="1">
      <alignment horizontal="center" vertical="center"/>
    </xf>
    <xf numFmtId="0" fontId="35" fillId="4" borderId="0" xfId="3" applyFont="1" applyFill="1" applyAlignment="1">
      <alignment vertical="center"/>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6" fillId="4" borderId="0" xfId="0" applyFont="1" applyFill="1" applyBorder="1" applyAlignment="1">
      <alignment horizontal="right" vertical="top" wrapText="1"/>
    </xf>
    <xf numFmtId="0" fontId="10" fillId="4" borderId="0" xfId="0" applyFont="1" applyFill="1" applyAlignment="1">
      <alignment horizontal="center" vertical="top"/>
    </xf>
    <xf numFmtId="0" fontId="6" fillId="4" borderId="14" xfId="0" applyFont="1" applyFill="1" applyBorder="1" applyAlignment="1">
      <alignment horizontal="right" vertical="top" wrapText="1"/>
    </xf>
    <xf numFmtId="0" fontId="6" fillId="4" borderId="11" xfId="0" applyFont="1" applyFill="1" applyBorder="1" applyAlignment="1">
      <alignment horizontal="right" vertical="top" wrapText="1"/>
    </xf>
    <xf numFmtId="0" fontId="11" fillId="4" borderId="14" xfId="0" applyFont="1" applyFill="1" applyBorder="1" applyAlignment="1">
      <alignment horizontal="right" vertical="top"/>
    </xf>
    <xf numFmtId="0" fontId="11" fillId="4" borderId="11" xfId="0" applyFont="1" applyFill="1" applyBorder="1" applyAlignment="1">
      <alignment horizontal="right" vertical="top"/>
    </xf>
    <xf numFmtId="0" fontId="0" fillId="4" borderId="0" xfId="0" applyFill="1" applyBorder="1" applyAlignment="1"/>
    <xf numFmtId="0" fontId="22" fillId="4" borderId="10" xfId="0" applyFont="1" applyFill="1" applyBorder="1" applyAlignment="1">
      <alignment horizontal="center" vertical="top" wrapText="1"/>
    </xf>
    <xf numFmtId="0" fontId="0" fillId="0" borderId="0" xfId="0" applyAlignment="1">
      <alignment horizontal="center"/>
    </xf>
    <xf numFmtId="0" fontId="30" fillId="9" borderId="19" xfId="0" applyFont="1" applyFill="1" applyBorder="1"/>
    <xf numFmtId="0" fontId="0" fillId="0" borderId="0" xfId="0" applyAlignment="1">
      <alignment vertical="top" wrapText="1"/>
    </xf>
    <xf numFmtId="0" fontId="0" fillId="4" borderId="0" xfId="0" applyFill="1" applyAlignment="1">
      <alignment vertical="top" wrapText="1"/>
    </xf>
    <xf numFmtId="0" fontId="1" fillId="13" borderId="3" xfId="0" applyFont="1" applyFill="1" applyBorder="1" applyAlignment="1">
      <alignment horizontal="left" vertical="center" wrapText="1"/>
    </xf>
    <xf numFmtId="0" fontId="1" fillId="13" borderId="3" xfId="0" applyFont="1" applyFill="1" applyBorder="1" applyAlignment="1">
      <alignment vertical="center" wrapText="1"/>
    </xf>
    <xf numFmtId="0" fontId="1" fillId="13" borderId="3" xfId="0" applyFont="1" applyFill="1" applyBorder="1" applyAlignment="1">
      <alignment horizontal="center" vertical="center" wrapText="1"/>
    </xf>
    <xf numFmtId="0" fontId="6" fillId="13" borderId="9" xfId="0" applyFont="1" applyFill="1" applyBorder="1" applyAlignment="1">
      <alignment horizontal="center" vertical="center"/>
    </xf>
    <xf numFmtId="0" fontId="52" fillId="15" borderId="3" xfId="3" applyFont="1" applyFill="1" applyBorder="1" applyAlignment="1">
      <alignment horizontal="right" vertical="top" wrapText="1"/>
    </xf>
    <xf numFmtId="0" fontId="49" fillId="15" borderId="3" xfId="0" applyFont="1" applyFill="1" applyBorder="1"/>
    <xf numFmtId="0" fontId="26"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24" fillId="3" borderId="16" xfId="1" applyFont="1" applyFill="1" applyBorder="1" applyAlignment="1">
      <alignment horizontal="center" vertical="center"/>
    </xf>
    <xf numFmtId="0" fontId="62" fillId="3" borderId="16" xfId="0" applyFont="1" applyFill="1" applyBorder="1" applyAlignment="1">
      <alignment horizontal="center" vertical="center" wrapText="1"/>
    </xf>
    <xf numFmtId="0" fontId="9" fillId="13" borderId="9" xfId="0" applyFont="1" applyFill="1" applyBorder="1"/>
    <xf numFmtId="0" fontId="9" fillId="0" borderId="3" xfId="0" applyFont="1" applyBorder="1" applyAlignment="1">
      <alignment horizontal="center" vertical="center"/>
    </xf>
    <xf numFmtId="0" fontId="36" fillId="13" borderId="9" xfId="0" applyFont="1" applyFill="1" applyBorder="1" applyAlignment="1">
      <alignment horizontal="center"/>
    </xf>
    <xf numFmtId="0" fontId="6" fillId="13" borderId="6" xfId="0" applyFont="1" applyFill="1" applyBorder="1" applyAlignment="1">
      <alignment horizontal="center"/>
    </xf>
    <xf numFmtId="0" fontId="30" fillId="4" borderId="0" xfId="0" applyFont="1" applyFill="1" applyAlignment="1">
      <alignment horizontal="left" vertical="top" wrapText="1"/>
    </xf>
    <xf numFmtId="0" fontId="30" fillId="4" borderId="0" xfId="0" applyFont="1" applyFill="1" applyAlignment="1">
      <alignment horizontal="left"/>
    </xf>
    <xf numFmtId="0" fontId="30" fillId="0" borderId="0" xfId="0" applyFont="1" applyAlignment="1">
      <alignment horizontal="left" vertical="top" wrapText="1"/>
    </xf>
    <xf numFmtId="0" fontId="9" fillId="8" borderId="3" xfId="0" applyFont="1" applyFill="1" applyBorder="1" applyAlignment="1">
      <alignment horizontal="center" vertical="center"/>
    </xf>
    <xf numFmtId="0" fontId="6" fillId="11" borderId="3" xfId="2" applyFont="1" applyFill="1" applyBorder="1" applyAlignment="1">
      <alignment horizontal="left" vertical="center" wrapText="1"/>
    </xf>
    <xf numFmtId="0" fontId="0" fillId="15" borderId="3" xfId="0" applyFill="1" applyBorder="1" applyAlignment="1">
      <alignment horizontal="left" vertical="top" wrapText="1"/>
    </xf>
    <xf numFmtId="0" fontId="0" fillId="0" borderId="0" xfId="0" applyAlignment="1">
      <alignment horizontal="left" vertical="top" wrapText="1"/>
    </xf>
    <xf numFmtId="0" fontId="0" fillId="4" borderId="0" xfId="0" applyFill="1" applyAlignment="1">
      <alignment horizontal="left"/>
    </xf>
    <xf numFmtId="0" fontId="0" fillId="4"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4" borderId="3" xfId="0" applyFill="1" applyBorder="1" applyAlignment="1">
      <alignment vertical="top" wrapText="1"/>
    </xf>
    <xf numFmtId="0" fontId="25" fillId="17"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4" borderId="10" xfId="0" applyFill="1" applyBorder="1" applyAlignment="1">
      <alignment vertical="center" wrapText="1"/>
    </xf>
    <xf numFmtId="0" fontId="0" fillId="4" borderId="10" xfId="0" applyFill="1" applyBorder="1" applyAlignment="1">
      <alignment horizontal="left" vertical="center" wrapText="1"/>
    </xf>
    <xf numFmtId="0" fontId="0" fillId="4" borderId="10" xfId="0" applyFill="1" applyBorder="1" applyAlignment="1">
      <alignment horizontal="center" vertical="center" wrapText="1"/>
    </xf>
    <xf numFmtId="0" fontId="22" fillId="9" borderId="3" xfId="0" applyFont="1" applyFill="1" applyBorder="1" applyAlignment="1">
      <alignmen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0" fontId="25" fillId="3" borderId="3" xfId="0" applyFont="1" applyFill="1" applyBorder="1" applyAlignment="1">
      <alignment horizontal="center"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vertical="top" wrapText="1"/>
    </xf>
    <xf numFmtId="0" fontId="0" fillId="4" borderId="0" xfId="0" applyFill="1" applyAlignment="1">
      <alignment horizontal="left" vertical="top" wrapText="1" indent="1"/>
    </xf>
    <xf numFmtId="10" fontId="0" fillId="4" borderId="0" xfId="0" applyNumberFormat="1" applyFill="1" applyAlignment="1">
      <alignment horizontal="left" vertical="top" wrapText="1" inden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7" fillId="18" borderId="7" xfId="2" applyFont="1" applyFill="1" applyBorder="1" applyAlignment="1">
      <alignment horizontal="center" vertical="top" wrapText="1"/>
    </xf>
    <xf numFmtId="0" fontId="7" fillId="0" borderId="3" xfId="0"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1" fillId="0" borderId="3" xfId="0" applyFont="1" applyBorder="1" applyAlignment="1">
      <alignment horizontal="left" vertical="top" wrapText="1"/>
    </xf>
    <xf numFmtId="0" fontId="25" fillId="0" borderId="5" xfId="1" applyFont="1" applyBorder="1" applyAlignment="1">
      <alignment horizontal="left" vertical="top" wrapText="1"/>
    </xf>
    <xf numFmtId="0" fontId="22" fillId="0" borderId="3" xfId="0" applyFont="1" applyBorder="1" applyAlignment="1">
      <alignment vertical="top" wrapText="1"/>
    </xf>
    <xf numFmtId="0" fontId="22" fillId="0" borderId="3" xfId="0" applyFont="1" applyBorder="1" applyAlignment="1">
      <alignment horizontal="center" vertical="top" wrapText="1"/>
    </xf>
    <xf numFmtId="0" fontId="22"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25" fillId="0" borderId="3" xfId="1" applyFont="1" applyBorder="1" applyAlignment="1">
      <alignment horizontal="left" vertical="top" wrapText="1"/>
    </xf>
    <xf numFmtId="0" fontId="7" fillId="0" borderId="3" xfId="2" applyFont="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25" fillId="0" borderId="7" xfId="1" applyFont="1" applyBorder="1" applyAlignment="1">
      <alignment horizontal="left" vertical="top" wrapText="1"/>
    </xf>
    <xf numFmtId="0" fontId="22" fillId="0" borderId="7" xfId="0" applyFont="1" applyBorder="1" applyAlignment="1">
      <alignment vertical="top" wrapText="1"/>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0" fillId="0" borderId="0" xfId="0" applyFont="1" applyAlignment="1">
      <alignment horizontal="center" vertical="top"/>
    </xf>
    <xf numFmtId="0" fontId="10" fillId="0" borderId="0" xfId="0" applyFont="1" applyAlignment="1">
      <alignment vertical="top" wrapText="1"/>
    </xf>
    <xf numFmtId="0" fontId="22" fillId="9" borderId="3" xfId="0" applyFont="1" applyFill="1" applyBorder="1" applyAlignment="1">
      <alignment horizontal="left" vertical="top" wrapText="1"/>
    </xf>
    <xf numFmtId="0" fontId="22" fillId="0" borderId="3" xfId="0" applyFont="1" applyBorder="1"/>
    <xf numFmtId="0" fontId="22" fillId="0" borderId="2" xfId="0" applyFont="1" applyBorder="1" applyAlignment="1">
      <alignment vertical="center"/>
    </xf>
    <xf numFmtId="0" fontId="22" fillId="0" borderId="0" xfId="0" applyFont="1"/>
    <xf numFmtId="0" fontId="6" fillId="0" borderId="0" xfId="0" applyFont="1" applyAlignment="1">
      <alignment horizontal="right" vertical="top"/>
    </xf>
    <xf numFmtId="0" fontId="22" fillId="2" borderId="2" xfId="0" applyFont="1" applyFill="1" applyBorder="1" applyAlignment="1">
      <alignment vertical="top"/>
    </xf>
    <xf numFmtId="0" fontId="6" fillId="2" borderId="3" xfId="0" applyFont="1" applyFill="1" applyBorder="1" applyAlignment="1">
      <alignment horizontal="right" vertical="top"/>
    </xf>
    <xf numFmtId="0" fontId="6" fillId="5" borderId="7" xfId="0" applyFont="1" applyFill="1" applyBorder="1" applyAlignment="1">
      <alignment horizontal="center" vertical="top" textRotation="180"/>
    </xf>
    <xf numFmtId="0" fontId="11" fillId="6" borderId="2" xfId="0" applyFont="1" applyFill="1" applyBorder="1" applyAlignment="1">
      <alignment vertical="top"/>
    </xf>
    <xf numFmtId="0" fontId="6" fillId="6" borderId="3" xfId="0" applyFont="1" applyFill="1" applyBorder="1" applyAlignment="1">
      <alignment vertical="top"/>
    </xf>
    <xf numFmtId="0" fontId="22" fillId="4" borderId="0" xfId="0" applyFont="1" applyFill="1" applyAlignment="1">
      <alignment horizontal="center" vertical="top" wrapText="1"/>
    </xf>
    <xf numFmtId="0" fontId="22" fillId="4" borderId="0" xfId="0" applyFont="1" applyFill="1"/>
    <xf numFmtId="0" fontId="22" fillId="0" borderId="0" xfId="0" applyFont="1" applyAlignment="1">
      <alignment horizontal="center" vertical="top" wrapText="1"/>
    </xf>
    <xf numFmtId="0" fontId="1" fillId="15" borderId="8" xfId="0" applyFont="1" applyFill="1" applyBorder="1" applyAlignment="1">
      <alignment horizontal="right" vertical="top" wrapText="1"/>
    </xf>
    <xf numFmtId="0" fontId="54" fillId="6" borderId="2" xfId="0" applyFont="1" applyFill="1" applyBorder="1" applyAlignment="1">
      <alignment vertical="top"/>
    </xf>
    <xf numFmtId="0" fontId="55" fillId="9" borderId="19" xfId="0" applyFont="1" applyFill="1" applyBorder="1"/>
    <xf numFmtId="0" fontId="22" fillId="0" borderId="6" xfId="0" quotePrefix="1" applyFont="1" applyBorder="1" applyAlignment="1">
      <alignment horizontal="center" vertical="center" wrapText="1"/>
    </xf>
    <xf numFmtId="0" fontId="24" fillId="0" borderId="18" xfId="1" applyFont="1" applyBorder="1" applyAlignment="1">
      <alignment horizontal="center" vertical="center"/>
    </xf>
    <xf numFmtId="0" fontId="24" fillId="0" borderId="6" xfId="1" applyFont="1" applyBorder="1" applyAlignment="1">
      <alignment horizontal="center" vertical="center"/>
    </xf>
    <xf numFmtId="0" fontId="62" fillId="0" borderId="16" xfId="0" applyFont="1" applyBorder="1" applyAlignment="1">
      <alignment horizontal="center" vertical="center" wrapText="1"/>
    </xf>
    <xf numFmtId="0" fontId="24" fillId="0" borderId="20" xfId="1" applyFont="1" applyBorder="1" applyAlignment="1">
      <alignment horizontal="center" vertical="center"/>
    </xf>
    <xf numFmtId="0" fontId="22" fillId="3" borderId="6" xfId="0" quotePrefix="1" applyFont="1" applyFill="1" applyBorder="1" applyAlignment="1">
      <alignment horizontal="center" vertical="center" wrapText="1"/>
    </xf>
    <xf numFmtId="0" fontId="24" fillId="0" borderId="16" xfId="1" applyFont="1" applyBorder="1" applyAlignment="1">
      <alignment horizontal="center" vertical="center"/>
    </xf>
    <xf numFmtId="0" fontId="24" fillId="0" borderId="21" xfId="1" applyFont="1" applyBorder="1" applyAlignment="1">
      <alignment horizontal="center" vertical="center"/>
    </xf>
    <xf numFmtId="0" fontId="24" fillId="0" borderId="15" xfId="1" applyFont="1" applyBorder="1" applyAlignment="1">
      <alignment horizontal="center" vertical="center"/>
    </xf>
    <xf numFmtId="0" fontId="40" fillId="0" borderId="16" xfId="1" applyFont="1" applyBorder="1" applyAlignment="1">
      <alignment horizontal="center" vertical="center"/>
    </xf>
    <xf numFmtId="0" fontId="22" fillId="0" borderId="11" xfId="0" quotePrefix="1" applyFont="1" applyBorder="1" applyAlignment="1">
      <alignment horizontal="center" vertical="center" wrapText="1"/>
    </xf>
    <xf numFmtId="0" fontId="7" fillId="18" borderId="7" xfId="2" applyFont="1" applyFill="1" applyBorder="1" applyAlignment="1">
      <alignment horizontal="center" vertical="top" wrapText="1"/>
    </xf>
    <xf numFmtId="0" fontId="22" fillId="0" borderId="7" xfId="0" applyFont="1" applyBorder="1" applyAlignment="1">
      <alignment horizontal="left" vertical="top" wrapText="1"/>
    </xf>
    <xf numFmtId="0" fontId="7" fillId="0" borderId="7" xfId="2" applyFont="1" applyBorder="1" applyAlignment="1">
      <alignment horizontal="center" vertical="top" wrapText="1"/>
    </xf>
    <xf numFmtId="0" fontId="25" fillId="0" borderId="7" xfId="1" applyFont="1" applyBorder="1" applyAlignment="1">
      <alignment horizontal="left" vertical="top" wrapText="1"/>
    </xf>
    <xf numFmtId="0" fontId="0" fillId="4" borderId="0" xfId="0" quotePrefix="1" applyFill="1" applyAlignment="1">
      <alignment horizontal="left" vertical="top"/>
    </xf>
    <xf numFmtId="165" fontId="22" fillId="4" borderId="0" xfId="3" applyNumberFormat="1" applyFont="1" applyFill="1" applyAlignment="1">
      <alignment horizontal="left" vertical="top" wrapText="1"/>
    </xf>
    <xf numFmtId="0" fontId="0" fillId="4" borderId="0" xfId="0" quotePrefix="1" applyFill="1" applyAlignment="1">
      <alignment horizontal="left" vertical="top" wrapText="1"/>
    </xf>
    <xf numFmtId="0" fontId="22" fillId="0" borderId="7" xfId="0" applyFont="1" applyBorder="1" applyAlignment="1">
      <alignment horizontal="left" vertical="top" wrapText="1"/>
    </xf>
    <xf numFmtId="0" fontId="7" fillId="18" borderId="3" xfId="2" applyFont="1" applyFill="1" applyBorder="1" applyAlignment="1">
      <alignment horizontal="center" vertical="center" wrapText="1"/>
    </xf>
    <xf numFmtId="0" fontId="7" fillId="11" borderId="3" xfId="2" applyFont="1" applyFill="1" applyBorder="1" applyAlignment="1">
      <alignment horizontal="center" vertical="center" wrapText="1"/>
    </xf>
    <xf numFmtId="0" fontId="25" fillId="0" borderId="7"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3" borderId="7" xfId="2" applyFont="1" applyFill="1" applyBorder="1" applyAlignment="1">
      <alignment horizontal="center" vertical="top" wrapText="1"/>
    </xf>
    <xf numFmtId="0" fontId="7" fillId="0" borderId="7" xfId="2" applyFont="1" applyBorder="1" applyAlignment="1">
      <alignment horizontal="center" vertical="top" wrapText="1"/>
    </xf>
    <xf numFmtId="0" fontId="38" fillId="4" borderId="24" xfId="0" applyFont="1" applyFill="1" applyBorder="1" applyAlignment="1">
      <alignment vertical="top" wrapText="1"/>
    </xf>
    <xf numFmtId="0" fontId="37" fillId="4" borderId="24" xfId="0" applyFont="1" applyFill="1" applyBorder="1" applyAlignment="1">
      <alignment vertical="top" wrapText="1"/>
    </xf>
    <xf numFmtId="0" fontId="21" fillId="0" borderId="24" xfId="0" applyFont="1" applyBorder="1" applyAlignment="1">
      <alignment horizontal="left" vertical="top" wrapText="1"/>
    </xf>
    <xf numFmtId="0" fontId="22" fillId="0" borderId="24" xfId="0" applyFont="1" applyBorder="1" applyAlignment="1">
      <alignment horizontal="left" vertical="top" wrapText="1"/>
    </xf>
    <xf numFmtId="0" fontId="7" fillId="18" borderId="8" xfId="2" applyFont="1" applyFill="1" applyBorder="1" applyAlignment="1">
      <alignment horizontal="center" vertical="top" wrapText="1"/>
    </xf>
    <xf numFmtId="0" fontId="7" fillId="0" borderId="8" xfId="2" applyFont="1" applyBorder="1" applyAlignment="1">
      <alignment horizontal="center" vertical="top" wrapText="1"/>
    </xf>
    <xf numFmtId="0" fontId="25" fillId="3" borderId="8" xfId="2" applyFont="1" applyFill="1" applyBorder="1" applyAlignment="1">
      <alignment horizontal="center" vertical="top" wrapText="1"/>
    </xf>
    <xf numFmtId="0" fontId="7" fillId="18" borderId="24" xfId="2" applyFont="1" applyFill="1" applyBorder="1" applyAlignment="1">
      <alignment horizontal="center" vertical="top" wrapText="1"/>
    </xf>
    <xf numFmtId="0" fontId="21" fillId="3" borderId="24" xfId="0" applyFont="1" applyFill="1" applyBorder="1" applyAlignment="1">
      <alignment horizontal="left" vertical="top" wrapText="1"/>
    </xf>
    <xf numFmtId="0" fontId="7" fillId="3" borderId="24" xfId="2" applyFont="1" applyFill="1" applyBorder="1" applyAlignment="1">
      <alignment horizontal="center" vertical="top" wrapText="1"/>
    </xf>
    <xf numFmtId="0" fontId="22" fillId="0" borderId="24" xfId="0" applyFont="1" applyBorder="1" applyAlignment="1">
      <alignment vertical="top" wrapText="1"/>
    </xf>
    <xf numFmtId="0" fontId="22" fillId="4" borderId="24" xfId="0" applyFont="1" applyFill="1" applyBorder="1" applyAlignment="1">
      <alignment horizontal="center" vertical="center"/>
    </xf>
    <xf numFmtId="0" fontId="24" fillId="0" borderId="24" xfId="1" applyFont="1" applyBorder="1" applyAlignment="1">
      <alignment horizontal="center" vertical="center"/>
    </xf>
    <xf numFmtId="0" fontId="24" fillId="0" borderId="22" xfId="1" applyFont="1" applyBorder="1" applyAlignment="1">
      <alignment horizontal="center" vertical="center"/>
    </xf>
    <xf numFmtId="0" fontId="62" fillId="0" borderId="24" xfId="0" applyFont="1" applyBorder="1" applyAlignment="1">
      <alignment horizontal="center" vertical="center" wrapText="1"/>
    </xf>
    <xf numFmtId="0" fontId="25" fillId="3" borderId="25" xfId="1" applyFont="1" applyFill="1" applyBorder="1" applyAlignment="1">
      <alignment vertical="top" wrapText="1"/>
    </xf>
    <xf numFmtId="0" fontId="22" fillId="3" borderId="24" xfId="0" applyFont="1" applyFill="1" applyBorder="1" applyAlignment="1">
      <alignment vertical="top" wrapText="1"/>
    </xf>
    <xf numFmtId="0" fontId="22" fillId="3" borderId="25" xfId="0" applyFont="1" applyFill="1" applyBorder="1" applyAlignment="1">
      <alignment horizontal="center" vertical="center"/>
    </xf>
    <xf numFmtId="0" fontId="24" fillId="3" borderId="24" xfId="1" applyFont="1" applyFill="1" applyBorder="1" applyAlignment="1">
      <alignment horizontal="center" vertical="center"/>
    </xf>
    <xf numFmtId="0" fontId="24" fillId="3" borderId="22" xfId="1" applyFont="1" applyFill="1" applyBorder="1" applyAlignment="1">
      <alignment horizontal="center" vertical="center"/>
    </xf>
    <xf numFmtId="0" fontId="62" fillId="3" borderId="24" xfId="0" applyFont="1" applyFill="1" applyBorder="1" applyAlignment="1">
      <alignment horizontal="center" vertical="center" wrapText="1"/>
    </xf>
    <xf numFmtId="0" fontId="25" fillId="0" borderId="25" xfId="1" applyFont="1" applyBorder="1" applyAlignment="1">
      <alignment vertical="top" wrapText="1"/>
    </xf>
    <xf numFmtId="0" fontId="22" fillId="4" borderId="25" xfId="0" applyFont="1" applyFill="1" applyBorder="1" applyAlignment="1">
      <alignment horizontal="center" vertical="center"/>
    </xf>
    <xf numFmtId="0" fontId="22" fillId="15" borderId="3" xfId="0" applyFont="1" applyFill="1" applyBorder="1" applyAlignment="1">
      <alignment horizontal="left" vertical="top" wrapText="1"/>
    </xf>
    <xf numFmtId="0" fontId="22" fillId="0" borderId="24" xfId="0" applyFont="1" applyBorder="1" applyAlignment="1">
      <alignment horizontal="center" vertical="center" wrapText="1"/>
    </xf>
    <xf numFmtId="0" fontId="24" fillId="0" borderId="26" xfId="1" applyFont="1" applyBorder="1" applyAlignment="1">
      <alignment horizontal="center" vertical="center"/>
    </xf>
    <xf numFmtId="0" fontId="22"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24" fillId="0" borderId="25" xfId="1" applyFont="1" applyBorder="1" applyAlignment="1">
      <alignment horizontal="center" vertical="center"/>
    </xf>
    <xf numFmtId="0" fontId="22" fillId="0" borderId="22" xfId="0" quotePrefix="1" applyFont="1" applyBorder="1" applyAlignment="1">
      <alignment horizontal="center" vertical="center" wrapText="1"/>
    </xf>
    <xf numFmtId="0" fontId="25" fillId="0" borderId="24" xfId="2" applyFont="1" applyBorder="1" applyAlignment="1">
      <alignment horizontal="center" vertical="center" wrapText="1"/>
    </xf>
    <xf numFmtId="0" fontId="22" fillId="4" borderId="24" xfId="0" applyFont="1" applyFill="1" applyBorder="1" applyAlignment="1">
      <alignment horizontal="left" vertical="top"/>
    </xf>
    <xf numFmtId="0" fontId="22" fillId="0" borderId="24" xfId="0" applyFont="1" applyBorder="1" applyAlignment="1">
      <alignment horizontal="center" vertical="center"/>
    </xf>
    <xf numFmtId="0" fontId="22" fillId="4" borderId="25" xfId="0" applyFont="1" applyFill="1" applyBorder="1" applyAlignment="1">
      <alignment vertical="top"/>
    </xf>
    <xf numFmtId="0" fontId="22" fillId="0" borderId="25" xfId="0" applyFont="1" applyBorder="1" applyAlignment="1">
      <alignment horizontal="center" vertical="center"/>
    </xf>
    <xf numFmtId="0" fontId="40" fillId="0" borderId="24" xfId="1" applyFont="1" applyBorder="1" applyAlignment="1">
      <alignment horizontal="center" vertical="center"/>
    </xf>
    <xf numFmtId="0" fontId="40" fillId="0" borderId="22" xfId="1" applyFont="1" applyBorder="1" applyAlignment="1">
      <alignment horizontal="center" vertical="center"/>
    </xf>
    <xf numFmtId="0" fontId="63" fillId="0" borderId="24" xfId="0" applyFont="1" applyBorder="1" applyAlignment="1">
      <alignment horizontal="center" vertical="center" wrapText="1"/>
    </xf>
    <xf numFmtId="0" fontId="22" fillId="0" borderId="24" xfId="0" quotePrefix="1" applyFont="1" applyBorder="1" applyAlignment="1">
      <alignment horizontal="center" vertical="center" wrapText="1"/>
    </xf>
    <xf numFmtId="0" fontId="40" fillId="0" borderId="23" xfId="1" applyFont="1" applyBorder="1" applyAlignment="1">
      <alignment horizontal="center" vertical="center"/>
    </xf>
    <xf numFmtId="0" fontId="7" fillId="0" borderId="24" xfId="2" applyFont="1" applyBorder="1" applyAlignment="1">
      <alignment horizontal="center" vertical="top" wrapText="1"/>
    </xf>
    <xf numFmtId="0" fontId="8" fillId="21" borderId="24" xfId="0" applyFont="1" applyFill="1" applyBorder="1" applyAlignment="1">
      <alignment horizontal="center" vertical="top" wrapText="1"/>
    </xf>
    <xf numFmtId="0" fontId="15" fillId="0" borderId="24" xfId="0" applyFont="1" applyBorder="1" applyAlignment="1">
      <alignment horizontal="left" vertical="top" wrapText="1"/>
    </xf>
    <xf numFmtId="0" fontId="25" fillId="7" borderId="24" xfId="0" applyFont="1" applyFill="1" applyBorder="1" applyAlignment="1">
      <alignment horizontal="center" vertical="top" wrapText="1"/>
    </xf>
    <xf numFmtId="0" fontId="25" fillId="0" borderId="8" xfId="1"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18" borderId="7" xfId="2" applyFont="1" applyFill="1" applyBorder="1" applyAlignment="1">
      <alignment horizontal="center" vertical="top" wrapText="1"/>
    </xf>
    <xf numFmtId="0" fontId="0" fillId="0" borderId="7" xfId="0" applyFont="1" applyFill="1" applyBorder="1" applyAlignment="1">
      <alignment horizontal="left" vertical="top" wrapText="1"/>
    </xf>
    <xf numFmtId="0" fontId="22" fillId="0" borderId="7" xfId="0" applyFont="1" applyBorder="1" applyAlignment="1">
      <alignment horizontal="left" vertical="top" wrapText="1"/>
    </xf>
    <xf numFmtId="0" fontId="25" fillId="0" borderId="23" xfId="1" applyFont="1" applyFill="1" applyBorder="1" applyAlignment="1">
      <alignment horizontal="left" vertical="top" wrapText="1"/>
    </xf>
    <xf numFmtId="0" fontId="0" fillId="0" borderId="24" xfId="0" applyFill="1" applyBorder="1" applyAlignment="1">
      <alignment horizontal="left" vertical="top" wrapText="1"/>
    </xf>
    <xf numFmtId="0" fontId="22" fillId="0" borderId="24" xfId="0" applyFont="1" applyFill="1" applyBorder="1" applyAlignment="1">
      <alignment vertical="top" wrapText="1"/>
    </xf>
    <xf numFmtId="0" fontId="1" fillId="0" borderId="3" xfId="0" applyFont="1" applyFill="1" applyBorder="1" applyAlignment="1">
      <alignment horizontal="left" vertical="top" wrapText="1"/>
    </xf>
    <xf numFmtId="0" fontId="1" fillId="0" borderId="26" xfId="0" applyFont="1" applyFill="1" applyBorder="1" applyAlignment="1">
      <alignment horizontal="left" vertical="top" wrapText="1"/>
    </xf>
    <xf numFmtId="0" fontId="22" fillId="0" borderId="25" xfId="0" applyFont="1" applyFill="1" applyBorder="1" applyAlignment="1">
      <alignment vertical="top" wrapText="1"/>
    </xf>
    <xf numFmtId="0" fontId="22" fillId="0" borderId="26" xfId="0" applyFont="1" applyFill="1" applyBorder="1" applyAlignment="1">
      <alignment vertical="top" wrapText="1"/>
    </xf>
    <xf numFmtId="0" fontId="22" fillId="0" borderId="8" xfId="0" applyFont="1" applyFill="1" applyBorder="1" applyAlignment="1">
      <alignment vertical="top" wrapText="1"/>
    </xf>
    <xf numFmtId="0" fontId="68" fillId="0" borderId="7" xfId="1" applyFont="1" applyFill="1" applyBorder="1" applyAlignment="1">
      <alignment horizontal="left" vertical="top" wrapText="1"/>
    </xf>
    <xf numFmtId="0" fontId="68" fillId="0" borderId="3" xfId="1" applyFont="1" applyFill="1" applyBorder="1" applyAlignment="1">
      <alignment horizontal="left" vertical="top" wrapText="1"/>
    </xf>
    <xf numFmtId="0" fontId="25" fillId="0" borderId="25" xfId="1" applyFont="1" applyFill="1" applyBorder="1" applyAlignment="1">
      <alignment vertical="top" wrapText="1"/>
    </xf>
    <xf numFmtId="0" fontId="24" fillId="0" borderId="16"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22" xfId="1" applyFont="1" applyFill="1" applyBorder="1" applyAlignment="1">
      <alignment horizontal="center" vertical="center"/>
    </xf>
    <xf numFmtId="0" fontId="0" fillId="15" borderId="3" xfId="0" applyFont="1" applyFill="1" applyBorder="1" applyAlignment="1">
      <alignment horizontal="left" vertical="top" wrapText="1"/>
    </xf>
    <xf numFmtId="0" fontId="0" fillId="9" borderId="3" xfId="0" applyFont="1" applyFill="1" applyBorder="1" applyAlignment="1">
      <alignment vertical="top" wrapText="1"/>
    </xf>
    <xf numFmtId="0" fontId="0" fillId="9" borderId="3" xfId="0" applyFont="1" applyFill="1" applyBorder="1" applyAlignment="1">
      <alignment horizontal="left" vertical="top" wrapText="1"/>
    </xf>
    <xf numFmtId="0" fontId="0" fillId="4" borderId="3" xfId="0" applyFont="1" applyFill="1" applyBorder="1" applyAlignment="1">
      <alignment horizontal="center" vertical="top" wrapText="1"/>
    </xf>
    <xf numFmtId="10" fontId="22" fillId="11" borderId="3" xfId="0" applyNumberFormat="1" applyFont="1" applyFill="1" applyBorder="1" applyAlignment="1">
      <alignment horizontal="right" vertical="center" wrapText="1"/>
    </xf>
    <xf numFmtId="10" fontId="22" fillId="13" borderId="3" xfId="0" applyNumberFormat="1" applyFont="1" applyFill="1" applyBorder="1" applyAlignment="1">
      <alignment vertical="top" wrapText="1"/>
    </xf>
    <xf numFmtId="0" fontId="25" fillId="0" borderId="24" xfId="1" applyFont="1" applyFill="1" applyBorder="1" applyAlignment="1">
      <alignment horizontal="left" vertical="top" wrapText="1"/>
    </xf>
    <xf numFmtId="0" fontId="10" fillId="3" borderId="24" xfId="0" applyFont="1" applyFill="1" applyBorder="1" applyAlignment="1">
      <alignment vertical="top"/>
    </xf>
    <xf numFmtId="0" fontId="36" fillId="6" borderId="24" xfId="0" applyFont="1" applyFill="1" applyBorder="1" applyAlignment="1">
      <alignment vertical="top"/>
    </xf>
    <xf numFmtId="0" fontId="11" fillId="6" borderId="24" xfId="0" applyFont="1" applyFill="1" applyBorder="1" applyAlignment="1">
      <alignment horizontal="center" vertical="top"/>
    </xf>
    <xf numFmtId="0" fontId="10" fillId="3" borderId="24" xfId="0" applyFont="1" applyFill="1" applyBorder="1" applyAlignment="1">
      <alignment horizontal="center" vertical="top"/>
    </xf>
    <xf numFmtId="0" fontId="10" fillId="27" borderId="24" xfId="0" applyFont="1" applyFill="1" applyBorder="1" applyAlignment="1">
      <alignment horizontal="center" vertical="top"/>
    </xf>
    <xf numFmtId="0" fontId="30" fillId="4" borderId="10" xfId="0" applyFont="1" applyFill="1" applyBorder="1" applyAlignment="1">
      <alignment vertical="top"/>
    </xf>
    <xf numFmtId="0" fontId="0" fillId="4" borderId="6" xfId="0" applyFill="1" applyBorder="1" applyAlignment="1">
      <alignment vertical="top"/>
    </xf>
    <xf numFmtId="0" fontId="22" fillId="13" borderId="3" xfId="0" applyFont="1" applyFill="1" applyBorder="1" applyAlignment="1">
      <alignment horizontal="right" vertical="top" wrapText="1"/>
    </xf>
    <xf numFmtId="0" fontId="22" fillId="9" borderId="3" xfId="0" applyFont="1" applyFill="1" applyBorder="1" applyAlignment="1">
      <alignment horizontal="right" vertical="top" wrapText="1"/>
    </xf>
    <xf numFmtId="0" fontId="1" fillId="4" borderId="0" xfId="0" applyFont="1" applyFill="1" applyAlignment="1">
      <alignment horizontal="left" vertical="top" wrapText="1"/>
    </xf>
    <xf numFmtId="0" fontId="21" fillId="0" borderId="0" xfId="0" applyFont="1" applyBorder="1" applyAlignment="1">
      <alignment horizontal="center" vertical="top" wrapText="1"/>
    </xf>
    <xf numFmtId="0" fontId="9" fillId="9" borderId="24" xfId="0" applyFont="1" applyFill="1" applyBorder="1" applyAlignment="1">
      <alignment horizontal="center" vertical="center" wrapText="1"/>
    </xf>
    <xf numFmtId="0" fontId="9" fillId="9" borderId="24" xfId="0" applyFont="1" applyFill="1" applyBorder="1" applyAlignment="1">
      <alignment horizontal="left" vertical="center" wrapText="1"/>
    </xf>
    <xf numFmtId="0" fontId="9" fillId="13" borderId="24" xfId="0" applyFont="1" applyFill="1" applyBorder="1" applyAlignment="1">
      <alignment horizontal="center" vertical="center" wrapText="1"/>
    </xf>
    <xf numFmtId="0" fontId="9" fillId="13" borderId="24" xfId="0" applyFont="1" applyFill="1" applyBorder="1" applyAlignment="1">
      <alignment horizontal="left" vertical="center" wrapText="1"/>
    </xf>
    <xf numFmtId="0" fontId="6" fillId="13" borderId="24" xfId="0" applyFont="1" applyFill="1" applyBorder="1" applyAlignment="1">
      <alignment horizontal="center"/>
    </xf>
    <xf numFmtId="0" fontId="6" fillId="13" borderId="24" xfId="0" applyFont="1" applyFill="1" applyBorder="1" applyAlignment="1">
      <alignment horizontal="center" vertical="center"/>
    </xf>
    <xf numFmtId="164" fontId="9" fillId="4" borderId="24" xfId="0" applyNumberFormat="1" applyFont="1" applyFill="1" applyBorder="1" applyAlignment="1">
      <alignment horizontal="center" vertical="center" wrapText="1"/>
    </xf>
    <xf numFmtId="1" fontId="9" fillId="4" borderId="24" xfId="0" applyNumberFormat="1" applyFont="1" applyFill="1" applyBorder="1" applyAlignment="1">
      <alignment horizontal="center" vertical="center" wrapText="1"/>
    </xf>
    <xf numFmtId="0" fontId="11" fillId="4" borderId="0" xfId="0" applyFont="1" applyFill="1" applyBorder="1" applyAlignment="1">
      <alignment horizontal="right"/>
    </xf>
    <xf numFmtId="0" fontId="23" fillId="0" borderId="26" xfId="0" applyFont="1" applyFill="1" applyBorder="1" applyAlignment="1">
      <alignment vertical="top" wrapText="1"/>
    </xf>
    <xf numFmtId="0" fontId="0" fillId="4" borderId="0" xfId="0" applyFill="1" applyAlignment="1">
      <alignment horizontal="left" vertical="top"/>
    </xf>
    <xf numFmtId="0" fontId="35" fillId="4" borderId="0" xfId="3" applyFont="1" applyFill="1" applyAlignment="1">
      <alignment horizontal="left" vertical="top"/>
    </xf>
    <xf numFmtId="0" fontId="43" fillId="4" borderId="0" xfId="3" applyFont="1" applyFill="1" applyAlignment="1">
      <alignment horizontal="left" vertical="top"/>
    </xf>
    <xf numFmtId="0" fontId="43" fillId="4" borderId="0" xfId="3" applyFont="1" applyFill="1" applyAlignment="1">
      <alignment horizontal="left"/>
    </xf>
    <xf numFmtId="0" fontId="35" fillId="4" borderId="0" xfId="3" applyFont="1" applyFill="1" applyAlignment="1">
      <alignment horizontal="left"/>
    </xf>
    <xf numFmtId="0" fontId="44" fillId="4" borderId="0" xfId="3" applyFont="1" applyFill="1" applyAlignment="1">
      <alignment horizontal="left" vertical="center"/>
    </xf>
    <xf numFmtId="0" fontId="35" fillId="4" borderId="0" xfId="0" applyFont="1" applyFill="1" applyAlignment="1">
      <alignment horizontal="left"/>
    </xf>
    <xf numFmtId="0" fontId="45" fillId="4" borderId="0" xfId="3" applyFont="1" applyFill="1" applyAlignment="1">
      <alignment vertical="top"/>
    </xf>
    <xf numFmtId="0" fontId="35" fillId="4" borderId="0" xfId="3" applyFont="1" applyFill="1" applyAlignment="1">
      <alignment horizontal="center" vertical="center" wrapText="1"/>
    </xf>
    <xf numFmtId="0" fontId="46" fillId="4" borderId="0" xfId="5" applyFont="1" applyFill="1" applyAlignment="1">
      <alignment vertical="center"/>
    </xf>
    <xf numFmtId="0" fontId="34" fillId="4" borderId="0" xfId="3" applyFont="1" applyFill="1" applyAlignment="1">
      <alignment horizontal="left" vertical="top" wrapText="1"/>
    </xf>
    <xf numFmtId="166" fontId="35" fillId="4" borderId="0" xfId="3" applyNumberFormat="1" applyFont="1" applyFill="1" applyAlignment="1">
      <alignment horizontal="left" vertical="top" wrapText="1"/>
    </xf>
    <xf numFmtId="0" fontId="34" fillId="4" borderId="0" xfId="3" applyFont="1" applyFill="1" applyAlignment="1">
      <alignment vertical="top" wrapText="1"/>
    </xf>
    <xf numFmtId="0" fontId="0" fillId="4" borderId="0" xfId="0" applyFill="1"/>
    <xf numFmtId="1" fontId="9" fillId="4" borderId="24" xfId="0" applyNumberFormat="1" applyFont="1" applyFill="1" applyBorder="1" applyAlignment="1">
      <alignment horizontal="center" vertical="center" wrapText="1"/>
    </xf>
    <xf numFmtId="0" fontId="25" fillId="7" borderId="25" xfId="0" applyFont="1" applyFill="1" applyBorder="1" applyAlignment="1">
      <alignment horizontal="center" vertical="top" wrapText="1"/>
    </xf>
    <xf numFmtId="0" fontId="8" fillId="21" borderId="25" xfId="0" applyFont="1" applyFill="1" applyBorder="1" applyAlignment="1">
      <alignment horizontal="center" vertical="top" wrapText="1"/>
    </xf>
    <xf numFmtId="0" fontId="22" fillId="0" borderId="25" xfId="0" applyFont="1" applyBorder="1" applyAlignment="1">
      <alignment horizontal="center" vertical="top" wrapText="1"/>
    </xf>
    <xf numFmtId="0" fontId="22" fillId="0" borderId="22" xfId="0" applyFont="1" applyBorder="1"/>
    <xf numFmtId="0" fontId="22" fillId="0" borderId="24" xfId="0" applyFont="1" applyBorder="1" applyAlignment="1">
      <alignment vertical="center"/>
    </xf>
    <xf numFmtId="0" fontId="7" fillId="0" borderId="24" xfId="0" applyFont="1" applyBorder="1" applyAlignment="1">
      <alignment vertical="center" wrapText="1"/>
    </xf>
    <xf numFmtId="0" fontId="22" fillId="0" borderId="23" xfId="0" applyFont="1" applyBorder="1"/>
    <xf numFmtId="0" fontId="8" fillId="4" borderId="8" xfId="0" applyFont="1" applyFill="1" applyBorder="1" applyAlignment="1">
      <alignment vertical="top"/>
    </xf>
    <xf numFmtId="0" fontId="22" fillId="2" borderId="24" xfId="0" applyFont="1" applyFill="1" applyBorder="1" applyAlignment="1">
      <alignment vertical="top"/>
    </xf>
    <xf numFmtId="0" fontId="8" fillId="2" borderId="24" xfId="0" applyFont="1" applyFill="1" applyBorder="1" applyAlignment="1">
      <alignment vertical="top" wrapText="1"/>
    </xf>
    <xf numFmtId="0" fontId="6" fillId="2" borderId="24" xfId="0" applyFont="1" applyFill="1" applyBorder="1" applyAlignment="1">
      <alignment horizontal="right" vertical="top"/>
    </xf>
    <xf numFmtId="0" fontId="8" fillId="2" borderId="24" xfId="0" applyFont="1" applyFill="1" applyBorder="1" applyAlignment="1">
      <alignment horizontal="left" vertical="top"/>
    </xf>
    <xf numFmtId="0" fontId="6" fillId="11" borderId="22" xfId="2" applyFont="1" applyFill="1" applyBorder="1" applyAlignment="1">
      <alignment horizontal="left" vertical="center" wrapText="1"/>
    </xf>
    <xf numFmtId="0" fontId="6" fillId="11" borderId="24" xfId="0" applyFont="1" applyFill="1" applyBorder="1" applyAlignment="1">
      <alignment horizontal="left" vertical="center" wrapText="1"/>
    </xf>
    <xf numFmtId="0" fontId="6" fillId="11" borderId="24" xfId="0" applyFont="1" applyFill="1" applyBorder="1" applyAlignment="1">
      <alignment vertical="center" wrapText="1"/>
    </xf>
    <xf numFmtId="0" fontId="6" fillId="11" borderId="23" xfId="0" applyFont="1" applyFill="1" applyBorder="1" applyAlignment="1">
      <alignment horizontal="center" vertical="top" wrapText="1"/>
    </xf>
    <xf numFmtId="0" fontId="6" fillId="11" borderId="24" xfId="2"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5" borderId="25" xfId="0" applyFont="1" applyFill="1" applyBorder="1" applyAlignment="1">
      <alignment horizontal="center" vertical="top" textRotation="180"/>
    </xf>
    <xf numFmtId="0" fontId="6" fillId="16" borderId="24" xfId="0" applyFont="1" applyFill="1" applyBorder="1" applyAlignment="1">
      <alignment horizontal="center" vertical="center" wrapText="1"/>
    </xf>
    <xf numFmtId="0" fontId="54" fillId="6" borderId="4" xfId="0" applyFont="1" applyFill="1" applyBorder="1" applyAlignment="1">
      <alignment vertical="top"/>
    </xf>
    <xf numFmtId="0" fontId="11" fillId="6" borderId="24" xfId="0" applyFont="1" applyFill="1" applyBorder="1" applyAlignment="1">
      <alignment vertical="top"/>
    </xf>
    <xf numFmtId="0" fontId="11" fillId="6" borderId="24" xfId="0" applyFont="1" applyFill="1" applyBorder="1" applyAlignment="1">
      <alignment vertical="top" wrapText="1"/>
    </xf>
    <xf numFmtId="0" fontId="11" fillId="6" borderId="23" xfId="0" applyFont="1" applyFill="1" applyBorder="1" applyAlignment="1">
      <alignment vertical="top"/>
    </xf>
    <xf numFmtId="0" fontId="6" fillId="6" borderId="24" xfId="0" applyFont="1" applyFill="1" applyBorder="1" applyAlignment="1">
      <alignment vertical="top"/>
    </xf>
    <xf numFmtId="0" fontId="22" fillId="0" borderId="24" xfId="0" applyFont="1" applyBorder="1" applyAlignment="1">
      <alignment horizontal="center" vertical="top" wrapText="1"/>
    </xf>
    <xf numFmtId="0" fontId="0" fillId="0" borderId="24" xfId="0" applyBorder="1" applyAlignment="1">
      <alignment horizontal="left" vertical="top" wrapText="1"/>
    </xf>
    <xf numFmtId="0" fontId="22" fillId="0" borderId="25" xfId="0" applyFont="1" applyBorder="1" applyAlignment="1">
      <alignment horizontal="left" vertical="top" wrapText="1"/>
    </xf>
    <xf numFmtId="0" fontId="7" fillId="18" borderId="5" xfId="2" applyFont="1" applyFill="1" applyBorder="1" applyAlignment="1">
      <alignment horizontal="center" vertical="top" wrapText="1"/>
    </xf>
    <xf numFmtId="0" fontId="0" fillId="0" borderId="25" xfId="0" applyBorder="1" applyAlignment="1">
      <alignment vertical="top" wrapText="1"/>
    </xf>
    <xf numFmtId="0" fontId="7" fillId="15" borderId="24" xfId="2" applyFont="1" applyFill="1" applyBorder="1" applyAlignment="1">
      <alignment horizontal="center" vertical="top" wrapText="1"/>
    </xf>
    <xf numFmtId="0" fontId="7" fillId="18" borderId="12" xfId="2" applyFont="1" applyFill="1" applyBorder="1" applyAlignment="1">
      <alignment horizontal="center" vertical="top" wrapText="1"/>
    </xf>
    <xf numFmtId="0" fontId="1" fillId="0" borderId="6" xfId="0" applyFont="1" applyBorder="1" applyAlignment="1">
      <alignment horizontal="left" vertical="top" wrapText="1"/>
    </xf>
    <xf numFmtId="0" fontId="11" fillId="2" borderId="24" xfId="0" applyFont="1" applyFill="1" applyBorder="1" applyAlignment="1">
      <alignment horizontal="center" vertical="top"/>
    </xf>
    <xf numFmtId="0" fontId="11" fillId="4" borderId="0" xfId="0" applyFont="1" applyFill="1" applyAlignment="1">
      <alignment horizontal="right"/>
    </xf>
    <xf numFmtId="0" fontId="11" fillId="4" borderId="0" xfId="0" applyFont="1" applyFill="1" applyAlignment="1">
      <alignment horizontal="left" vertical="top"/>
    </xf>
    <xf numFmtId="0" fontId="6" fillId="0" borderId="26" xfId="0" applyFont="1" applyBorder="1" applyAlignment="1">
      <alignment horizontal="center" vertical="top" wrapText="1"/>
    </xf>
    <xf numFmtId="0" fontId="15" fillId="0" borderId="24" xfId="0" applyFont="1" applyBorder="1" applyAlignment="1">
      <alignment horizontal="center" vertical="top"/>
    </xf>
    <xf numFmtId="0" fontId="6" fillId="0" borderId="24" xfId="0" applyFont="1" applyBorder="1" applyAlignment="1">
      <alignment horizontal="center" vertical="top" wrapText="1"/>
    </xf>
    <xf numFmtId="164" fontId="15" fillId="2" borderId="24" xfId="0" applyNumberFormat="1" applyFont="1" applyFill="1" applyBorder="1" applyAlignment="1">
      <alignment horizontal="center" vertical="top"/>
    </xf>
    <xf numFmtId="0" fontId="10" fillId="0" borderId="8" xfId="0" applyFont="1" applyBorder="1" applyAlignment="1">
      <alignment vertical="top"/>
    </xf>
    <xf numFmtId="0" fontId="10" fillId="0" borderId="8" xfId="0" applyFont="1" applyBorder="1" applyAlignment="1">
      <alignment vertical="top" wrapText="1"/>
    </xf>
    <xf numFmtId="0" fontId="22" fillId="0" borderId="24" xfId="0" applyFont="1" applyBorder="1" applyAlignment="1">
      <alignment horizontal="left" vertical="top" wrapText="1"/>
    </xf>
    <xf numFmtId="0" fontId="22" fillId="0" borderId="25" xfId="0" applyFont="1" applyBorder="1" applyAlignment="1">
      <alignment horizontal="left" vertical="top" wrapText="1"/>
    </xf>
    <xf numFmtId="0" fontId="0" fillId="0" borderId="25" xfId="0" applyBorder="1" applyAlignment="1">
      <alignment horizontal="left" vertical="top" wrapText="1"/>
    </xf>
    <xf numFmtId="0" fontId="22" fillId="0" borderId="25" xfId="0" applyFont="1" applyBorder="1" applyAlignment="1">
      <alignment vertical="top" wrapText="1"/>
    </xf>
    <xf numFmtId="0" fontId="0" fillId="4" borderId="0" xfId="0" applyFill="1"/>
    <xf numFmtId="1" fontId="9" fillId="4" borderId="24" xfId="0" applyNumberFormat="1" applyFont="1" applyFill="1" applyBorder="1" applyAlignment="1">
      <alignment horizontal="center" vertical="center" wrapText="1"/>
    </xf>
    <xf numFmtId="0" fontId="11" fillId="4" borderId="0" xfId="0" applyFont="1" applyFill="1" applyAlignment="1">
      <alignment horizontal="left" vertical="center"/>
    </xf>
    <xf numFmtId="0" fontId="22" fillId="0" borderId="24" xfId="0" applyFont="1" applyBorder="1" applyAlignment="1">
      <alignment vertical="top" wrapText="1"/>
    </xf>
    <xf numFmtId="0" fontId="22" fillId="4" borderId="25" xfId="0" applyFont="1" applyFill="1" applyBorder="1" applyAlignment="1">
      <alignment horizontal="left" vertical="top" wrapText="1"/>
    </xf>
    <xf numFmtId="0" fontId="25" fillId="0" borderId="14" xfId="1" applyFont="1" applyBorder="1" applyAlignment="1">
      <alignment horizontal="left" vertical="top" wrapText="1"/>
    </xf>
    <xf numFmtId="0" fontId="22" fillId="0" borderId="26" xfId="0" applyFont="1" applyBorder="1" applyAlignment="1">
      <alignment vertical="top" wrapText="1"/>
    </xf>
    <xf numFmtId="0" fontId="22" fillId="0" borderId="26"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26" xfId="0" applyFont="1" applyBorder="1" applyAlignment="1">
      <alignment horizontal="center" vertical="center" wrapText="1"/>
    </xf>
    <xf numFmtId="0" fontId="30" fillId="9" borderId="29" xfId="0" applyFont="1" applyFill="1" applyBorder="1"/>
    <xf numFmtId="0" fontId="21" fillId="3" borderId="16" xfId="0" applyFont="1" applyFill="1" applyBorder="1" applyAlignment="1">
      <alignment horizontal="left" vertical="top" wrapText="1"/>
    </xf>
    <xf numFmtId="0" fontId="21" fillId="0" borderId="16" xfId="0" applyFont="1" applyBorder="1" applyAlignment="1">
      <alignment horizontal="left" vertical="top" wrapText="1"/>
    </xf>
    <xf numFmtId="0" fontId="21" fillId="0" borderId="30" xfId="0" applyFont="1" applyBorder="1" applyAlignment="1">
      <alignment horizontal="left" vertical="top" wrapText="1"/>
    </xf>
    <xf numFmtId="0" fontId="22" fillId="4" borderId="24" xfId="0" applyFont="1" applyFill="1" applyBorder="1" applyAlignment="1">
      <alignment vertical="top" wrapText="1"/>
    </xf>
    <xf numFmtId="0" fontId="7" fillId="18" borderId="23" xfId="2" applyFont="1" applyFill="1" applyBorder="1" applyAlignment="1">
      <alignment horizontal="center" vertical="top" wrapText="1"/>
    </xf>
    <xf numFmtId="0" fontId="22" fillId="4" borderId="24" xfId="0" applyFont="1" applyFill="1" applyBorder="1" applyAlignment="1">
      <alignment horizontal="left" vertical="top" wrapText="1"/>
    </xf>
    <xf numFmtId="0" fontId="22" fillId="0" borderId="25" xfId="0" applyFont="1" applyFill="1" applyBorder="1" applyAlignment="1">
      <alignment horizontal="left" vertical="top" wrapText="1"/>
    </xf>
    <xf numFmtId="0" fontId="7" fillId="18" borderId="8" xfId="2" applyFont="1" applyFill="1" applyBorder="1" applyAlignment="1">
      <alignment horizontal="center" vertical="top" wrapText="1"/>
    </xf>
    <xf numFmtId="0" fontId="22" fillId="0" borderId="25" xfId="0" applyFont="1" applyFill="1" applyBorder="1" applyAlignment="1">
      <alignment horizontal="left" vertical="top" wrapText="1"/>
    </xf>
    <xf numFmtId="0" fontId="22" fillId="4" borderId="25" xfId="0" applyFont="1" applyFill="1" applyBorder="1" applyAlignment="1">
      <alignment horizontal="left" vertical="top" wrapText="1"/>
    </xf>
    <xf numFmtId="0" fontId="22" fillId="0" borderId="24" xfId="0" applyFont="1" applyFill="1" applyBorder="1" applyAlignment="1">
      <alignment horizontal="left" vertical="top" wrapText="1"/>
    </xf>
    <xf numFmtId="0" fontId="0" fillId="0" borderId="24" xfId="0" applyFill="1" applyBorder="1" applyAlignment="1">
      <alignment horizontal="left" vertical="top" wrapText="1"/>
    </xf>
    <xf numFmtId="0" fontId="22" fillId="0" borderId="24" xfId="0" applyFont="1" applyFill="1" applyBorder="1" applyAlignment="1">
      <alignment horizontal="left" vertical="top" wrapText="1"/>
    </xf>
    <xf numFmtId="0" fontId="22" fillId="0" borderId="25" xfId="0" applyFont="1" applyFill="1" applyBorder="1" applyAlignment="1">
      <alignment horizontal="left" vertical="top" wrapText="1"/>
    </xf>
    <xf numFmtId="0" fontId="49" fillId="15" borderId="24" xfId="0" applyFont="1" applyFill="1" applyBorder="1"/>
    <xf numFmtId="0" fontId="22" fillId="0" borderId="0" xfId="0" applyFont="1" applyFill="1" applyAlignment="1">
      <alignment horizontal="left" vertical="top" wrapText="1"/>
    </xf>
    <xf numFmtId="0" fontId="22" fillId="0" borderId="24" xfId="0" quotePrefix="1" applyFont="1" applyFill="1" applyBorder="1" applyAlignment="1">
      <alignment vertical="top" wrapText="1"/>
    </xf>
    <xf numFmtId="0" fontId="22" fillId="0" borderId="24" xfId="0" applyFont="1" applyFill="1" applyBorder="1" applyAlignment="1">
      <alignment vertical="top" wrapText="1"/>
    </xf>
    <xf numFmtId="0" fontId="0" fillId="0" borderId="24" xfId="0" applyFill="1" applyBorder="1" applyAlignment="1">
      <alignment vertical="top" wrapText="1"/>
    </xf>
    <xf numFmtId="0" fontId="7" fillId="11" borderId="25" xfId="2" applyFont="1" applyFill="1" applyBorder="1" applyAlignment="1">
      <alignment horizontal="center" vertical="top" wrapText="1"/>
    </xf>
    <xf numFmtId="0" fontId="22" fillId="0" borderId="24" xfId="0" applyFont="1" applyFill="1" applyBorder="1" applyAlignment="1">
      <alignment horizontal="left" vertical="top" wrapText="1"/>
    </xf>
    <xf numFmtId="0" fontId="7" fillId="0" borderId="24" xfId="2" applyFont="1" applyBorder="1" applyAlignment="1">
      <alignment horizontal="center" vertical="top" wrapText="1"/>
    </xf>
    <xf numFmtId="0" fontId="7" fillId="18" borderId="24" xfId="2" applyFont="1" applyFill="1" applyBorder="1" applyAlignment="1">
      <alignment horizontal="center" vertical="top" wrapText="1"/>
    </xf>
    <xf numFmtId="0" fontId="0" fillId="0" borderId="7" xfId="0" applyFont="1" applyFill="1" applyBorder="1" applyAlignment="1">
      <alignment horizontal="left" vertical="top" wrapText="1"/>
    </xf>
    <xf numFmtId="0" fontId="0" fillId="0" borderId="25" xfId="0" applyFill="1" applyBorder="1" applyAlignment="1">
      <alignment horizontal="left" vertical="top" wrapText="1"/>
    </xf>
    <xf numFmtId="0" fontId="22" fillId="0" borderId="7" xfId="0" applyFont="1" applyFill="1" applyBorder="1" applyAlignment="1">
      <alignment horizontal="left" vertical="top" wrapText="1"/>
    </xf>
    <xf numFmtId="0" fontId="22" fillId="0" borderId="25" xfId="0" applyFont="1" applyFill="1" applyBorder="1" applyAlignment="1">
      <alignment horizontal="left" vertical="top" wrapText="1"/>
    </xf>
    <xf numFmtId="0" fontId="22" fillId="0" borderId="24" xfId="0" applyFont="1" applyFill="1" applyBorder="1" applyAlignment="1">
      <alignment vertical="top" wrapText="1"/>
    </xf>
    <xf numFmtId="0" fontId="22" fillId="0" borderId="24" xfId="0" applyFont="1" applyFill="1" applyBorder="1" applyAlignment="1">
      <alignment horizontal="left" vertical="top" wrapText="1"/>
    </xf>
    <xf numFmtId="0" fontId="21" fillId="25" borderId="35" xfId="1" applyFont="1" applyFill="1" applyBorder="1" applyAlignment="1">
      <alignment horizontal="center" vertical="center" textRotation="90" wrapText="1"/>
    </xf>
    <xf numFmtId="0" fontId="21" fillId="25" borderId="37" xfId="1" applyFont="1" applyFill="1" applyBorder="1" applyAlignment="1">
      <alignment horizontal="center" vertical="center" textRotation="90" wrapText="1"/>
    </xf>
    <xf numFmtId="0" fontId="0" fillId="0" borderId="24" xfId="0" applyBorder="1" applyAlignment="1">
      <alignment vertical="top" wrapText="1"/>
    </xf>
    <xf numFmtId="0" fontId="22" fillId="0" borderId="26" xfId="0" applyFont="1" applyBorder="1" applyAlignment="1">
      <alignment horizontal="center" vertical="center"/>
    </xf>
    <xf numFmtId="0" fontId="22" fillId="3" borderId="0" xfId="0" applyFont="1" applyFill="1" applyAlignment="1">
      <alignment vertical="top" wrapText="1"/>
    </xf>
    <xf numFmtId="0" fontId="25" fillId="0" borderId="25" xfId="2" applyFont="1" applyBorder="1" applyAlignment="1">
      <alignment horizontal="center" vertical="center" wrapText="1"/>
    </xf>
    <xf numFmtId="0" fontId="22" fillId="0" borderId="15" xfId="0" quotePrefix="1" applyFont="1" applyBorder="1" applyAlignment="1">
      <alignment horizontal="center" vertical="center" wrapText="1"/>
    </xf>
    <xf numFmtId="0" fontId="25" fillId="0" borderId="22" xfId="2" applyFont="1" applyBorder="1" applyAlignment="1">
      <alignment horizontal="center" vertical="center" wrapText="1"/>
    </xf>
    <xf numFmtId="0" fontId="0" fillId="4" borderId="0" xfId="0" applyFill="1"/>
    <xf numFmtId="0" fontId="21" fillId="25" borderId="34" xfId="1" applyFont="1" applyFill="1" applyBorder="1" applyAlignment="1">
      <alignment horizontal="center" vertical="center" textRotation="90" wrapText="1"/>
    </xf>
    <xf numFmtId="0" fontId="25" fillId="0" borderId="25" xfId="1" applyFont="1" applyFill="1" applyBorder="1" applyAlignment="1">
      <alignment horizontal="left" vertical="top" wrapText="1"/>
    </xf>
    <xf numFmtId="0" fontId="25" fillId="0" borderId="24" xfId="1" applyFont="1" applyBorder="1" applyAlignment="1">
      <alignment horizontal="left"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4" xfId="0" applyBorder="1" applyAlignment="1">
      <alignment horizontal="left" vertical="top" wrapText="1"/>
    </xf>
    <xf numFmtId="0" fontId="1" fillId="15" borderId="8" xfId="0" applyFont="1" applyFill="1" applyBorder="1" applyAlignment="1">
      <alignment horizontal="right" vertical="top" wrapText="1"/>
    </xf>
    <xf numFmtId="0" fontId="25" fillId="0" borderId="24" xfId="2" applyFont="1" applyFill="1" applyBorder="1" applyAlignment="1">
      <alignment horizontal="center" vertical="top" wrapText="1"/>
    </xf>
    <xf numFmtId="0" fontId="0" fillId="9" borderId="24" xfId="0" applyFill="1" applyBorder="1" applyAlignment="1">
      <alignment vertical="top" wrapText="1"/>
    </xf>
    <xf numFmtId="0" fontId="0" fillId="9" borderId="24" xfId="0" applyFill="1" applyBorder="1" applyAlignment="1">
      <alignment horizontal="left" vertical="top" wrapText="1"/>
    </xf>
    <xf numFmtId="0" fontId="1" fillId="11" borderId="24" xfId="0" applyFont="1" applyFill="1" applyBorder="1" applyAlignment="1">
      <alignment horizontal="right" vertical="center" wrapText="1"/>
    </xf>
    <xf numFmtId="0" fontId="1" fillId="15" borderId="24" xfId="0" applyFont="1" applyFill="1" applyBorder="1" applyAlignment="1">
      <alignment horizontal="right" vertical="top" wrapText="1"/>
    </xf>
    <xf numFmtId="0" fontId="1" fillId="15" borderId="24" xfId="0" applyFont="1" applyFill="1" applyBorder="1" applyAlignment="1">
      <alignment horizontal="right" vertical="top"/>
    </xf>
    <xf numFmtId="0" fontId="1" fillId="13" borderId="24" xfId="0" applyFont="1" applyFill="1" applyBorder="1" applyAlignment="1">
      <alignment horizontal="left" vertical="center" wrapText="1"/>
    </xf>
    <xf numFmtId="0" fontId="1" fillId="13" borderId="24" xfId="0" applyFont="1" applyFill="1" applyBorder="1" applyAlignment="1">
      <alignment vertical="center" wrapText="1"/>
    </xf>
    <xf numFmtId="0" fontId="1" fillId="13" borderId="24" xfId="0" applyFont="1" applyFill="1" applyBorder="1" applyAlignment="1">
      <alignment horizontal="center" vertical="center" wrapText="1"/>
    </xf>
    <xf numFmtId="0" fontId="21" fillId="17" borderId="24" xfId="0" applyFont="1" applyFill="1" applyBorder="1" applyAlignment="1">
      <alignment horizontal="center" vertical="top" textRotation="45"/>
    </xf>
    <xf numFmtId="0" fontId="22" fillId="9" borderId="24" xfId="0" applyFont="1" applyFill="1" applyBorder="1" applyAlignment="1">
      <alignment vertical="top" wrapText="1"/>
    </xf>
    <xf numFmtId="0" fontId="22" fillId="9" borderId="24" xfId="0" applyFont="1" applyFill="1" applyBorder="1" applyAlignment="1">
      <alignment horizontal="left" vertical="top" wrapText="1"/>
    </xf>
    <xf numFmtId="0" fontId="22" fillId="4" borderId="24" xfId="0" applyFont="1" applyFill="1" applyBorder="1" applyAlignment="1">
      <alignment horizontal="center" vertical="top" wrapText="1"/>
    </xf>
    <xf numFmtId="0" fontId="0" fillId="4" borderId="24" xfId="0" applyFill="1" applyBorder="1" applyAlignment="1">
      <alignment vertical="top" wrapText="1"/>
    </xf>
    <xf numFmtId="0" fontId="25" fillId="17" borderId="24" xfId="0" applyFont="1" applyFill="1" applyBorder="1" applyAlignment="1">
      <alignment horizontal="center" vertical="top" wrapText="1"/>
    </xf>
    <xf numFmtId="0" fontId="1" fillId="15" borderId="24" xfId="0" applyFont="1" applyFill="1" applyBorder="1" applyAlignment="1">
      <alignment horizontal="right" vertical="center" wrapText="1"/>
    </xf>
    <xf numFmtId="10" fontId="0" fillId="13" borderId="24" xfId="0" applyNumberFormat="1" applyFill="1" applyBorder="1" applyAlignment="1">
      <alignment horizontal="center" vertical="center" wrapText="1"/>
    </xf>
    <xf numFmtId="10" fontId="30" fillId="17" borderId="24" xfId="0" applyNumberFormat="1" applyFont="1" applyFill="1" applyBorder="1" applyAlignment="1">
      <alignment horizontal="center" vertical="center" wrapText="1"/>
    </xf>
    <xf numFmtId="0" fontId="30" fillId="13" borderId="24" xfId="0" applyFont="1" applyFill="1" applyBorder="1"/>
    <xf numFmtId="0" fontId="30" fillId="9" borderId="24" xfId="0" applyFont="1" applyFill="1" applyBorder="1"/>
    <xf numFmtId="0" fontId="63" fillId="0" borderId="26"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17" xfId="0" applyFont="1" applyBorder="1" applyAlignment="1">
      <alignment horizontal="center" vertical="center" wrapText="1"/>
    </xf>
    <xf numFmtId="0" fontId="63" fillId="0" borderId="17" xfId="0" applyFont="1" applyBorder="1" applyAlignment="1">
      <alignment horizontal="center" vertical="center" wrapText="1"/>
    </xf>
    <xf numFmtId="0" fontId="62" fillId="3" borderId="17"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0" borderId="24" xfId="0" applyFont="1" applyBorder="1" applyAlignment="1">
      <alignment horizontal="center" vertical="center" wrapText="1"/>
    </xf>
    <xf numFmtId="0" fontId="52" fillId="15" borderId="24" xfId="3" applyFont="1" applyFill="1" applyBorder="1" applyAlignment="1">
      <alignment horizontal="right" vertical="top" wrapText="1"/>
    </xf>
    <xf numFmtId="0" fontId="50" fillId="0" borderId="24" xfId="3" applyFont="1" applyBorder="1" applyAlignment="1">
      <alignment horizontal="left" vertical="top" wrapText="1"/>
    </xf>
    <xf numFmtId="0" fontId="22" fillId="0" borderId="24" xfId="0" applyFont="1" applyFill="1" applyBorder="1" applyAlignment="1">
      <alignment vertical="top" wrapText="1"/>
    </xf>
    <xf numFmtId="0" fontId="47" fillId="4" borderId="0" xfId="3" applyFont="1" applyFill="1" applyAlignment="1">
      <alignment horizontal="left" vertical="center" wrapText="1"/>
    </xf>
    <xf numFmtId="0" fontId="42" fillId="4" borderId="0" xfId="3" applyFont="1" applyFill="1" applyBorder="1" applyAlignment="1">
      <alignment horizontal="left" vertical="center" wrapText="1"/>
    </xf>
    <xf numFmtId="166" fontId="35" fillId="4" borderId="0" xfId="3" applyNumberFormat="1" applyFont="1" applyFill="1" applyAlignment="1">
      <alignment horizontal="left" vertical="top" wrapText="1"/>
    </xf>
    <xf numFmtId="0" fontId="0" fillId="4" borderId="0" xfId="0" applyFill="1"/>
    <xf numFmtId="0" fontId="47" fillId="4" borderId="0" xfId="3" applyFont="1" applyFill="1" applyAlignment="1">
      <alignment horizontal="left" vertical="top" wrapText="1"/>
    </xf>
    <xf numFmtId="0" fontId="59" fillId="4" borderId="0" xfId="0" applyFont="1" applyFill="1" applyAlignment="1">
      <alignment horizontal="left" vertical="top" wrapText="1"/>
    </xf>
    <xf numFmtId="0" fontId="59" fillId="4" borderId="0" xfId="3" applyFont="1" applyFill="1" applyAlignment="1">
      <alignment horizontal="left" vertical="top" wrapText="1"/>
    </xf>
    <xf numFmtId="0" fontId="47" fillId="4" borderId="0" xfId="0" applyFont="1" applyFill="1" applyAlignment="1">
      <alignment horizontal="left" vertical="center" wrapText="1"/>
    </xf>
    <xf numFmtId="0" fontId="49" fillId="0" borderId="3" xfId="0" applyFont="1" applyBorder="1" applyAlignment="1">
      <alignment horizontal="left"/>
    </xf>
    <xf numFmtId="0" fontId="0" fillId="4" borderId="0" xfId="0" applyFont="1" applyFill="1" applyAlignment="1">
      <alignment horizontal="center"/>
    </xf>
    <xf numFmtId="0" fontId="49" fillId="0" borderId="22" xfId="0" applyFont="1" applyBorder="1" applyAlignment="1">
      <alignment horizontal="left"/>
    </xf>
    <xf numFmtId="0" fontId="49" fillId="0" borderId="4" xfId="0" applyFont="1" applyBorder="1" applyAlignment="1">
      <alignment horizontal="left"/>
    </xf>
    <xf numFmtId="0" fontId="49" fillId="0" borderId="23" xfId="0" applyFont="1" applyBorder="1" applyAlignment="1">
      <alignment horizontal="left"/>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49" fillId="0" borderId="2" xfId="0" applyFont="1" applyBorder="1" applyAlignment="1">
      <alignment horizontal="left" vertical="center"/>
    </xf>
    <xf numFmtId="0" fontId="49" fillId="0" borderId="1" xfId="0" applyFont="1" applyBorder="1" applyAlignment="1">
      <alignment horizontal="left"/>
    </xf>
    <xf numFmtId="0" fontId="49" fillId="0" borderId="2" xfId="0" applyFont="1" applyBorder="1" applyAlignment="1">
      <alignment horizontal="left"/>
    </xf>
    <xf numFmtId="0" fontId="58" fillId="4" borderId="0" xfId="3" applyFont="1" applyFill="1" applyAlignment="1">
      <alignment horizontal="left" vertical="top" wrapText="1"/>
    </xf>
    <xf numFmtId="0" fontId="49" fillId="4" borderId="0" xfId="0" applyFont="1" applyFill="1" applyBorder="1" applyAlignment="1">
      <alignment horizontal="left" vertical="top" wrapText="1"/>
    </xf>
    <xf numFmtId="0" fontId="50" fillId="4" borderId="0" xfId="3" applyFont="1" applyFill="1" applyAlignment="1">
      <alignment horizontal="left" vertical="top"/>
    </xf>
    <xf numFmtId="0" fontId="36" fillId="6" borderId="6" xfId="0" applyFont="1" applyFill="1" applyBorder="1" applyAlignment="1">
      <alignment horizontal="left" vertical="top" wrapText="1"/>
    </xf>
    <xf numFmtId="0" fontId="36" fillId="6" borderId="10" xfId="0" applyFont="1" applyFill="1" applyBorder="1" applyAlignment="1">
      <alignment horizontal="left" vertical="top" wrapText="1"/>
    </xf>
    <xf numFmtId="0" fontId="36" fillId="20" borderId="3" xfId="0" applyFont="1" applyFill="1" applyBorder="1" applyAlignment="1">
      <alignment horizontal="center" vertical="center"/>
    </xf>
    <xf numFmtId="0" fontId="33" fillId="4" borderId="0" xfId="0" applyFont="1" applyFill="1" applyBorder="1" applyAlignment="1">
      <alignment horizontal="center" vertical="top" wrapText="1"/>
    </xf>
    <xf numFmtId="0" fontId="33" fillId="4" borderId="0" xfId="0" applyFont="1" applyFill="1" applyBorder="1" applyAlignment="1">
      <alignment horizontal="center" vertical="top"/>
    </xf>
    <xf numFmtId="0" fontId="65" fillId="14" borderId="22" xfId="0" applyFont="1" applyFill="1" applyBorder="1" applyAlignment="1">
      <alignment vertical="center" wrapText="1"/>
    </xf>
    <xf numFmtId="0" fontId="65" fillId="14" borderId="23" xfId="0" applyFont="1" applyFill="1" applyBorder="1" applyAlignment="1">
      <alignment vertical="center" wrapText="1"/>
    </xf>
    <xf numFmtId="0" fontId="30" fillId="14" borderId="22" xfId="0" applyFont="1" applyFill="1" applyBorder="1" applyAlignment="1">
      <alignment vertical="center"/>
    </xf>
    <xf numFmtId="0" fontId="30" fillId="14" borderId="23" xfId="0" applyFont="1" applyFill="1" applyBorder="1" applyAlignment="1">
      <alignment vertical="center"/>
    </xf>
    <xf numFmtId="0" fontId="30" fillId="14" borderId="22" xfId="0" applyFont="1" applyFill="1" applyBorder="1" applyAlignment="1">
      <alignment vertical="center" wrapText="1"/>
    </xf>
    <xf numFmtId="0" fontId="30" fillId="14" borderId="23" xfId="0" applyFont="1" applyFill="1" applyBorder="1" applyAlignment="1">
      <alignment vertical="center" wrapText="1"/>
    </xf>
    <xf numFmtId="0" fontId="9" fillId="14" borderId="22" xfId="0" applyFont="1" applyFill="1" applyBorder="1" applyAlignment="1">
      <alignment vertical="center" wrapText="1"/>
    </xf>
    <xf numFmtId="0" fontId="9" fillId="14" borderId="23" xfId="0" applyFont="1" applyFill="1" applyBorder="1" applyAlignment="1">
      <alignment vertical="center" wrapText="1"/>
    </xf>
    <xf numFmtId="0" fontId="9" fillId="14" borderId="22" xfId="0" applyFont="1" applyFill="1" applyBorder="1" applyAlignment="1">
      <alignment vertical="top" wrapText="1"/>
    </xf>
    <xf numFmtId="0" fontId="9" fillId="14" borderId="23" xfId="0" applyFont="1" applyFill="1" applyBorder="1" applyAlignment="1">
      <alignment vertical="top" wrapText="1"/>
    </xf>
    <xf numFmtId="0" fontId="23" fillId="22" borderId="24" xfId="0" applyFont="1" applyFill="1" applyBorder="1" applyAlignment="1">
      <alignment horizontal="center" vertical="center" wrapText="1"/>
    </xf>
    <xf numFmtId="0" fontId="36" fillId="20" borderId="24" xfId="0" applyFont="1" applyFill="1" applyBorder="1" applyAlignment="1">
      <alignment horizontal="center" vertical="center"/>
    </xf>
    <xf numFmtId="0" fontId="6" fillId="13" borderId="24" xfId="0" applyFont="1" applyFill="1" applyBorder="1" applyAlignment="1">
      <alignment horizontal="center" vertical="center"/>
    </xf>
    <xf numFmtId="1" fontId="9" fillId="4" borderId="24" xfId="0" applyNumberFormat="1" applyFont="1" applyFill="1" applyBorder="1" applyAlignment="1">
      <alignment horizontal="center" vertical="center" wrapText="1"/>
    </xf>
    <xf numFmtId="0" fontId="3" fillId="13" borderId="25" xfId="0" applyFont="1" applyFill="1" applyBorder="1" applyAlignment="1">
      <alignment horizontal="center"/>
    </xf>
    <xf numFmtId="0" fontId="3" fillId="13" borderId="26" xfId="0" applyFont="1" applyFill="1" applyBorder="1" applyAlignment="1">
      <alignment horizontal="center"/>
    </xf>
    <xf numFmtId="0" fontId="3" fillId="13" borderId="8" xfId="0" applyFont="1" applyFill="1" applyBorder="1" applyAlignment="1">
      <alignment horizontal="center"/>
    </xf>
    <xf numFmtId="0" fontId="21" fillId="13" borderId="31" xfId="0" applyFont="1" applyFill="1" applyBorder="1" applyAlignment="1">
      <alignment horizontal="center" vertical="center" textRotation="90" wrapText="1"/>
    </xf>
    <xf numFmtId="0" fontId="21" fillId="13" borderId="34" xfId="0" applyFont="1" applyFill="1" applyBorder="1" applyAlignment="1">
      <alignment horizontal="center" vertical="center" textRotation="90" wrapText="1"/>
    </xf>
    <xf numFmtId="0" fontId="1" fillId="24" borderId="15" xfId="0" applyFont="1" applyFill="1" applyBorder="1" applyAlignment="1">
      <alignment horizontal="center"/>
    </xf>
    <xf numFmtId="0" fontId="1" fillId="24" borderId="13" xfId="0" applyFont="1" applyFill="1" applyBorder="1" applyAlignment="1">
      <alignment horizontal="center"/>
    </xf>
    <xf numFmtId="0" fontId="1" fillId="24" borderId="5" xfId="0" applyFont="1" applyFill="1" applyBorder="1" applyAlignment="1">
      <alignment horizontal="center"/>
    </xf>
    <xf numFmtId="0" fontId="1" fillId="24" borderId="25" xfId="0" applyFont="1" applyFill="1" applyBorder="1" applyAlignment="1">
      <alignment horizontal="center"/>
    </xf>
    <xf numFmtId="0" fontId="1" fillId="24" borderId="42" xfId="0" applyFont="1" applyFill="1" applyBorder="1" applyAlignment="1">
      <alignment horizontal="center"/>
    </xf>
    <xf numFmtId="0" fontId="21" fillId="26" borderId="30" xfId="0" applyFont="1" applyFill="1" applyBorder="1" applyAlignment="1">
      <alignment horizontal="center" vertical="center" wrapText="1"/>
    </xf>
    <xf numFmtId="0" fontId="21" fillId="26" borderId="33" xfId="0" applyFont="1" applyFill="1" applyBorder="1" applyAlignment="1">
      <alignment horizontal="center" vertical="center" wrapText="1"/>
    </xf>
    <xf numFmtId="0" fontId="21" fillId="26" borderId="31" xfId="1" applyFont="1" applyFill="1" applyBorder="1" applyAlignment="1">
      <alignment horizontal="center" vertical="center" wrapText="1"/>
    </xf>
    <xf numFmtId="0" fontId="21" fillId="26" borderId="34" xfId="1" applyFont="1" applyFill="1" applyBorder="1" applyAlignment="1">
      <alignment horizontal="center" vertical="center" wrapText="1"/>
    </xf>
    <xf numFmtId="0" fontId="21" fillId="26" borderId="31" xfId="0" applyFont="1" applyFill="1" applyBorder="1" applyAlignment="1">
      <alignment horizontal="center" vertical="center" wrapText="1"/>
    </xf>
    <xf numFmtId="0" fontId="21" fillId="26" borderId="34" xfId="0" applyFont="1" applyFill="1" applyBorder="1" applyAlignment="1">
      <alignment horizontal="center" vertical="center" wrapText="1"/>
    </xf>
    <xf numFmtId="0" fontId="21" fillId="26" borderId="36" xfId="1" applyFont="1" applyFill="1" applyBorder="1" applyAlignment="1">
      <alignment horizontal="center" vertical="center" textRotation="90" wrapText="1"/>
    </xf>
    <xf numFmtId="0" fontId="21" fillId="26" borderId="37" xfId="1" applyFont="1" applyFill="1" applyBorder="1" applyAlignment="1">
      <alignment horizontal="center" vertical="center" textRotation="90" wrapText="1"/>
    </xf>
    <xf numFmtId="0" fontId="21" fillId="25" borderId="30" xfId="1" applyFont="1" applyFill="1" applyBorder="1" applyAlignment="1">
      <alignment horizontal="center" vertical="center" textRotation="90" wrapText="1"/>
    </xf>
    <xf numFmtId="0" fontId="21" fillId="25" borderId="33" xfId="1" applyFont="1" applyFill="1" applyBorder="1" applyAlignment="1">
      <alignment horizontal="center" vertical="center" textRotation="90" wrapText="1"/>
    </xf>
    <xf numFmtId="0" fontId="21" fillId="25" borderId="31" xfId="1" applyFont="1" applyFill="1" applyBorder="1" applyAlignment="1">
      <alignment horizontal="center" vertical="center" textRotation="90" wrapText="1"/>
    </xf>
    <xf numFmtId="0" fontId="21" fillId="25" borderId="34" xfId="1" applyFont="1" applyFill="1" applyBorder="1" applyAlignment="1">
      <alignment horizontal="center" vertical="center" textRotation="90" wrapText="1"/>
    </xf>
    <xf numFmtId="0" fontId="1" fillId="25" borderId="31" xfId="0" applyFont="1" applyFill="1" applyBorder="1" applyAlignment="1">
      <alignment horizontal="center"/>
    </xf>
    <xf numFmtId="0" fontId="21" fillId="25" borderId="36" xfId="1" applyFont="1" applyFill="1" applyBorder="1" applyAlignment="1">
      <alignment horizontal="center" wrapText="1"/>
    </xf>
    <xf numFmtId="0" fontId="21" fillId="25" borderId="40" xfId="1" applyFont="1" applyFill="1" applyBorder="1" applyAlignment="1">
      <alignment horizontal="center" wrapText="1"/>
    </xf>
    <xf numFmtId="0" fontId="21" fillId="25" borderId="41" xfId="1" applyFont="1" applyFill="1" applyBorder="1" applyAlignment="1">
      <alignment horizontal="center" wrapText="1"/>
    </xf>
    <xf numFmtId="0" fontId="21" fillId="13" borderId="38" xfId="0" applyFont="1" applyFill="1" applyBorder="1" applyAlignment="1">
      <alignment horizontal="center" vertical="center" textRotation="90" wrapText="1"/>
    </xf>
    <xf numFmtId="0" fontId="21" fillId="13" borderId="39" xfId="0" applyFont="1" applyFill="1" applyBorder="1" applyAlignment="1">
      <alignment horizontal="center" vertical="center" textRotation="90" wrapText="1"/>
    </xf>
    <xf numFmtId="0" fontId="21" fillId="22" borderId="31" xfId="0" applyFont="1" applyFill="1" applyBorder="1" applyAlignment="1">
      <alignment horizontal="center" vertical="center" textRotation="90" wrapText="1"/>
    </xf>
    <xf numFmtId="0" fontId="21" fillId="22" borderId="34" xfId="0" applyFont="1" applyFill="1" applyBorder="1" applyAlignment="1">
      <alignment horizontal="center" vertical="center" textRotation="90" wrapText="1"/>
    </xf>
    <xf numFmtId="0" fontId="21" fillId="13" borderId="32" xfId="0" applyFont="1" applyFill="1" applyBorder="1" applyAlignment="1">
      <alignment horizontal="center" vertical="center" textRotation="90" wrapText="1"/>
    </xf>
    <xf numFmtId="0" fontId="21" fillId="13" borderId="35" xfId="0" applyFont="1" applyFill="1" applyBorder="1" applyAlignment="1">
      <alignment horizontal="center" vertical="center" textRotation="90" wrapText="1"/>
    </xf>
    <xf numFmtId="0" fontId="21" fillId="9" borderId="41" xfId="1" applyFont="1" applyFill="1" applyBorder="1" applyAlignment="1">
      <alignment horizontal="center" vertical="center" wrapText="1"/>
    </xf>
    <xf numFmtId="0" fontId="21" fillId="9" borderId="43" xfId="1" applyFont="1" applyFill="1" applyBorder="1" applyAlignment="1">
      <alignment horizontal="center" vertical="center"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5" fillId="0" borderId="7"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22" fillId="0" borderId="9" xfId="0" applyFont="1" applyFill="1" applyBorder="1" applyAlignment="1">
      <alignment horizontal="left" vertical="top" wrapText="1"/>
    </xf>
    <xf numFmtId="0" fontId="25" fillId="0" borderId="8" xfId="1" applyFont="1" applyFill="1" applyBorder="1" applyAlignment="1">
      <alignment horizontal="left" vertical="top" wrapText="1"/>
    </xf>
    <xf numFmtId="0" fontId="2" fillId="0" borderId="8" xfId="0" applyFont="1" applyFill="1" applyBorder="1" applyAlignment="1">
      <alignment horizontal="left" vertical="top" wrapText="1"/>
    </xf>
    <xf numFmtId="0" fontId="7" fillId="18"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0" fillId="0" borderId="7" xfId="0"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0" fillId="3" borderId="25" xfId="0" applyFont="1" applyFill="1" applyBorder="1" applyAlignment="1">
      <alignment horizontal="center" vertical="top"/>
    </xf>
    <xf numFmtId="0" fontId="10" fillId="3" borderId="8" xfId="0" applyFont="1" applyFill="1" applyBorder="1" applyAlignment="1">
      <alignment horizontal="center" vertical="top"/>
    </xf>
    <xf numFmtId="0" fontId="10" fillId="3" borderId="26" xfId="0" applyFont="1" applyFill="1" applyBorder="1" applyAlignment="1">
      <alignment horizontal="center" vertical="top"/>
    </xf>
    <xf numFmtId="0" fontId="10" fillId="27" borderId="25" xfId="0" applyFont="1" applyFill="1" applyBorder="1" applyAlignment="1">
      <alignment horizontal="center" vertical="top"/>
    </xf>
    <xf numFmtId="0" fontId="10" fillId="27" borderId="8" xfId="0" applyFont="1" applyFill="1" applyBorder="1" applyAlignment="1">
      <alignment horizontal="center" vertical="top"/>
    </xf>
    <xf numFmtId="0" fontId="10" fillId="27" borderId="26" xfId="0" applyFont="1" applyFill="1" applyBorder="1" applyAlignment="1">
      <alignment horizontal="center" vertical="top"/>
    </xf>
    <xf numFmtId="0" fontId="22" fillId="0" borderId="7"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5" fillId="7" borderId="7" xfId="0" applyNumberFormat="1" applyFont="1" applyFill="1" applyBorder="1" applyAlignment="1">
      <alignment horizontal="center" vertical="top" wrapText="1"/>
    </xf>
    <xf numFmtId="0" fontId="25" fillId="7" borderId="8"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1" borderId="7" xfId="0" applyFont="1" applyFill="1" applyBorder="1" applyAlignment="1">
      <alignment horizontal="center" vertical="top" wrapText="1"/>
    </xf>
    <xf numFmtId="0" fontId="8" fillId="21" borderId="8" xfId="0" applyFont="1" applyFill="1" applyBorder="1" applyAlignment="1">
      <alignment horizontal="center" vertical="top" wrapText="1"/>
    </xf>
    <xf numFmtId="0" fontId="8" fillId="21" borderId="9" xfId="0" applyFont="1" applyFill="1" applyBorder="1" applyAlignment="1">
      <alignment horizontal="center" vertical="top" wrapText="1"/>
    </xf>
    <xf numFmtId="0" fontId="8" fillId="21" borderId="15" xfId="0" applyFont="1" applyFill="1" applyBorder="1" applyAlignment="1">
      <alignment horizontal="center" vertical="top" wrapText="1"/>
    </xf>
    <xf numFmtId="0" fontId="8" fillId="21" borderId="11" xfId="0" applyFont="1" applyFill="1" applyBorder="1" applyAlignment="1">
      <alignment horizontal="center"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0" fillId="0" borderId="25" xfId="0" applyFill="1" applyBorder="1" applyAlignment="1">
      <alignment horizontal="left" vertical="top" wrapText="1"/>
    </xf>
    <xf numFmtId="0" fontId="25" fillId="3" borderId="25" xfId="2" applyFont="1" applyFill="1" applyBorder="1" applyAlignment="1">
      <alignment horizontal="center" vertical="top" wrapText="1"/>
    </xf>
    <xf numFmtId="0" fontId="25" fillId="3" borderId="26" xfId="2" applyFont="1" applyFill="1" applyBorder="1" applyAlignment="1">
      <alignment horizontal="center" vertical="top" wrapText="1"/>
    </xf>
    <xf numFmtId="0" fontId="7" fillId="0" borderId="25" xfId="2" applyFont="1" applyBorder="1" applyAlignment="1">
      <alignment horizontal="center" vertical="top" wrapText="1"/>
    </xf>
    <xf numFmtId="0" fontId="7" fillId="0" borderId="26" xfId="2" applyFont="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5" fillId="3" borderId="8" xfId="2" applyFont="1" applyFill="1" applyBorder="1" applyAlignment="1">
      <alignment horizontal="center" vertical="top" wrapText="1"/>
    </xf>
    <xf numFmtId="0" fontId="25" fillId="7" borderId="25" xfId="0" applyFont="1" applyFill="1" applyBorder="1" applyAlignment="1">
      <alignment horizontal="center" vertical="top" wrapText="1"/>
    </xf>
    <xf numFmtId="0" fontId="25" fillId="7" borderId="8" xfId="0" applyFont="1" applyFill="1" applyBorder="1" applyAlignment="1">
      <alignment horizontal="center" vertical="top" wrapText="1"/>
    </xf>
    <xf numFmtId="0" fontId="25" fillId="7" borderId="26" xfId="0" applyFont="1" applyFill="1" applyBorder="1" applyAlignment="1">
      <alignment horizontal="center" vertical="top" wrapText="1"/>
    </xf>
    <xf numFmtId="0" fontId="8" fillId="21" borderId="25" xfId="0" applyFont="1" applyFill="1" applyBorder="1" applyAlignment="1">
      <alignment horizontal="center" vertical="top" wrapText="1"/>
    </xf>
    <xf numFmtId="0" fontId="8" fillId="21" borderId="26" xfId="0" applyFont="1" applyFill="1" applyBorder="1" applyAlignment="1">
      <alignment horizontal="center" vertical="top" wrapText="1"/>
    </xf>
    <xf numFmtId="0" fontId="22" fillId="0" borderId="25" xfId="0" applyFont="1" applyBorder="1" applyAlignment="1">
      <alignment horizontal="center" vertical="top" wrapText="1"/>
    </xf>
    <xf numFmtId="0" fontId="22" fillId="0" borderId="8" xfId="0" applyFont="1" applyBorder="1" applyAlignment="1">
      <alignment horizontal="center" vertical="top" wrapText="1"/>
    </xf>
    <xf numFmtId="0" fontId="22" fillId="0" borderId="26" xfId="0" applyFont="1" applyBorder="1" applyAlignment="1">
      <alignment horizontal="center" vertical="top" wrapText="1"/>
    </xf>
    <xf numFmtId="0" fontId="7" fillId="0" borderId="25" xfId="2" applyFont="1" applyFill="1" applyBorder="1" applyAlignment="1">
      <alignment horizontal="center" vertical="top" wrapText="1"/>
    </xf>
    <xf numFmtId="0" fontId="7" fillId="0" borderId="26" xfId="2" applyFont="1" applyFill="1" applyBorder="1" applyAlignment="1">
      <alignment horizontal="center" vertical="top" wrapText="1"/>
    </xf>
    <xf numFmtId="0" fontId="22" fillId="0" borderId="25" xfId="0" applyFont="1" applyFill="1" applyBorder="1" applyAlignment="1">
      <alignment horizontal="left" vertical="top" wrapText="1"/>
    </xf>
    <xf numFmtId="0" fontId="22" fillId="0" borderId="26" xfId="0" applyFont="1" applyFill="1" applyBorder="1" applyAlignment="1">
      <alignment horizontal="left" vertical="top" wrapText="1"/>
    </xf>
    <xf numFmtId="0" fontId="22" fillId="4" borderId="25" xfId="0" applyFont="1" applyFill="1" applyBorder="1" applyAlignment="1">
      <alignment horizontal="left" vertical="top" wrapText="1"/>
    </xf>
    <xf numFmtId="0" fontId="22" fillId="4" borderId="8"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26" xfId="0" applyFont="1" applyFill="1" applyBorder="1" applyAlignment="1">
      <alignment horizontal="left" vertical="top" wrapText="1"/>
    </xf>
    <xf numFmtId="0" fontId="25" fillId="0" borderId="25" xfId="1" applyFont="1" applyFill="1" applyBorder="1" applyAlignment="1">
      <alignment horizontal="left" vertical="top" wrapText="1"/>
    </xf>
    <xf numFmtId="0" fontId="25" fillId="0" borderId="26" xfId="1" applyFont="1" applyFill="1" applyBorder="1" applyAlignment="1">
      <alignment horizontal="left" vertical="top" wrapText="1"/>
    </xf>
    <xf numFmtId="0" fontId="7" fillId="18" borderId="25" xfId="2" applyFont="1" applyFill="1" applyBorder="1" applyAlignment="1">
      <alignment horizontal="center" vertical="top" wrapText="1"/>
    </xf>
    <xf numFmtId="0" fontId="7" fillId="18" borderId="26" xfId="2" applyFont="1" applyFill="1" applyBorder="1" applyAlignment="1">
      <alignment horizontal="center" vertical="top" wrapText="1"/>
    </xf>
    <xf numFmtId="0" fontId="25" fillId="0" borderId="25" xfId="1" applyFont="1" applyBorder="1" applyAlignment="1">
      <alignment horizontal="left" vertical="top" wrapText="1"/>
    </xf>
    <xf numFmtId="0" fontId="25" fillId="0" borderId="26" xfId="1" applyFont="1" applyBorder="1" applyAlignment="1">
      <alignment horizontal="left" vertical="top" wrapText="1"/>
    </xf>
    <xf numFmtId="0" fontId="7" fillId="3" borderId="8" xfId="2" applyFont="1" applyFill="1" applyBorder="1" applyAlignment="1">
      <alignment horizontal="center" vertical="top" wrapText="1"/>
    </xf>
    <xf numFmtId="0" fontId="7" fillId="3" borderId="26" xfId="2" applyFont="1" applyFill="1" applyBorder="1" applyAlignment="1">
      <alignment horizontal="center" vertical="top" wrapText="1"/>
    </xf>
    <xf numFmtId="0" fontId="25" fillId="0" borderId="7" xfId="1" applyFont="1" applyBorder="1" applyAlignment="1">
      <alignment horizontal="left" vertical="top" wrapText="1"/>
    </xf>
    <xf numFmtId="0" fontId="25" fillId="0" borderId="9" xfId="1" applyFont="1" applyBorder="1" applyAlignment="1">
      <alignment horizontal="left" vertical="top" wrapText="1"/>
    </xf>
    <xf numFmtId="0" fontId="25" fillId="3" borderId="7" xfId="2" applyFont="1" applyFill="1" applyBorder="1" applyAlignment="1">
      <alignment horizontal="center" vertical="top" wrapText="1"/>
    </xf>
    <xf numFmtId="0" fontId="25" fillId="3" borderId="9" xfId="2" applyFont="1" applyFill="1" applyBorder="1" applyAlignment="1">
      <alignment horizontal="center" vertical="top" wrapText="1"/>
    </xf>
    <xf numFmtId="0" fontId="22" fillId="0" borderId="25" xfId="0" applyFont="1" applyBorder="1" applyAlignment="1">
      <alignment horizontal="left" vertical="top" wrapText="1"/>
    </xf>
    <xf numFmtId="0" fontId="22" fillId="0" borderId="26" xfId="0" applyFont="1" applyBorder="1" applyAlignment="1">
      <alignment horizontal="left" vertical="top" wrapText="1"/>
    </xf>
    <xf numFmtId="0" fontId="25" fillId="0" borderId="8" xfId="1" applyFont="1" applyBorder="1" applyAlignment="1">
      <alignment horizontal="left" vertical="top" wrapText="1"/>
    </xf>
    <xf numFmtId="0" fontId="0" fillId="0" borderId="9" xfId="0" applyFont="1" applyFill="1" applyBorder="1" applyAlignment="1">
      <alignment horizontal="left" vertical="top" wrapText="1"/>
    </xf>
    <xf numFmtId="0" fontId="68" fillId="0" borderId="7" xfId="1" applyFont="1" applyFill="1" applyBorder="1" applyAlignment="1">
      <alignment horizontal="left" vertical="top" wrapText="1"/>
    </xf>
    <xf numFmtId="0" fontId="68" fillId="0" borderId="9" xfId="1" applyFont="1" applyFill="1" applyBorder="1" applyAlignment="1">
      <alignment horizontal="left" vertical="top" wrapText="1"/>
    </xf>
    <xf numFmtId="0" fontId="25" fillId="3" borderId="24" xfId="2" applyFont="1" applyFill="1" applyBorder="1" applyAlignment="1">
      <alignment horizontal="center" vertical="top" wrapText="1"/>
    </xf>
    <xf numFmtId="0" fontId="25" fillId="0" borderId="24" xfId="1" applyFont="1" applyBorder="1" applyAlignment="1">
      <alignment horizontal="left" vertical="top" wrapText="1"/>
    </xf>
    <xf numFmtId="0" fontId="22" fillId="0" borderId="24" xfId="0" applyFont="1" applyFill="1" applyBorder="1" applyAlignment="1">
      <alignment horizontal="left" vertical="top" wrapText="1"/>
    </xf>
    <xf numFmtId="0" fontId="7" fillId="0" borderId="24" xfId="2" applyFont="1" applyBorder="1" applyAlignment="1">
      <alignment horizontal="center" vertical="top" wrapText="1"/>
    </xf>
    <xf numFmtId="0" fontId="22" fillId="0" borderId="7" xfId="0" applyFont="1" applyBorder="1" applyAlignment="1">
      <alignment horizontal="center" vertical="top" wrapText="1"/>
    </xf>
    <xf numFmtId="0" fontId="22" fillId="0" borderId="9" xfId="0" applyFont="1" applyBorder="1" applyAlignment="1">
      <alignment horizontal="center" vertical="top" wrapText="1"/>
    </xf>
    <xf numFmtId="0" fontId="25" fillId="7" borderId="7" xfId="0" applyFont="1" applyFill="1" applyBorder="1" applyAlignment="1">
      <alignment horizontal="center" vertical="top" wrapText="1"/>
    </xf>
    <xf numFmtId="0" fontId="25" fillId="7" borderId="9" xfId="0" applyFont="1" applyFill="1" applyBorder="1" applyAlignment="1">
      <alignment horizontal="center" vertical="top" wrapText="1"/>
    </xf>
    <xf numFmtId="0" fontId="7" fillId="11" borderId="7" xfId="2" applyFont="1" applyFill="1" applyBorder="1" applyAlignment="1">
      <alignment horizontal="center" vertical="top" wrapText="1"/>
    </xf>
    <xf numFmtId="0" fontId="7" fillId="11" borderId="9"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7" fillId="11" borderId="8" xfId="2" applyFont="1" applyFill="1" applyBorder="1" applyAlignment="1">
      <alignment horizontal="center" vertical="top" wrapText="1"/>
    </xf>
    <xf numFmtId="0" fontId="22" fillId="4" borderId="26"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26" xfId="0" applyFill="1" applyBorder="1" applyAlignment="1">
      <alignment horizontal="left" vertical="top" wrapText="1"/>
    </xf>
    <xf numFmtId="0" fontId="0" fillId="0" borderId="25" xfId="0" applyBorder="1" applyAlignment="1">
      <alignment horizontal="left" vertical="top" wrapText="1"/>
    </xf>
    <xf numFmtId="0" fontId="0" fillId="0" borderId="8" xfId="0" applyBorder="1" applyAlignment="1">
      <alignment horizontal="left" vertical="top" wrapText="1"/>
    </xf>
    <xf numFmtId="0" fontId="0" fillId="0" borderId="26" xfId="0" applyBorder="1" applyAlignment="1">
      <alignment horizontal="left" vertical="top" wrapText="1"/>
    </xf>
    <xf numFmtId="0" fontId="0" fillId="0" borderId="24" xfId="0" applyFill="1" applyBorder="1" applyAlignment="1">
      <alignment horizontal="left" vertical="top" wrapText="1"/>
    </xf>
    <xf numFmtId="0" fontId="0" fillId="0" borderId="24" xfId="0" applyBorder="1" applyAlignment="1">
      <alignment horizontal="left" vertical="top" wrapText="1"/>
    </xf>
    <xf numFmtId="0" fontId="7" fillId="18" borderId="24" xfId="2" applyFont="1" applyFill="1" applyBorder="1" applyAlignment="1">
      <alignment horizontal="center" vertical="top" wrapText="1"/>
    </xf>
    <xf numFmtId="0" fontId="0" fillId="0" borderId="25" xfId="0" applyBorder="1" applyAlignment="1">
      <alignment vertical="top" wrapText="1"/>
    </xf>
    <xf numFmtId="0" fontId="0" fillId="0" borderId="26" xfId="0" applyBorder="1" applyAlignment="1">
      <alignment vertical="top" wrapText="1"/>
    </xf>
    <xf numFmtId="0" fontId="22" fillId="0" borderId="24" xfId="0" applyFont="1" applyFill="1" applyBorder="1" applyAlignment="1">
      <alignment vertical="top" wrapText="1"/>
    </xf>
    <xf numFmtId="0" fontId="0" fillId="0" borderId="24" xfId="0" applyFill="1" applyBorder="1" applyAlignment="1">
      <alignment vertical="top" wrapText="1"/>
    </xf>
    <xf numFmtId="0" fontId="0" fillId="0" borderId="15" xfId="0" applyFill="1" applyBorder="1" applyAlignment="1">
      <alignment horizontal="left" vertical="top" wrapText="1"/>
    </xf>
    <xf numFmtId="0" fontId="0" fillId="0" borderId="6" xfId="0" applyFill="1" applyBorder="1" applyAlignment="1">
      <alignment horizontal="left" vertical="top" wrapText="1"/>
    </xf>
    <xf numFmtId="0" fontId="1" fillId="15" borderId="25" xfId="0" applyFont="1" applyFill="1" applyBorder="1" applyAlignment="1">
      <alignment horizontal="right" vertical="top" wrapText="1"/>
    </xf>
    <xf numFmtId="0" fontId="1" fillId="15" borderId="8" xfId="0" applyFont="1" applyFill="1" applyBorder="1" applyAlignment="1">
      <alignment horizontal="right" vertical="top" wrapText="1"/>
    </xf>
    <xf numFmtId="0" fontId="1" fillId="15" borderId="26" xfId="0" applyFont="1" applyFill="1" applyBorder="1" applyAlignment="1">
      <alignment horizontal="right" vertical="top" wrapText="1"/>
    </xf>
    <xf numFmtId="0" fontId="0" fillId="9" borderId="3" xfId="0" applyFill="1" applyBorder="1" applyAlignment="1">
      <alignment horizontal="left" vertical="top" wrapText="1" indent="1"/>
    </xf>
    <xf numFmtId="0" fontId="1" fillId="15" borderId="7" xfId="0" applyFont="1" applyFill="1" applyBorder="1" applyAlignment="1">
      <alignment horizontal="right" vertical="top" wrapText="1"/>
    </xf>
    <xf numFmtId="0" fontId="1" fillId="13" borderId="1" xfId="0" applyFont="1" applyFill="1" applyBorder="1" applyAlignment="1">
      <alignment horizontal="left" vertical="center" wrapText="1" indent="1"/>
    </xf>
    <xf numFmtId="0" fontId="1" fillId="13" borderId="4" xfId="0" applyFont="1" applyFill="1" applyBorder="1" applyAlignment="1">
      <alignment horizontal="left" vertical="center" wrapText="1" indent="1"/>
    </xf>
    <xf numFmtId="0" fontId="1" fillId="13" borderId="2" xfId="0" applyFont="1" applyFill="1" applyBorder="1" applyAlignment="1">
      <alignment horizontal="left" vertical="center" wrapText="1" indent="1"/>
    </xf>
    <xf numFmtId="0" fontId="22" fillId="9" borderId="1" xfId="0" applyFont="1" applyFill="1" applyBorder="1" applyAlignment="1">
      <alignment horizontal="left" vertical="top" wrapText="1" indent="1"/>
    </xf>
    <xf numFmtId="0" fontId="22" fillId="9" borderId="4" xfId="0" applyFont="1" applyFill="1" applyBorder="1" applyAlignment="1">
      <alignment horizontal="left" vertical="top" wrapText="1" indent="1"/>
    </xf>
    <xf numFmtId="0" fontId="22" fillId="9" borderId="2" xfId="0" applyFont="1" applyFill="1" applyBorder="1" applyAlignment="1">
      <alignment horizontal="left" vertical="top" wrapText="1" indent="1"/>
    </xf>
    <xf numFmtId="0" fontId="26" fillId="13" borderId="3" xfId="0" applyFont="1" applyFill="1" applyBorder="1" applyAlignment="1">
      <alignment horizontal="left"/>
    </xf>
    <xf numFmtId="0" fontId="0" fillId="9" borderId="3" xfId="0" applyFill="1" applyBorder="1" applyAlignment="1">
      <alignment horizontal="left"/>
    </xf>
    <xf numFmtId="0" fontId="0" fillId="9" borderId="3" xfId="0" applyFont="1" applyFill="1" applyBorder="1" applyAlignment="1">
      <alignment horizontal="left"/>
    </xf>
    <xf numFmtId="0" fontId="0" fillId="13" borderId="3" xfId="0" applyFont="1" applyFill="1" applyBorder="1" applyAlignment="1">
      <alignment horizontal="left"/>
    </xf>
    <xf numFmtId="0" fontId="0" fillId="9" borderId="1" xfId="0" applyFont="1" applyFill="1" applyBorder="1" applyAlignment="1">
      <alignment horizontal="left"/>
    </xf>
    <xf numFmtId="0" fontId="0" fillId="9" borderId="2" xfId="0" applyFont="1" applyFill="1" applyBorder="1" applyAlignment="1">
      <alignment horizontal="left"/>
    </xf>
    <xf numFmtId="0" fontId="0" fillId="9" borderId="1" xfId="0" applyFill="1" applyBorder="1" applyAlignment="1">
      <alignment horizontal="left" vertical="top" wrapText="1" indent="1"/>
    </xf>
    <xf numFmtId="0" fontId="0" fillId="9" borderId="4" xfId="0" applyFill="1" applyBorder="1" applyAlignment="1">
      <alignment horizontal="left" vertical="top" wrapText="1" indent="1"/>
    </xf>
    <xf numFmtId="0" fontId="0" fillId="9" borderId="2" xfId="0" applyFill="1" applyBorder="1" applyAlignment="1">
      <alignment horizontal="left" vertical="top" wrapText="1" indent="1"/>
    </xf>
    <xf numFmtId="0" fontId="1" fillId="13" borderId="24" xfId="0" applyFont="1" applyFill="1" applyBorder="1" applyAlignment="1">
      <alignment horizontal="left" vertical="top" wrapText="1" indent="1"/>
    </xf>
    <xf numFmtId="0" fontId="22" fillId="9" borderId="24"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1" fillId="13" borderId="3" xfId="0" applyFont="1" applyFill="1" applyBorder="1" applyAlignment="1">
      <alignment horizontal="left" vertical="center" wrapText="1" indent="1"/>
    </xf>
    <xf numFmtId="0" fontId="1" fillId="15" borderId="9" xfId="0" applyFont="1" applyFill="1" applyBorder="1" applyAlignment="1">
      <alignment horizontal="right" vertical="top" wrapText="1"/>
    </xf>
    <xf numFmtId="10" fontId="30" fillId="0" borderId="22" xfId="0" applyNumberFormat="1" applyFont="1" applyFill="1" applyBorder="1" applyAlignment="1">
      <alignment horizontal="center" vertical="center" wrapText="1"/>
    </xf>
    <xf numFmtId="10" fontId="30" fillId="0" borderId="4" xfId="0" applyNumberFormat="1" applyFont="1" applyFill="1" applyBorder="1" applyAlignment="1">
      <alignment horizontal="center" vertical="center" wrapText="1"/>
    </xf>
    <xf numFmtId="10" fontId="30" fillId="0" borderId="23" xfId="0" applyNumberFormat="1"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23" xfId="0" applyFont="1" applyFill="1" applyBorder="1" applyAlignment="1">
      <alignment horizontal="center" vertical="center" wrapText="1"/>
    </xf>
    <xf numFmtId="0" fontId="25" fillId="0" borderId="22"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1" fillId="13" borderId="3" xfId="0" applyFont="1" applyFill="1" applyBorder="1" applyAlignment="1">
      <alignment horizontal="left" vertical="center" wrapText="1" indent="1"/>
    </xf>
    <xf numFmtId="0" fontId="25" fillId="0" borderId="22" xfId="0" applyFont="1" applyBorder="1" applyAlignment="1">
      <alignment horizontal="center" vertical="top" wrapText="1"/>
    </xf>
    <xf numFmtId="0" fontId="25" fillId="0" borderId="4" xfId="0" applyFont="1" applyBorder="1" applyAlignment="1">
      <alignment horizontal="center" vertical="top" wrapText="1"/>
    </xf>
    <xf numFmtId="0" fontId="25" fillId="0" borderId="23" xfId="0" applyFont="1" applyBorder="1" applyAlignment="1">
      <alignment horizontal="center" vertical="top" wrapText="1"/>
    </xf>
    <xf numFmtId="0" fontId="0" fillId="9" borderId="24" xfId="0" applyFill="1" applyBorder="1" applyAlignment="1">
      <alignment horizontal="left" vertical="top" wrapText="1" indent="1"/>
    </xf>
    <xf numFmtId="0" fontId="1" fillId="13" borderId="24" xfId="0" applyFont="1" applyFill="1" applyBorder="1" applyAlignment="1">
      <alignment horizontal="left" vertical="center" wrapText="1" indent="1"/>
    </xf>
    <xf numFmtId="0" fontId="22" fillId="9" borderId="22" xfId="0" applyFont="1" applyFill="1" applyBorder="1" applyAlignment="1">
      <alignment horizontal="left" vertical="top" wrapText="1" indent="1"/>
    </xf>
    <xf numFmtId="0" fontId="22" fillId="9" borderId="23" xfId="0" applyFont="1" applyFill="1" applyBorder="1" applyAlignment="1">
      <alignment horizontal="left" vertical="top" wrapText="1" indent="1"/>
    </xf>
    <xf numFmtId="0" fontId="0" fillId="9" borderId="22" xfId="0" applyFill="1" applyBorder="1" applyAlignment="1">
      <alignment horizontal="left" vertical="top" wrapText="1" indent="1"/>
    </xf>
    <xf numFmtId="0" fontId="0" fillId="9" borderId="23" xfId="0" applyFill="1" applyBorder="1" applyAlignment="1">
      <alignment horizontal="left" vertical="top" wrapText="1" indent="1"/>
    </xf>
    <xf numFmtId="10" fontId="30" fillId="0" borderId="22" xfId="0" applyNumberFormat="1" applyFont="1" applyBorder="1" applyAlignment="1">
      <alignment horizontal="center" vertical="center" wrapText="1"/>
    </xf>
    <xf numFmtId="10" fontId="30" fillId="0" borderId="4" xfId="0" applyNumberFormat="1" applyFont="1" applyBorder="1" applyAlignment="1">
      <alignment horizontal="center" vertical="center" wrapText="1"/>
    </xf>
    <xf numFmtId="10" fontId="30" fillId="0" borderId="23" xfId="0" applyNumberFormat="1" applyFont="1" applyBorder="1" applyAlignment="1">
      <alignment horizontal="center" vertical="center" wrapText="1"/>
    </xf>
    <xf numFmtId="0" fontId="0" fillId="9" borderId="22" xfId="0" applyFill="1" applyBorder="1" applyAlignment="1">
      <alignment horizontal="left"/>
    </xf>
    <xf numFmtId="0" fontId="0" fillId="9" borderId="23" xfId="0" applyFill="1" applyBorder="1" applyAlignment="1">
      <alignment horizontal="left"/>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791FA92D-0022-4B6A-9B82-621733523569}"/>
    <cellStyle name="Normal 2" xfId="3" xr:uid="{F643D518-322C-4136-B68B-FF4D0AB316D2}"/>
    <cellStyle name="Normal 3" xfId="2" xr:uid="{8576F358-8434-4A03-9D2F-737251641E55}"/>
  </cellStyles>
  <dxfs count="238">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008D5B17-A862-4DEF-B8BE-7391C616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EBF60EE7-43B1-4B7B-9101-8AD6706E7C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14877E84-A2C9-4F5C-B04F-D415D7411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C70D1A30-082B-414D-8AB4-B93C34190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95882781-D6AC-4B13-AB52-461804981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3" name="Picture 2" descr="&quot;&quot;">
          <a:extLst>
            <a:ext uri="{FF2B5EF4-FFF2-40B4-BE49-F238E27FC236}">
              <a16:creationId xmlns:a16="http://schemas.microsoft.com/office/drawing/2014/main" id="{DD53AFFF-6BAF-4FCB-88C9-9322BCDB7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541-C0E2-4F56-AB18-A8E0E13EFFB1}">
  <sheetPr>
    <pageSetUpPr fitToPage="1"/>
  </sheetPr>
  <dimension ref="A1:CM97"/>
  <sheetViews>
    <sheetView workbookViewId="0">
      <selection activeCell="C9" sqref="C9"/>
    </sheetView>
  </sheetViews>
  <sheetFormatPr defaultRowHeight="12.75" x14ac:dyDescent="0.35"/>
  <cols>
    <col min="1" max="1" width="3.59765625" style="136" customWidth="1"/>
    <col min="2" max="2" width="17.3984375" style="136" customWidth="1"/>
    <col min="3" max="3" width="22.59765625" style="136" customWidth="1"/>
    <col min="4" max="4" width="92.73046875" style="136" customWidth="1"/>
    <col min="5" max="5" width="11" style="136" bestFit="1" customWidth="1"/>
    <col min="6" max="6" width="23.73046875" style="136" customWidth="1"/>
    <col min="7" max="257" width="9.1328125" style="136"/>
    <col min="258" max="258" width="31.86328125" style="136" customWidth="1"/>
    <col min="259" max="259" width="23.73046875" style="136" customWidth="1"/>
    <col min="260" max="260" width="35.86328125" style="136" customWidth="1"/>
    <col min="261" max="261" width="9.1328125" style="136"/>
    <col min="262" max="262" width="23.73046875" style="136" customWidth="1"/>
    <col min="263" max="513" width="9.1328125" style="136"/>
    <col min="514" max="514" width="31.86328125" style="136" customWidth="1"/>
    <col min="515" max="515" width="23.73046875" style="136" customWidth="1"/>
    <col min="516" max="516" width="35.86328125" style="136" customWidth="1"/>
    <col min="517" max="517" width="9.1328125" style="136"/>
    <col min="518" max="518" width="23.73046875" style="136" customWidth="1"/>
    <col min="519" max="769" width="9.1328125" style="136"/>
    <col min="770" max="770" width="31.86328125" style="136" customWidth="1"/>
    <col min="771" max="771" width="23.73046875" style="136" customWidth="1"/>
    <col min="772" max="772" width="35.86328125" style="136" customWidth="1"/>
    <col min="773" max="773" width="9.1328125" style="136"/>
    <col min="774" max="774" width="23.73046875" style="136" customWidth="1"/>
    <col min="775" max="1025" width="9.1328125" style="136"/>
    <col min="1026" max="1026" width="31.86328125" style="136" customWidth="1"/>
    <col min="1027" max="1027" width="23.73046875" style="136" customWidth="1"/>
    <col min="1028" max="1028" width="35.86328125" style="136" customWidth="1"/>
    <col min="1029" max="1029" width="9.1328125" style="136"/>
    <col min="1030" max="1030" width="23.73046875" style="136" customWidth="1"/>
    <col min="1031" max="1281" width="9.1328125" style="136"/>
    <col min="1282" max="1282" width="31.86328125" style="136" customWidth="1"/>
    <col min="1283" max="1283" width="23.73046875" style="136" customWidth="1"/>
    <col min="1284" max="1284" width="35.86328125" style="136" customWidth="1"/>
    <col min="1285" max="1285" width="9.1328125" style="136"/>
    <col min="1286" max="1286" width="23.73046875" style="136" customWidth="1"/>
    <col min="1287" max="1537" width="9.1328125" style="136"/>
    <col min="1538" max="1538" width="31.86328125" style="136" customWidth="1"/>
    <col min="1539" max="1539" width="23.73046875" style="136" customWidth="1"/>
    <col min="1540" max="1540" width="35.86328125" style="136" customWidth="1"/>
    <col min="1541" max="1541" width="9.1328125" style="136"/>
    <col min="1542" max="1542" width="23.73046875" style="136" customWidth="1"/>
    <col min="1543" max="1793" width="9.1328125" style="136"/>
    <col min="1794" max="1794" width="31.86328125" style="136" customWidth="1"/>
    <col min="1795" max="1795" width="23.73046875" style="136" customWidth="1"/>
    <col min="1796" max="1796" width="35.86328125" style="136" customWidth="1"/>
    <col min="1797" max="1797" width="9.1328125" style="136"/>
    <col min="1798" max="1798" width="23.73046875" style="136" customWidth="1"/>
    <col min="1799" max="2049" width="9.1328125" style="136"/>
    <col min="2050" max="2050" width="31.86328125" style="136" customWidth="1"/>
    <col min="2051" max="2051" width="23.73046875" style="136" customWidth="1"/>
    <col min="2052" max="2052" width="35.86328125" style="136" customWidth="1"/>
    <col min="2053" max="2053" width="9.1328125" style="136"/>
    <col min="2054" max="2054" width="23.73046875" style="136" customWidth="1"/>
    <col min="2055" max="2305" width="9.1328125" style="136"/>
    <col min="2306" max="2306" width="31.86328125" style="136" customWidth="1"/>
    <col min="2307" max="2307" width="23.73046875" style="136" customWidth="1"/>
    <col min="2308" max="2308" width="35.86328125" style="136" customWidth="1"/>
    <col min="2309" max="2309" width="9.1328125" style="136"/>
    <col min="2310" max="2310" width="23.73046875" style="136" customWidth="1"/>
    <col min="2311" max="2561" width="9.1328125" style="136"/>
    <col min="2562" max="2562" width="31.86328125" style="136" customWidth="1"/>
    <col min="2563" max="2563" width="23.73046875" style="136" customWidth="1"/>
    <col min="2564" max="2564" width="35.86328125" style="136" customWidth="1"/>
    <col min="2565" max="2565" width="9.1328125" style="136"/>
    <col min="2566" max="2566" width="23.73046875" style="136" customWidth="1"/>
    <col min="2567" max="2817" width="9.1328125" style="136"/>
    <col min="2818" max="2818" width="31.86328125" style="136" customWidth="1"/>
    <col min="2819" max="2819" width="23.73046875" style="136" customWidth="1"/>
    <col min="2820" max="2820" width="35.86328125" style="136" customWidth="1"/>
    <col min="2821" max="2821" width="9.1328125" style="136"/>
    <col min="2822" max="2822" width="23.73046875" style="136" customWidth="1"/>
    <col min="2823" max="3073" width="9.1328125" style="136"/>
    <col min="3074" max="3074" width="31.86328125" style="136" customWidth="1"/>
    <col min="3075" max="3075" width="23.73046875" style="136" customWidth="1"/>
    <col min="3076" max="3076" width="35.86328125" style="136" customWidth="1"/>
    <col min="3077" max="3077" width="9.1328125" style="136"/>
    <col min="3078" max="3078" width="23.73046875" style="136" customWidth="1"/>
    <col min="3079" max="3329" width="9.1328125" style="136"/>
    <col min="3330" max="3330" width="31.86328125" style="136" customWidth="1"/>
    <col min="3331" max="3331" width="23.73046875" style="136" customWidth="1"/>
    <col min="3332" max="3332" width="35.86328125" style="136" customWidth="1"/>
    <col min="3333" max="3333" width="9.1328125" style="136"/>
    <col min="3334" max="3334" width="23.73046875" style="136" customWidth="1"/>
    <col min="3335" max="3585" width="9.1328125" style="136"/>
    <col min="3586" max="3586" width="31.86328125" style="136" customWidth="1"/>
    <col min="3587" max="3587" width="23.73046875" style="136" customWidth="1"/>
    <col min="3588" max="3588" width="35.86328125" style="136" customWidth="1"/>
    <col min="3589" max="3589" width="9.1328125" style="136"/>
    <col min="3590" max="3590" width="23.73046875" style="136" customWidth="1"/>
    <col min="3591" max="3841" width="9.1328125" style="136"/>
    <col min="3842" max="3842" width="31.86328125" style="136" customWidth="1"/>
    <col min="3843" max="3843" width="23.73046875" style="136" customWidth="1"/>
    <col min="3844" max="3844" width="35.86328125" style="136" customWidth="1"/>
    <col min="3845" max="3845" width="9.1328125" style="136"/>
    <col min="3846" max="3846" width="23.73046875" style="136" customWidth="1"/>
    <col min="3847" max="4097" width="9.1328125" style="136"/>
    <col min="4098" max="4098" width="31.86328125" style="136" customWidth="1"/>
    <col min="4099" max="4099" width="23.73046875" style="136" customWidth="1"/>
    <col min="4100" max="4100" width="35.86328125" style="136" customWidth="1"/>
    <col min="4101" max="4101" width="9.1328125" style="136"/>
    <col min="4102" max="4102" width="23.73046875" style="136" customWidth="1"/>
    <col min="4103" max="4353" width="9.1328125" style="136"/>
    <col min="4354" max="4354" width="31.86328125" style="136" customWidth="1"/>
    <col min="4355" max="4355" width="23.73046875" style="136" customWidth="1"/>
    <col min="4356" max="4356" width="35.86328125" style="136" customWidth="1"/>
    <col min="4357" max="4357" width="9.1328125" style="136"/>
    <col min="4358" max="4358" width="23.73046875" style="136" customWidth="1"/>
    <col min="4359" max="4609" width="9.1328125" style="136"/>
    <col min="4610" max="4610" width="31.86328125" style="136" customWidth="1"/>
    <col min="4611" max="4611" width="23.73046875" style="136" customWidth="1"/>
    <col min="4612" max="4612" width="35.86328125" style="136" customWidth="1"/>
    <col min="4613" max="4613" width="9.1328125" style="136"/>
    <col min="4614" max="4614" width="23.73046875" style="136" customWidth="1"/>
    <col min="4615" max="4865" width="9.1328125" style="136"/>
    <col min="4866" max="4866" width="31.86328125" style="136" customWidth="1"/>
    <col min="4867" max="4867" width="23.73046875" style="136" customWidth="1"/>
    <col min="4868" max="4868" width="35.86328125" style="136" customWidth="1"/>
    <col min="4869" max="4869" width="9.1328125" style="136"/>
    <col min="4870" max="4870" width="23.73046875" style="136" customWidth="1"/>
    <col min="4871" max="5121" width="9.1328125" style="136"/>
    <col min="5122" max="5122" width="31.86328125" style="136" customWidth="1"/>
    <col min="5123" max="5123" width="23.73046875" style="136" customWidth="1"/>
    <col min="5124" max="5124" width="35.86328125" style="136" customWidth="1"/>
    <col min="5125" max="5125" width="9.1328125" style="136"/>
    <col min="5126" max="5126" width="23.73046875" style="136" customWidth="1"/>
    <col min="5127" max="5377" width="9.1328125" style="136"/>
    <col min="5378" max="5378" width="31.86328125" style="136" customWidth="1"/>
    <col min="5379" max="5379" width="23.73046875" style="136" customWidth="1"/>
    <col min="5380" max="5380" width="35.86328125" style="136" customWidth="1"/>
    <col min="5381" max="5381" width="9.1328125" style="136"/>
    <col min="5382" max="5382" width="23.73046875" style="136" customWidth="1"/>
    <col min="5383" max="5633" width="9.1328125" style="136"/>
    <col min="5634" max="5634" width="31.86328125" style="136" customWidth="1"/>
    <col min="5635" max="5635" width="23.73046875" style="136" customWidth="1"/>
    <col min="5636" max="5636" width="35.86328125" style="136" customWidth="1"/>
    <col min="5637" max="5637" width="9.1328125" style="136"/>
    <col min="5638" max="5638" width="23.73046875" style="136" customWidth="1"/>
    <col min="5639" max="5889" width="9.1328125" style="136"/>
    <col min="5890" max="5890" width="31.86328125" style="136" customWidth="1"/>
    <col min="5891" max="5891" width="23.73046875" style="136" customWidth="1"/>
    <col min="5892" max="5892" width="35.86328125" style="136" customWidth="1"/>
    <col min="5893" max="5893" width="9.1328125" style="136"/>
    <col min="5894" max="5894" width="23.73046875" style="136" customWidth="1"/>
    <col min="5895" max="6145" width="9.1328125" style="136"/>
    <col min="6146" max="6146" width="31.86328125" style="136" customWidth="1"/>
    <col min="6147" max="6147" width="23.73046875" style="136" customWidth="1"/>
    <col min="6148" max="6148" width="35.86328125" style="136" customWidth="1"/>
    <col min="6149" max="6149" width="9.1328125" style="136"/>
    <col min="6150" max="6150" width="23.73046875" style="136" customWidth="1"/>
    <col min="6151" max="6401" width="9.1328125" style="136"/>
    <col min="6402" max="6402" width="31.86328125" style="136" customWidth="1"/>
    <col min="6403" max="6403" width="23.73046875" style="136" customWidth="1"/>
    <col min="6404" max="6404" width="35.86328125" style="136" customWidth="1"/>
    <col min="6405" max="6405" width="9.1328125" style="136"/>
    <col min="6406" max="6406" width="23.73046875" style="136" customWidth="1"/>
    <col min="6407" max="6657" width="9.1328125" style="136"/>
    <col min="6658" max="6658" width="31.86328125" style="136" customWidth="1"/>
    <col min="6659" max="6659" width="23.73046875" style="136" customWidth="1"/>
    <col min="6660" max="6660" width="35.86328125" style="136" customWidth="1"/>
    <col min="6661" max="6661" width="9.1328125" style="136"/>
    <col min="6662" max="6662" width="23.73046875" style="136" customWidth="1"/>
    <col min="6663" max="6913" width="9.1328125" style="136"/>
    <col min="6914" max="6914" width="31.86328125" style="136" customWidth="1"/>
    <col min="6915" max="6915" width="23.73046875" style="136" customWidth="1"/>
    <col min="6916" max="6916" width="35.86328125" style="136" customWidth="1"/>
    <col min="6917" max="6917" width="9.1328125" style="136"/>
    <col min="6918" max="6918" width="23.73046875" style="136" customWidth="1"/>
    <col min="6919" max="7169" width="9.1328125" style="136"/>
    <col min="7170" max="7170" width="31.86328125" style="136" customWidth="1"/>
    <col min="7171" max="7171" width="23.73046875" style="136" customWidth="1"/>
    <col min="7172" max="7172" width="35.86328125" style="136" customWidth="1"/>
    <col min="7173" max="7173" width="9.1328125" style="136"/>
    <col min="7174" max="7174" width="23.73046875" style="136" customWidth="1"/>
    <col min="7175" max="7425" width="9.1328125" style="136"/>
    <col min="7426" max="7426" width="31.86328125" style="136" customWidth="1"/>
    <col min="7427" max="7427" width="23.73046875" style="136" customWidth="1"/>
    <col min="7428" max="7428" width="35.86328125" style="136" customWidth="1"/>
    <col min="7429" max="7429" width="9.1328125" style="136"/>
    <col min="7430" max="7430" width="23.73046875" style="136" customWidth="1"/>
    <col min="7431" max="7681" width="9.1328125" style="136"/>
    <col min="7682" max="7682" width="31.86328125" style="136" customWidth="1"/>
    <col min="7683" max="7683" width="23.73046875" style="136" customWidth="1"/>
    <col min="7684" max="7684" width="35.86328125" style="136" customWidth="1"/>
    <col min="7685" max="7685" width="9.1328125" style="136"/>
    <col min="7686" max="7686" width="23.73046875" style="136" customWidth="1"/>
    <col min="7687" max="7937" width="9.1328125" style="136"/>
    <col min="7938" max="7938" width="31.86328125" style="136" customWidth="1"/>
    <col min="7939" max="7939" width="23.73046875" style="136" customWidth="1"/>
    <col min="7940" max="7940" width="35.86328125" style="136" customWidth="1"/>
    <col min="7941" max="7941" width="9.1328125" style="136"/>
    <col min="7942" max="7942" width="23.73046875" style="136" customWidth="1"/>
    <col min="7943" max="8193" width="9.1328125" style="136"/>
    <col min="8194" max="8194" width="31.86328125" style="136" customWidth="1"/>
    <col min="8195" max="8195" width="23.73046875" style="136" customWidth="1"/>
    <col min="8196" max="8196" width="35.86328125" style="136" customWidth="1"/>
    <col min="8197" max="8197" width="9.1328125" style="136"/>
    <col min="8198" max="8198" width="23.73046875" style="136" customWidth="1"/>
    <col min="8199" max="8449" width="9.1328125" style="136"/>
    <col min="8450" max="8450" width="31.86328125" style="136" customWidth="1"/>
    <col min="8451" max="8451" width="23.73046875" style="136" customWidth="1"/>
    <col min="8452" max="8452" width="35.86328125" style="136" customWidth="1"/>
    <col min="8453" max="8453" width="9.1328125" style="136"/>
    <col min="8454" max="8454" width="23.73046875" style="136" customWidth="1"/>
    <col min="8455" max="8705" width="9.1328125" style="136"/>
    <col min="8706" max="8706" width="31.86328125" style="136" customWidth="1"/>
    <col min="8707" max="8707" width="23.73046875" style="136" customWidth="1"/>
    <col min="8708" max="8708" width="35.86328125" style="136" customWidth="1"/>
    <col min="8709" max="8709" width="9.1328125" style="136"/>
    <col min="8710" max="8710" width="23.73046875" style="136" customWidth="1"/>
    <col min="8711" max="8961" width="9.1328125" style="136"/>
    <col min="8962" max="8962" width="31.86328125" style="136" customWidth="1"/>
    <col min="8963" max="8963" width="23.73046875" style="136" customWidth="1"/>
    <col min="8964" max="8964" width="35.86328125" style="136" customWidth="1"/>
    <col min="8965" max="8965" width="9.1328125" style="136"/>
    <col min="8966" max="8966" width="23.73046875" style="136" customWidth="1"/>
    <col min="8967" max="9217" width="9.1328125" style="136"/>
    <col min="9218" max="9218" width="31.86328125" style="136" customWidth="1"/>
    <col min="9219" max="9219" width="23.73046875" style="136" customWidth="1"/>
    <col min="9220" max="9220" width="35.86328125" style="136" customWidth="1"/>
    <col min="9221" max="9221" width="9.1328125" style="136"/>
    <col min="9222" max="9222" width="23.73046875" style="136" customWidth="1"/>
    <col min="9223" max="9473" width="9.1328125" style="136"/>
    <col min="9474" max="9474" width="31.86328125" style="136" customWidth="1"/>
    <col min="9475" max="9475" width="23.73046875" style="136" customWidth="1"/>
    <col min="9476" max="9476" width="35.86328125" style="136" customWidth="1"/>
    <col min="9477" max="9477" width="9.1328125" style="136"/>
    <col min="9478" max="9478" width="23.73046875" style="136" customWidth="1"/>
    <col min="9479" max="9729" width="9.1328125" style="136"/>
    <col min="9730" max="9730" width="31.86328125" style="136" customWidth="1"/>
    <col min="9731" max="9731" width="23.73046875" style="136" customWidth="1"/>
    <col min="9732" max="9732" width="35.86328125" style="136" customWidth="1"/>
    <col min="9733" max="9733" width="9.1328125" style="136"/>
    <col min="9734" max="9734" width="23.73046875" style="136" customWidth="1"/>
    <col min="9735" max="9985" width="9.1328125" style="136"/>
    <col min="9986" max="9986" width="31.86328125" style="136" customWidth="1"/>
    <col min="9987" max="9987" width="23.73046875" style="136" customWidth="1"/>
    <col min="9988" max="9988" width="35.86328125" style="136" customWidth="1"/>
    <col min="9989" max="9989" width="9.1328125" style="136"/>
    <col min="9990" max="9990" width="23.73046875" style="136" customWidth="1"/>
    <col min="9991" max="10241" width="9.1328125" style="136"/>
    <col min="10242" max="10242" width="31.86328125" style="136" customWidth="1"/>
    <col min="10243" max="10243" width="23.73046875" style="136" customWidth="1"/>
    <col min="10244" max="10244" width="35.86328125" style="136" customWidth="1"/>
    <col min="10245" max="10245" width="9.1328125" style="136"/>
    <col min="10246" max="10246" width="23.73046875" style="136" customWidth="1"/>
    <col min="10247" max="10497" width="9.1328125" style="136"/>
    <col min="10498" max="10498" width="31.86328125" style="136" customWidth="1"/>
    <col min="10499" max="10499" width="23.73046875" style="136" customWidth="1"/>
    <col min="10500" max="10500" width="35.86328125" style="136" customWidth="1"/>
    <col min="10501" max="10501" width="9.1328125" style="136"/>
    <col min="10502" max="10502" width="23.73046875" style="136" customWidth="1"/>
    <col min="10503" max="10753" width="9.1328125" style="136"/>
    <col min="10754" max="10754" width="31.86328125" style="136" customWidth="1"/>
    <col min="10755" max="10755" width="23.73046875" style="136" customWidth="1"/>
    <col min="10756" max="10756" width="35.86328125" style="136" customWidth="1"/>
    <col min="10757" max="10757" width="9.1328125" style="136"/>
    <col min="10758" max="10758" width="23.73046875" style="136" customWidth="1"/>
    <col min="10759" max="11009" width="9.1328125" style="136"/>
    <col min="11010" max="11010" width="31.86328125" style="136" customWidth="1"/>
    <col min="11011" max="11011" width="23.73046875" style="136" customWidth="1"/>
    <col min="11012" max="11012" width="35.86328125" style="136" customWidth="1"/>
    <col min="11013" max="11013" width="9.1328125" style="136"/>
    <col min="11014" max="11014" width="23.73046875" style="136" customWidth="1"/>
    <col min="11015" max="11265" width="9.1328125" style="136"/>
    <col min="11266" max="11266" width="31.86328125" style="136" customWidth="1"/>
    <col min="11267" max="11267" width="23.73046875" style="136" customWidth="1"/>
    <col min="11268" max="11268" width="35.86328125" style="136" customWidth="1"/>
    <col min="11269" max="11269" width="9.1328125" style="136"/>
    <col min="11270" max="11270" width="23.73046875" style="136" customWidth="1"/>
    <col min="11271" max="11521" width="9.1328125" style="136"/>
    <col min="11522" max="11522" width="31.86328125" style="136" customWidth="1"/>
    <col min="11523" max="11523" width="23.73046875" style="136" customWidth="1"/>
    <col min="11524" max="11524" width="35.86328125" style="136" customWidth="1"/>
    <col min="11525" max="11525" width="9.1328125" style="136"/>
    <col min="11526" max="11526" width="23.73046875" style="136" customWidth="1"/>
    <col min="11527" max="11777" width="9.1328125" style="136"/>
    <col min="11778" max="11778" width="31.86328125" style="136" customWidth="1"/>
    <col min="11779" max="11779" width="23.73046875" style="136" customWidth="1"/>
    <col min="11780" max="11780" width="35.86328125" style="136" customWidth="1"/>
    <col min="11781" max="11781" width="9.1328125" style="136"/>
    <col min="11782" max="11782" width="23.73046875" style="136" customWidth="1"/>
    <col min="11783" max="12033" width="9.1328125" style="136"/>
    <col min="12034" max="12034" width="31.86328125" style="136" customWidth="1"/>
    <col min="12035" max="12035" width="23.73046875" style="136" customWidth="1"/>
    <col min="12036" max="12036" width="35.86328125" style="136" customWidth="1"/>
    <col min="12037" max="12037" width="9.1328125" style="136"/>
    <col min="12038" max="12038" width="23.73046875" style="136" customWidth="1"/>
    <col min="12039" max="12289" width="9.1328125" style="136"/>
    <col min="12290" max="12290" width="31.86328125" style="136" customWidth="1"/>
    <col min="12291" max="12291" width="23.73046875" style="136" customWidth="1"/>
    <col min="12292" max="12292" width="35.86328125" style="136" customWidth="1"/>
    <col min="12293" max="12293" width="9.1328125" style="136"/>
    <col min="12294" max="12294" width="23.73046875" style="136" customWidth="1"/>
    <col min="12295" max="12545" width="9.1328125" style="136"/>
    <col min="12546" max="12546" width="31.86328125" style="136" customWidth="1"/>
    <col min="12547" max="12547" width="23.73046875" style="136" customWidth="1"/>
    <col min="12548" max="12548" width="35.86328125" style="136" customWidth="1"/>
    <col min="12549" max="12549" width="9.1328125" style="136"/>
    <col min="12550" max="12550" width="23.73046875" style="136" customWidth="1"/>
    <col min="12551" max="12801" width="9.1328125" style="136"/>
    <col min="12802" max="12802" width="31.86328125" style="136" customWidth="1"/>
    <col min="12803" max="12803" width="23.73046875" style="136" customWidth="1"/>
    <col min="12804" max="12804" width="35.86328125" style="136" customWidth="1"/>
    <col min="12805" max="12805" width="9.1328125" style="136"/>
    <col min="12806" max="12806" width="23.73046875" style="136" customWidth="1"/>
    <col min="12807" max="13057" width="9.1328125" style="136"/>
    <col min="13058" max="13058" width="31.86328125" style="136" customWidth="1"/>
    <col min="13059" max="13059" width="23.73046875" style="136" customWidth="1"/>
    <col min="13060" max="13060" width="35.86328125" style="136" customWidth="1"/>
    <col min="13061" max="13061" width="9.1328125" style="136"/>
    <col min="13062" max="13062" width="23.73046875" style="136" customWidth="1"/>
    <col min="13063" max="13313" width="9.1328125" style="136"/>
    <col min="13314" max="13314" width="31.86328125" style="136" customWidth="1"/>
    <col min="13315" max="13315" width="23.73046875" style="136" customWidth="1"/>
    <col min="13316" max="13316" width="35.86328125" style="136" customWidth="1"/>
    <col min="13317" max="13317" width="9.1328125" style="136"/>
    <col min="13318" max="13318" width="23.73046875" style="136" customWidth="1"/>
    <col min="13319" max="13569" width="9.1328125" style="136"/>
    <col min="13570" max="13570" width="31.86328125" style="136" customWidth="1"/>
    <col min="13571" max="13571" width="23.73046875" style="136" customWidth="1"/>
    <col min="13572" max="13572" width="35.86328125" style="136" customWidth="1"/>
    <col min="13573" max="13573" width="9.1328125" style="136"/>
    <col min="13574" max="13574" width="23.73046875" style="136" customWidth="1"/>
    <col min="13575" max="13825" width="9.1328125" style="136"/>
    <col min="13826" max="13826" width="31.86328125" style="136" customWidth="1"/>
    <col min="13827" max="13827" width="23.73046875" style="136" customWidth="1"/>
    <col min="13828" max="13828" width="35.86328125" style="136" customWidth="1"/>
    <col min="13829" max="13829" width="9.1328125" style="136"/>
    <col min="13830" max="13830" width="23.73046875" style="136" customWidth="1"/>
    <col min="13831" max="14081" width="9.1328125" style="136"/>
    <col min="14082" max="14082" width="31.86328125" style="136" customWidth="1"/>
    <col min="14083" max="14083" width="23.73046875" style="136" customWidth="1"/>
    <col min="14084" max="14084" width="35.86328125" style="136" customWidth="1"/>
    <col min="14085" max="14085" width="9.1328125" style="136"/>
    <col min="14086" max="14086" width="23.73046875" style="136" customWidth="1"/>
    <col min="14087" max="14337" width="9.1328125" style="136"/>
    <col min="14338" max="14338" width="31.86328125" style="136" customWidth="1"/>
    <col min="14339" max="14339" width="23.73046875" style="136" customWidth="1"/>
    <col min="14340" max="14340" width="35.86328125" style="136" customWidth="1"/>
    <col min="14341" max="14341" width="9.1328125" style="136"/>
    <col min="14342" max="14342" width="23.73046875" style="136" customWidth="1"/>
    <col min="14343" max="14593" width="9.1328125" style="136"/>
    <col min="14594" max="14594" width="31.86328125" style="136" customWidth="1"/>
    <col min="14595" max="14595" width="23.73046875" style="136" customWidth="1"/>
    <col min="14596" max="14596" width="35.86328125" style="136" customWidth="1"/>
    <col min="14597" max="14597" width="9.1328125" style="136"/>
    <col min="14598" max="14598" width="23.73046875" style="136" customWidth="1"/>
    <col min="14599" max="14849" width="9.1328125" style="136"/>
    <col min="14850" max="14850" width="31.86328125" style="136" customWidth="1"/>
    <col min="14851" max="14851" width="23.73046875" style="136" customWidth="1"/>
    <col min="14852" max="14852" width="35.86328125" style="136" customWidth="1"/>
    <col min="14853" max="14853" width="9.1328125" style="136"/>
    <col min="14854" max="14854" width="23.73046875" style="136" customWidth="1"/>
    <col min="14855" max="15105" width="9.1328125" style="136"/>
    <col min="15106" max="15106" width="31.86328125" style="136" customWidth="1"/>
    <col min="15107" max="15107" width="23.73046875" style="136" customWidth="1"/>
    <col min="15108" max="15108" width="35.86328125" style="136" customWidth="1"/>
    <col min="15109" max="15109" width="9.1328125" style="136"/>
    <col min="15110" max="15110" width="23.73046875" style="136" customWidth="1"/>
    <col min="15111" max="15361" width="9.1328125" style="136"/>
    <col min="15362" max="15362" width="31.86328125" style="136" customWidth="1"/>
    <col min="15363" max="15363" width="23.73046875" style="136" customWidth="1"/>
    <col min="15364" max="15364" width="35.86328125" style="136" customWidth="1"/>
    <col min="15365" max="15365" width="9.1328125" style="136"/>
    <col min="15366" max="15366" width="23.73046875" style="136" customWidth="1"/>
    <col min="15367" max="15617" width="9.1328125" style="136"/>
    <col min="15618" max="15618" width="31.86328125" style="136" customWidth="1"/>
    <col min="15619" max="15619" width="23.73046875" style="136" customWidth="1"/>
    <col min="15620" max="15620" width="35.86328125" style="136" customWidth="1"/>
    <col min="15621" max="15621" width="9.1328125" style="136"/>
    <col min="15622" max="15622" width="23.73046875" style="136" customWidth="1"/>
    <col min="15623" max="15873" width="9.1328125" style="136"/>
    <col min="15874" max="15874" width="31.86328125" style="136" customWidth="1"/>
    <col min="15875" max="15875" width="23.73046875" style="136" customWidth="1"/>
    <col min="15876" max="15876" width="35.86328125" style="136" customWidth="1"/>
    <col min="15877" max="15877" width="9.1328125" style="136"/>
    <col min="15878" max="15878" width="23.73046875" style="136" customWidth="1"/>
    <col min="15879" max="16129" width="9.1328125" style="136"/>
    <col min="16130" max="16130" width="31.86328125" style="136" customWidth="1"/>
    <col min="16131" max="16131" width="23.73046875" style="136" customWidth="1"/>
    <col min="16132" max="16132" width="35.86328125" style="136" customWidth="1"/>
    <col min="16133" max="16133" width="9.1328125" style="136"/>
    <col min="16134" max="16134" width="23.73046875" style="136" customWidth="1"/>
    <col min="16135" max="16383" width="9.1328125" style="136"/>
    <col min="16384" max="16384" width="9.1328125" style="136" customWidth="1"/>
  </cols>
  <sheetData>
    <row r="1" spans="1:91" customFormat="1" ht="95.25" customHeight="1" x14ac:dyDescent="0.45">
      <c r="A1" s="179"/>
      <c r="B1" s="25" t="s">
        <v>7</v>
      </c>
      <c r="C1" s="180"/>
      <c r="D1" s="180"/>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customFormat="1" ht="34.5" customHeight="1" x14ac:dyDescent="0.45">
      <c r="A2" s="181"/>
      <c r="B2" s="181"/>
      <c r="C2" s="181"/>
      <c r="D2" s="18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row>
    <row r="3" spans="1:91" x14ac:dyDescent="0.35">
      <c r="A3" s="182"/>
      <c r="B3" s="182"/>
      <c r="C3" s="182"/>
      <c r="D3" s="182"/>
      <c r="E3" s="182"/>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row>
    <row r="4" spans="1:91" s="137" customFormat="1" ht="19.899999999999999" x14ac:dyDescent="0.3">
      <c r="A4" s="178"/>
      <c r="B4" s="568"/>
      <c r="C4" s="568"/>
      <c r="D4" s="568"/>
      <c r="E4" s="568"/>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row>
    <row r="5" spans="1:91" s="137" customFormat="1" ht="19.899999999999999" x14ac:dyDescent="0.5">
      <c r="A5" s="184"/>
      <c r="B5" s="185" t="s">
        <v>874</v>
      </c>
      <c r="C5" s="185"/>
      <c r="D5" s="185"/>
      <c r="E5" s="183"/>
      <c r="F5" s="186"/>
      <c r="G5" s="186"/>
      <c r="H5" s="186"/>
      <c r="I5" s="186"/>
      <c r="J5" s="186"/>
      <c r="K5" s="186"/>
      <c r="L5" s="186"/>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row>
    <row r="6" spans="1:91" s="137" customFormat="1" ht="19.899999999999999" x14ac:dyDescent="0.5">
      <c r="A6" s="184"/>
      <c r="B6" s="185"/>
      <c r="C6" s="185"/>
      <c r="D6" s="185"/>
      <c r="E6" s="183"/>
      <c r="F6" s="186"/>
      <c r="G6" s="186"/>
      <c r="H6" s="186"/>
      <c r="I6" s="186"/>
      <c r="J6" s="186"/>
      <c r="K6" s="186"/>
      <c r="L6" s="186"/>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row>
    <row r="7" spans="1:91" ht="14.65" x14ac:dyDescent="0.35">
      <c r="A7" s="187"/>
      <c r="B7" s="420" t="s">
        <v>1203</v>
      </c>
      <c r="C7" s="421"/>
      <c r="D7" s="420"/>
      <c r="E7" s="187"/>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138" customFormat="1" ht="14.65" x14ac:dyDescent="0.35">
      <c r="A8" s="187"/>
      <c r="B8" s="420" t="s">
        <v>1126</v>
      </c>
      <c r="C8" s="422"/>
      <c r="D8" s="423"/>
      <c r="E8" s="187"/>
      <c r="F8" s="188"/>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row>
    <row r="9" spans="1:91" s="138" customFormat="1" ht="15.4" x14ac:dyDescent="0.45">
      <c r="A9" s="187"/>
      <c r="B9" s="423"/>
      <c r="C9" s="422"/>
      <c r="D9" s="423"/>
      <c r="E9" s="187"/>
      <c r="F9" s="189"/>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7"/>
      <c r="CD9" s="187"/>
      <c r="CE9" s="187"/>
      <c r="CF9" s="187"/>
      <c r="CG9" s="187"/>
      <c r="CH9" s="187"/>
      <c r="CI9" s="187"/>
      <c r="CJ9" s="187"/>
      <c r="CK9" s="187"/>
      <c r="CL9" s="187"/>
      <c r="CM9" s="187"/>
    </row>
    <row r="10" spans="1:91" s="138" customFormat="1" ht="16.5" x14ac:dyDescent="0.45">
      <c r="A10" s="187"/>
      <c r="B10" s="420"/>
      <c r="C10" s="424"/>
      <c r="D10" s="423"/>
      <c r="E10" s="187"/>
      <c r="F10" s="189"/>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row>
    <row r="11" spans="1:91" s="138" customFormat="1" ht="16.5" x14ac:dyDescent="0.45">
      <c r="A11" s="187"/>
      <c r="B11" s="425" t="s">
        <v>1475</v>
      </c>
      <c r="C11" s="424"/>
      <c r="D11" s="423"/>
      <c r="E11" s="187"/>
      <c r="F11" s="189"/>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row>
    <row r="12" spans="1:91" s="138" customFormat="1" ht="27" customHeight="1" x14ac:dyDescent="0.45">
      <c r="A12" s="143"/>
      <c r="B12" s="190"/>
      <c r="C12" s="190"/>
      <c r="D12" s="190"/>
      <c r="E12" s="190"/>
      <c r="F12" s="189"/>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row>
    <row r="13" spans="1:91" s="138" customFormat="1" ht="27" customHeight="1" x14ac:dyDescent="0.45">
      <c r="A13" s="143"/>
      <c r="B13" s="190"/>
      <c r="C13" s="190"/>
      <c r="D13" s="190"/>
      <c r="E13" s="190"/>
      <c r="F13" s="189"/>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c r="CI13" s="187"/>
      <c r="CJ13" s="187"/>
      <c r="CK13" s="187"/>
      <c r="CL13" s="187"/>
      <c r="CM13" s="187"/>
    </row>
    <row r="14" spans="1:91" s="138" customFormat="1" ht="17.25" customHeight="1" x14ac:dyDescent="0.45">
      <c r="A14" s="139"/>
      <c r="B14" s="426" t="s">
        <v>628</v>
      </c>
      <c r="C14" s="427"/>
      <c r="D14" s="427"/>
      <c r="E14" s="428"/>
      <c r="F14" s="189"/>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row>
    <row r="15" spans="1:91" ht="14.25" x14ac:dyDescent="0.45">
      <c r="A15" s="187"/>
      <c r="B15" s="429" t="s">
        <v>629</v>
      </c>
      <c r="C15" s="429" t="s">
        <v>245</v>
      </c>
      <c r="D15" s="429" t="s">
        <v>630</v>
      </c>
      <c r="E15" s="187"/>
      <c r="F15" s="189"/>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138" customFormat="1" ht="14.25" customHeight="1" x14ac:dyDescent="0.45">
      <c r="A16" s="187"/>
      <c r="B16" s="430">
        <v>2.2999999999999998</v>
      </c>
      <c r="C16" s="312">
        <v>44120</v>
      </c>
      <c r="D16" s="569" t="s">
        <v>1126</v>
      </c>
      <c r="E16" s="570"/>
      <c r="F16" s="189"/>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row>
    <row r="17" spans="1:91" s="138" customFormat="1" ht="14.25" x14ac:dyDescent="0.45">
      <c r="A17" s="143"/>
      <c r="B17" s="143"/>
      <c r="C17" s="143"/>
      <c r="D17" s="143"/>
      <c r="E17" s="143"/>
      <c r="F17" s="189"/>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row>
    <row r="18" spans="1:91" s="138" customFormat="1" ht="14.25" x14ac:dyDescent="0.45">
      <c r="A18" s="143"/>
      <c r="B18" s="143"/>
      <c r="C18" s="143"/>
      <c r="D18" s="143"/>
      <c r="E18" s="143"/>
      <c r="F18" s="189"/>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row>
    <row r="19" spans="1:91" s="142" customFormat="1" ht="22.5" customHeight="1" x14ac:dyDescent="0.45">
      <c r="A19" s="140"/>
      <c r="B19" s="567" t="s">
        <v>631</v>
      </c>
      <c r="C19" s="567"/>
      <c r="D19" s="567"/>
      <c r="E19" s="141"/>
      <c r="F19" s="191"/>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row>
    <row r="20" spans="1:91" s="138" customFormat="1" ht="30" customHeight="1" x14ac:dyDescent="0.45">
      <c r="A20" s="143"/>
      <c r="B20" s="571" t="s">
        <v>661</v>
      </c>
      <c r="C20" s="571"/>
      <c r="D20" s="571"/>
      <c r="E20" s="144"/>
      <c r="F20" s="189"/>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row>
    <row r="21" spans="1:91" s="138" customFormat="1" ht="21" customHeight="1" x14ac:dyDescent="0.45">
      <c r="A21" s="143"/>
      <c r="B21" s="572"/>
      <c r="C21" s="572"/>
      <c r="D21" s="572"/>
      <c r="E21" s="144"/>
      <c r="F21" s="189"/>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row>
    <row r="22" spans="1:91" s="138" customFormat="1" ht="16.5" customHeight="1" x14ac:dyDescent="0.35">
      <c r="A22" s="143"/>
      <c r="B22" s="567" t="s">
        <v>632</v>
      </c>
      <c r="C22" s="567"/>
      <c r="D22" s="567"/>
      <c r="E22" s="144"/>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row>
    <row r="23" spans="1:91" s="138" customFormat="1" ht="45" customHeight="1" x14ac:dyDescent="0.35">
      <c r="A23" s="143"/>
      <c r="B23" s="572" t="s">
        <v>633</v>
      </c>
      <c r="C23" s="572"/>
      <c r="D23" s="572"/>
      <c r="E23" s="144"/>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row>
    <row r="24" spans="1:91" ht="24.75" customHeight="1" x14ac:dyDescent="0.35">
      <c r="A24" s="143"/>
      <c r="B24" s="567" t="s">
        <v>634</v>
      </c>
      <c r="C24" s="567"/>
      <c r="D24" s="567"/>
      <c r="E24" s="144"/>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ht="22.15" customHeight="1" x14ac:dyDescent="0.35">
      <c r="A25" s="143"/>
      <c r="B25" s="573" t="s">
        <v>635</v>
      </c>
      <c r="C25" s="573"/>
      <c r="D25" s="573"/>
      <c r="E25" s="144"/>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ht="22.5" customHeight="1" x14ac:dyDescent="0.35">
      <c r="A26" s="143"/>
      <c r="B26" s="574" t="s">
        <v>662</v>
      </c>
      <c r="C26" s="574"/>
      <c r="D26" s="574"/>
      <c r="E26" s="144"/>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ht="45.6" customHeight="1" x14ac:dyDescent="0.35">
      <c r="A27" s="143"/>
      <c r="B27" s="572" t="s">
        <v>636</v>
      </c>
      <c r="C27" s="572"/>
      <c r="D27" s="572"/>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3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3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3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3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3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3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3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3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3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3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3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3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3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3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3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3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3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3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3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3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3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3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3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3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3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3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3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3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3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3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3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3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3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3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3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3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3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3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3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3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3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3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35">
      <c r="A70" s="143"/>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35">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35">
      <c r="A72" s="143"/>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35">
      <c r="A73" s="143"/>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35">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35">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35">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35">
      <c r="A77" s="143"/>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35">
      <c r="A78" s="143"/>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35">
      <c r="A79" s="143"/>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35">
      <c r="A80" s="143"/>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35">
      <c r="A81" s="143"/>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3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35">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35">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35">
      <c r="A85" s="143"/>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35">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3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35">
      <c r="A88" s="143"/>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35">
      <c r="A89" s="143"/>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35">
      <c r="A90" s="143"/>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35">
      <c r="A91" s="143"/>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35">
      <c r="A92" s="143"/>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35">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35">
      <c r="A94" s="143"/>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35">
      <c r="A95" s="143"/>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35">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3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sheetData>
  <sheetProtection selectLockedCells="1" selectUnlockedCells="1"/>
  <mergeCells count="11">
    <mergeCell ref="B23:D23"/>
    <mergeCell ref="B24:D24"/>
    <mergeCell ref="B25:D25"/>
    <mergeCell ref="B26:D26"/>
    <mergeCell ref="B27:D27"/>
    <mergeCell ref="B22:D22"/>
    <mergeCell ref="B4:E4"/>
    <mergeCell ref="D16:E16"/>
    <mergeCell ref="B19:D19"/>
    <mergeCell ref="B20:D20"/>
    <mergeCell ref="B21:D21"/>
  </mergeCells>
  <pageMargins left="0.74791666666666667" right="0.74791666666666667" top="0.98402777777777772" bottom="0.98402777777777772" header="0.51180555555555551" footer="0.51180555555555551"/>
  <pageSetup scale="10"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88846C40-C7B0-4AFB-BA7C-6BF4C0A8CC78}">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247-2B80-4ECE-AD79-0472E5868880}">
  <dimension ref="A1:CR263"/>
  <sheetViews>
    <sheetView workbookViewId="0"/>
  </sheetViews>
  <sheetFormatPr defaultRowHeight="14.25" x14ac:dyDescent="0.45"/>
  <cols>
    <col min="1" max="1" width="3" customWidth="1"/>
    <col min="2" max="2" width="57.73046875" bestFit="1" customWidth="1"/>
    <col min="3" max="3" width="93.86328125" bestFit="1" customWidth="1"/>
    <col min="4" max="4" width="104.3984375" customWidth="1"/>
  </cols>
  <sheetData>
    <row r="1" spans="1:96" x14ac:dyDescent="0.4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row>
    <row r="2" spans="1:96" x14ac:dyDescent="0.45">
      <c r="A2" s="25"/>
      <c r="B2" s="804" t="s">
        <v>682</v>
      </c>
      <c r="C2" s="804"/>
      <c r="D2" s="80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row>
    <row r="3" spans="1:96" x14ac:dyDescent="0.45">
      <c r="A3" s="25"/>
      <c r="B3" s="804"/>
      <c r="C3" s="804"/>
      <c r="D3" s="804"/>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row>
    <row r="4" spans="1:96" x14ac:dyDescent="0.45">
      <c r="A4" s="25"/>
      <c r="B4" s="148"/>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row>
    <row r="5" spans="1:96" x14ac:dyDescent="0.45">
      <c r="A5" s="25"/>
      <c r="B5" s="99" t="s">
        <v>453</v>
      </c>
      <c r="C5" s="100" t="s">
        <v>243</v>
      </c>
      <c r="D5" s="100" t="s">
        <v>454</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row>
    <row r="6" spans="1:96" x14ac:dyDescent="0.45">
      <c r="A6" s="25"/>
      <c r="B6" s="101" t="s">
        <v>455</v>
      </c>
      <c r="C6" s="101" t="s">
        <v>456</v>
      </c>
      <c r="D6" s="101" t="s">
        <v>457</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row>
    <row r="7" spans="1:96" x14ac:dyDescent="0.45">
      <c r="A7" s="25"/>
      <c r="B7" s="101" t="s">
        <v>458</v>
      </c>
      <c r="C7" s="101" t="s">
        <v>459</v>
      </c>
      <c r="D7" s="101" t="s">
        <v>457</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row>
    <row r="8" spans="1:96" x14ac:dyDescent="0.45">
      <c r="A8" s="25"/>
      <c r="B8" s="101" t="s">
        <v>460</v>
      </c>
      <c r="C8" s="101" t="s">
        <v>461</v>
      </c>
      <c r="D8" s="101" t="s">
        <v>457</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row>
    <row r="9" spans="1:96" x14ac:dyDescent="0.45">
      <c r="A9" s="25"/>
      <c r="B9" s="101" t="s">
        <v>462</v>
      </c>
      <c r="C9" s="101" t="s">
        <v>463</v>
      </c>
      <c r="D9" s="101" t="s">
        <v>457</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row>
    <row r="10" spans="1:96" x14ac:dyDescent="0.45">
      <c r="A10" s="25"/>
      <c r="B10" s="101" t="s">
        <v>464</v>
      </c>
      <c r="C10" s="101" t="s">
        <v>465</v>
      </c>
      <c r="D10" s="101" t="s">
        <v>457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row>
    <row r="11" spans="1:96" x14ac:dyDescent="0.45">
      <c r="A11" s="25"/>
      <c r="B11" s="101" t="s">
        <v>215</v>
      </c>
      <c r="C11" s="101" t="s">
        <v>466</v>
      </c>
      <c r="D11" s="101" t="s">
        <v>457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row>
    <row r="12" spans="1:96" x14ac:dyDescent="0.45">
      <c r="A12" s="25"/>
      <c r="B12" s="101" t="s">
        <v>467</v>
      </c>
      <c r="C12" s="101" t="s">
        <v>468</v>
      </c>
      <c r="D12" s="101" t="s">
        <v>457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row>
    <row r="13" spans="1:96" x14ac:dyDescent="0.45">
      <c r="A13" s="25"/>
      <c r="B13" s="101" t="s">
        <v>469</v>
      </c>
      <c r="C13" s="101" t="s">
        <v>470</v>
      </c>
      <c r="D13" s="101" t="s">
        <v>457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row>
    <row r="14" spans="1:96" x14ac:dyDescent="0.45">
      <c r="A14" s="25"/>
      <c r="B14" s="101" t="s">
        <v>471</v>
      </c>
      <c r="C14" s="101" t="s">
        <v>472</v>
      </c>
      <c r="D14" s="101" t="s">
        <v>457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row>
    <row r="15" spans="1:96" x14ac:dyDescent="0.45">
      <c r="A15" s="25"/>
      <c r="B15" s="101" t="s">
        <v>473</v>
      </c>
      <c r="C15" s="101" t="s">
        <v>474</v>
      </c>
      <c r="D15" s="102" t="s">
        <v>457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row>
    <row r="16" spans="1:96" x14ac:dyDescent="0.45">
      <c r="A16" s="25"/>
      <c r="B16" s="101" t="s">
        <v>475</v>
      </c>
      <c r="C16" s="101" t="s">
        <v>476</v>
      </c>
      <c r="D16" s="101" t="s">
        <v>477</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row>
    <row r="17" spans="1:96" x14ac:dyDescent="0.45">
      <c r="A17" s="25"/>
      <c r="B17" s="103" t="s">
        <v>213</v>
      </c>
      <c r="C17" s="103" t="s">
        <v>478</v>
      </c>
      <c r="D17" s="103" t="s">
        <v>479</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row>
    <row r="18" spans="1:96" x14ac:dyDescent="0.45">
      <c r="A18" s="25"/>
      <c r="B18" s="135" t="s">
        <v>480</v>
      </c>
      <c r="C18" s="135" t="s">
        <v>481</v>
      </c>
      <c r="D18" s="135" t="s">
        <v>575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row>
    <row r="19" spans="1:96" x14ac:dyDescent="0.45">
      <c r="A19" s="25"/>
      <c r="B19" s="135" t="s">
        <v>482</v>
      </c>
      <c r="C19" s="135" t="s">
        <v>483</v>
      </c>
      <c r="D19" s="135" t="s">
        <v>574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row>
    <row r="20" spans="1:96" x14ac:dyDescent="0.45">
      <c r="A20" s="25"/>
      <c r="B20" s="103" t="s">
        <v>484</v>
      </c>
      <c r="C20" s="103" t="s">
        <v>474</v>
      </c>
      <c r="D20" s="105" t="s">
        <v>479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row>
    <row r="21" spans="1:96" x14ac:dyDescent="0.45">
      <c r="A21" s="25"/>
      <c r="B21" s="103" t="s">
        <v>485</v>
      </c>
      <c r="C21" s="103" t="s">
        <v>486</v>
      </c>
      <c r="D21" s="103" t="s">
        <v>487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row>
    <row r="22" spans="1:96" x14ac:dyDescent="0.45">
      <c r="A22" s="25"/>
      <c r="B22" s="103" t="s">
        <v>488</v>
      </c>
      <c r="C22" s="103" t="s">
        <v>489</v>
      </c>
      <c r="D22" s="103" t="s">
        <v>487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row>
    <row r="23" spans="1:96" x14ac:dyDescent="0.45">
      <c r="A23" s="25"/>
      <c r="B23" s="99" t="s">
        <v>490</v>
      </c>
      <c r="C23" s="100" t="s">
        <v>243</v>
      </c>
      <c r="D23" s="100" t="s">
        <v>454</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row>
    <row r="24" spans="1:96" x14ac:dyDescent="0.45">
      <c r="A24" s="25"/>
      <c r="B24" s="104" t="s">
        <v>491</v>
      </c>
      <c r="C24" s="104" t="s">
        <v>492</v>
      </c>
      <c r="D24" s="104" t="s">
        <v>493</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row>
    <row r="25" spans="1:96" x14ac:dyDescent="0.45">
      <c r="A25" s="25"/>
      <c r="B25" s="104" t="s">
        <v>494</v>
      </c>
      <c r="C25" s="104" t="s">
        <v>495</v>
      </c>
      <c r="D25" s="104" t="s">
        <v>496</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row>
    <row r="26" spans="1:96" x14ac:dyDescent="0.45">
      <c r="A26" s="25"/>
      <c r="B26" s="104" t="s">
        <v>215</v>
      </c>
      <c r="C26" s="104" t="s">
        <v>497</v>
      </c>
      <c r="D26" s="104" t="s">
        <v>493</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row>
    <row r="27" spans="1:96" x14ac:dyDescent="0.45">
      <c r="A27" s="25"/>
      <c r="B27" s="104" t="s">
        <v>498</v>
      </c>
      <c r="C27" s="104" t="s">
        <v>499</v>
      </c>
      <c r="D27" s="104" t="s">
        <v>493</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row>
    <row r="28" spans="1:96" x14ac:dyDescent="0.45">
      <c r="A28" s="25"/>
      <c r="B28" s="104" t="s">
        <v>500</v>
      </c>
      <c r="C28" s="104" t="s">
        <v>501</v>
      </c>
      <c r="D28" s="104" t="s">
        <v>493</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row>
    <row r="29" spans="1:96" x14ac:dyDescent="0.45">
      <c r="A29" s="25"/>
      <c r="B29" s="104" t="s">
        <v>467</v>
      </c>
      <c r="C29" s="104" t="s">
        <v>502</v>
      </c>
      <c r="D29" s="104" t="s">
        <v>493</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row>
    <row r="30" spans="1:96" x14ac:dyDescent="0.45">
      <c r="A30" s="25"/>
      <c r="B30" s="104" t="s">
        <v>503</v>
      </c>
      <c r="C30" s="104" t="s">
        <v>504</v>
      </c>
      <c r="D30" s="104" t="s">
        <v>493</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row>
    <row r="31" spans="1:96" x14ac:dyDescent="0.45">
      <c r="A31" s="25"/>
      <c r="B31" s="104" t="s">
        <v>473</v>
      </c>
      <c r="C31" s="104" t="s">
        <v>505</v>
      </c>
      <c r="D31" s="104" t="s">
        <v>506</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row>
    <row r="32" spans="1:96" x14ac:dyDescent="0.45">
      <c r="A32" s="25"/>
      <c r="B32" s="104" t="s">
        <v>213</v>
      </c>
      <c r="C32" s="104" t="s">
        <v>507</v>
      </c>
      <c r="D32" s="104" t="s">
        <v>506</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row>
    <row r="33" spans="1:96" x14ac:dyDescent="0.45">
      <c r="A33" s="25"/>
      <c r="B33" s="104" t="s">
        <v>508</v>
      </c>
      <c r="C33" s="104" t="s">
        <v>509</v>
      </c>
      <c r="D33" s="104" t="s">
        <v>506</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row>
    <row r="34" spans="1:96" x14ac:dyDescent="0.45">
      <c r="A34" s="25"/>
      <c r="B34" s="135" t="s">
        <v>510</v>
      </c>
      <c r="C34" s="135" t="s">
        <v>511</v>
      </c>
      <c r="D34" s="135" t="s">
        <v>506</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row>
    <row r="35" spans="1:96" x14ac:dyDescent="0.45">
      <c r="A35" s="25"/>
      <c r="B35" s="104" t="s">
        <v>211</v>
      </c>
      <c r="C35" s="104" t="s">
        <v>512</v>
      </c>
      <c r="D35" s="104" t="s">
        <v>506</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row>
    <row r="36" spans="1:96" x14ac:dyDescent="0.45">
      <c r="A36" s="25"/>
      <c r="B36" s="104" t="s">
        <v>513</v>
      </c>
      <c r="C36" s="104" t="s">
        <v>514</v>
      </c>
      <c r="D36" s="104" t="s">
        <v>506</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row>
    <row r="37" spans="1:96" x14ac:dyDescent="0.45">
      <c r="A37" s="25"/>
      <c r="B37" s="104" t="s">
        <v>515</v>
      </c>
      <c r="C37" s="104" t="s">
        <v>516</v>
      </c>
      <c r="D37" s="104" t="s">
        <v>496</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row>
    <row r="38" spans="1:96" x14ac:dyDescent="0.45">
      <c r="A38" s="25"/>
      <c r="B38" s="104" t="s">
        <v>517</v>
      </c>
      <c r="C38" s="104" t="s">
        <v>518</v>
      </c>
      <c r="D38" s="104" t="s">
        <v>496</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row>
    <row r="39" spans="1:96" x14ac:dyDescent="0.45">
      <c r="A39" s="25"/>
      <c r="B39" s="104" t="s">
        <v>519</v>
      </c>
      <c r="C39" s="104" t="s">
        <v>520</v>
      </c>
      <c r="D39" s="104" t="s">
        <v>496</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row>
    <row r="40" spans="1:96" x14ac:dyDescent="0.45">
      <c r="A40" s="25"/>
      <c r="B40" s="104" t="s">
        <v>521</v>
      </c>
      <c r="C40" s="104" t="s">
        <v>522</v>
      </c>
      <c r="D40" s="104" t="s">
        <v>496</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row>
    <row r="41" spans="1:96" x14ac:dyDescent="0.45">
      <c r="A41" s="25"/>
      <c r="B41" s="104" t="s">
        <v>523</v>
      </c>
      <c r="C41" s="104" t="s">
        <v>524</v>
      </c>
      <c r="D41" s="104" t="s">
        <v>496</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row>
    <row r="42" spans="1:96" x14ac:dyDescent="0.45">
      <c r="A42" s="25"/>
      <c r="B42" s="135" t="s">
        <v>480</v>
      </c>
      <c r="C42" s="135" t="s">
        <v>525</v>
      </c>
      <c r="D42" s="135" t="s">
        <v>526</v>
      </c>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row>
    <row r="43" spans="1:96" x14ac:dyDescent="0.45">
      <c r="A43" s="25"/>
      <c r="B43" s="135" t="s">
        <v>482</v>
      </c>
      <c r="C43" s="135" t="s">
        <v>527</v>
      </c>
      <c r="D43" s="135" t="s">
        <v>576</v>
      </c>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row>
    <row r="44" spans="1:96" x14ac:dyDescent="0.45">
      <c r="A44" s="25"/>
      <c r="B44" s="99" t="s">
        <v>528</v>
      </c>
      <c r="C44" s="100" t="s">
        <v>243</v>
      </c>
      <c r="D44" s="100" t="s">
        <v>454</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row>
    <row r="45" spans="1:96" x14ac:dyDescent="0.45">
      <c r="A45" s="25"/>
      <c r="B45" s="135" t="s">
        <v>529</v>
      </c>
      <c r="C45" s="135" t="s">
        <v>530</v>
      </c>
      <c r="D45" s="135" t="s">
        <v>531</v>
      </c>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row>
    <row r="46" spans="1:96" x14ac:dyDescent="0.45">
      <c r="A46" s="25"/>
      <c r="B46" s="135" t="s">
        <v>532</v>
      </c>
      <c r="C46" s="135" t="s">
        <v>533</v>
      </c>
      <c r="D46" s="135" t="s">
        <v>534</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row>
    <row r="47" spans="1:96" x14ac:dyDescent="0.45">
      <c r="A47" s="25"/>
      <c r="B47" s="135" t="s">
        <v>535</v>
      </c>
      <c r="C47" s="135" t="s">
        <v>536</v>
      </c>
      <c r="D47" s="135" t="s">
        <v>572</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row>
    <row r="48" spans="1:96" x14ac:dyDescent="0.45">
      <c r="A48" s="25"/>
      <c r="B48" s="170" t="s">
        <v>658</v>
      </c>
      <c r="C48" s="170" t="s">
        <v>537</v>
      </c>
      <c r="D48" s="170" t="s">
        <v>538</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row>
    <row r="49" spans="1:96" x14ac:dyDescent="0.45">
      <c r="A49" s="25"/>
      <c r="B49" s="170" t="s">
        <v>539</v>
      </c>
      <c r="C49" s="170" t="s">
        <v>540</v>
      </c>
      <c r="D49" s="170" t="s">
        <v>659</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row>
    <row r="50" spans="1:96" x14ac:dyDescent="0.45">
      <c r="A50" s="25"/>
      <c r="B50" s="170" t="s">
        <v>467</v>
      </c>
      <c r="C50" s="170" t="s">
        <v>541</v>
      </c>
      <c r="D50" s="170" t="s">
        <v>659</v>
      </c>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row>
    <row r="51" spans="1:96" x14ac:dyDescent="0.45">
      <c r="A51" s="25"/>
      <c r="B51" s="135" t="s">
        <v>542</v>
      </c>
      <c r="C51" s="135" t="s">
        <v>543</v>
      </c>
      <c r="D51" s="135" t="s">
        <v>660</v>
      </c>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row>
    <row r="52" spans="1:96" x14ac:dyDescent="0.45">
      <c r="A52" s="25"/>
      <c r="B52" s="135" t="s">
        <v>544</v>
      </c>
      <c r="C52" s="135" t="s">
        <v>570</v>
      </c>
      <c r="D52" s="135" t="s">
        <v>660</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row>
    <row r="53" spans="1:96" x14ac:dyDescent="0.45">
      <c r="A53" s="25"/>
      <c r="B53" s="99" t="s">
        <v>545</v>
      </c>
      <c r="C53" s="100" t="s">
        <v>243</v>
      </c>
      <c r="D53" s="100" t="s">
        <v>454</v>
      </c>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row>
    <row r="54" spans="1:96" x14ac:dyDescent="0.45">
      <c r="A54" s="25"/>
      <c r="B54" s="135" t="s">
        <v>546</v>
      </c>
      <c r="C54" s="135" t="s">
        <v>547</v>
      </c>
      <c r="D54" s="135" t="s">
        <v>548</v>
      </c>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row>
    <row r="55" spans="1:96" x14ac:dyDescent="0.45">
      <c r="A55" s="25"/>
      <c r="B55" s="135" t="s">
        <v>549</v>
      </c>
      <c r="C55" s="135" t="s">
        <v>550</v>
      </c>
      <c r="D55" s="135" t="s">
        <v>551</v>
      </c>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row>
    <row r="56" spans="1:96" x14ac:dyDescent="0.45">
      <c r="A56" s="25"/>
      <c r="B56" s="135" t="s">
        <v>552</v>
      </c>
      <c r="C56" s="135" t="s">
        <v>553</v>
      </c>
      <c r="D56" s="135" t="s">
        <v>554</v>
      </c>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row>
    <row r="57" spans="1:96" x14ac:dyDescent="0.45">
      <c r="A57" s="25"/>
      <c r="B57" s="135" t="s">
        <v>555</v>
      </c>
      <c r="C57" s="135" t="s">
        <v>556</v>
      </c>
      <c r="D57" s="135" t="s">
        <v>557</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row>
    <row r="58" spans="1:96" x14ac:dyDescent="0.45">
      <c r="A58" s="25"/>
      <c r="B58" s="135" t="s">
        <v>558</v>
      </c>
      <c r="C58" s="135" t="s">
        <v>559</v>
      </c>
      <c r="D58" s="135" t="s">
        <v>551</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row>
    <row r="59" spans="1:96" x14ac:dyDescent="0.45">
      <c r="A59" s="25"/>
      <c r="B59" s="135" t="s">
        <v>560</v>
      </c>
      <c r="C59" s="135" t="s">
        <v>561</v>
      </c>
      <c r="D59" s="135" t="s">
        <v>554</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row>
    <row r="60" spans="1:96" x14ac:dyDescent="0.45">
      <c r="A60" s="25"/>
      <c r="B60" s="135" t="s">
        <v>562</v>
      </c>
      <c r="C60" s="135" t="s">
        <v>563</v>
      </c>
      <c r="D60" s="135" t="s">
        <v>548</v>
      </c>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row>
    <row r="61" spans="1:96" x14ac:dyDescent="0.45">
      <c r="A61" s="25"/>
      <c r="B61" s="135" t="s">
        <v>564</v>
      </c>
      <c r="C61" s="135" t="s">
        <v>565</v>
      </c>
      <c r="D61" s="135" t="s">
        <v>566</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row>
    <row r="62" spans="1:96" x14ac:dyDescent="0.45">
      <c r="A62" s="25"/>
      <c r="B62" s="135" t="s">
        <v>567</v>
      </c>
      <c r="C62" s="135" t="s">
        <v>568</v>
      </c>
      <c r="D62" s="135" t="s">
        <v>569</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row>
    <row r="63" spans="1:96"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row>
    <row r="64" spans="1:96" x14ac:dyDescent="0.45">
      <c r="A64" s="25"/>
      <c r="B64" s="25"/>
      <c r="C64" s="25"/>
      <c r="D64" s="25" t="s">
        <v>7</v>
      </c>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row>
    <row r="65" spans="1:96"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row>
    <row r="66" spans="1:96"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row>
    <row r="67" spans="1:96"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row>
    <row r="68" spans="1:96"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row>
    <row r="69" spans="1:96"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row>
    <row r="70" spans="1:96"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row>
    <row r="71" spans="1:96"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row>
    <row r="72" spans="1:96"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row>
    <row r="73" spans="1:96"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row>
    <row r="74" spans="1:96"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row>
    <row r="75" spans="1:96"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row>
    <row r="76" spans="1:96"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row>
    <row r="77" spans="1:96"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row>
    <row r="78" spans="1:96"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row>
    <row r="79" spans="1:96"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row>
    <row r="80" spans="1:96"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row>
    <row r="81" spans="1:73"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row>
    <row r="82" spans="1:73"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row>
    <row r="83" spans="1:73"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row>
    <row r="84" spans="1:73"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row>
    <row r="85" spans="1:73"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row>
    <row r="86" spans="1:73"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row>
    <row r="87" spans="1:73"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row>
    <row r="88" spans="1:73"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row>
    <row r="89" spans="1:73"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row>
    <row r="90" spans="1:73"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row>
    <row r="91" spans="1:73"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row>
    <row r="92" spans="1:73"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row>
    <row r="93" spans="1:73"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row>
    <row r="94" spans="1:73"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row>
    <row r="95" spans="1:73"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row>
    <row r="96" spans="1:73"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row>
    <row r="97" spans="1:73"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row>
    <row r="98" spans="1:73"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row>
    <row r="99" spans="1:73"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row>
    <row r="100" spans="1:73"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row>
    <row r="101" spans="1:73"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row>
    <row r="102" spans="1:73"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row>
    <row r="103" spans="1:73"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row>
    <row r="104" spans="1:73"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row>
    <row r="105" spans="1:73"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row>
    <row r="106" spans="1:73"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row>
    <row r="107" spans="1:73"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row>
    <row r="108" spans="1:73"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row>
    <row r="109" spans="1:73"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row>
    <row r="110" spans="1:73"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row>
    <row r="111" spans="1:73"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row>
    <row r="112" spans="1:73"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row>
    <row r="113" spans="1:73"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row>
    <row r="114" spans="1:73"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row>
    <row r="115" spans="1:73"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row>
    <row r="116" spans="1:73"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row>
    <row r="117" spans="1:73"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row>
    <row r="118" spans="1:73"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row>
    <row r="119" spans="1:73"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row>
    <row r="120" spans="1:73"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row>
    <row r="121" spans="1:73"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row>
    <row r="122" spans="1:73"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row>
    <row r="123" spans="1:73"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row>
    <row r="124" spans="1:73"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row>
    <row r="125" spans="1:73"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row>
    <row r="126" spans="1:73"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row>
    <row r="127" spans="1:73"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row>
    <row r="128" spans="1:73"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row>
    <row r="129" spans="1:73"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row>
    <row r="130" spans="1:73"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row>
    <row r="131" spans="1:73"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row>
    <row r="132" spans="1:73"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row>
    <row r="133" spans="1:73"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row>
    <row r="134" spans="1:73"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row>
    <row r="135" spans="1:73"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row>
    <row r="136" spans="1:73"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row>
    <row r="137" spans="1:73"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row>
    <row r="138" spans="1:73"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row>
    <row r="139" spans="1:73"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row>
    <row r="140" spans="1:73"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row>
    <row r="141" spans="1:73"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row>
    <row r="142" spans="1:73"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row>
    <row r="143" spans="1:73" x14ac:dyDescent="0.4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row>
    <row r="144" spans="1:73" x14ac:dyDescent="0.4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row>
    <row r="145" spans="1:73" x14ac:dyDescent="0.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row>
    <row r="146" spans="1:73" x14ac:dyDescent="0.4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row>
    <row r="147" spans="1:73" x14ac:dyDescent="0.4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row>
    <row r="148" spans="1:73" x14ac:dyDescent="0.4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row>
    <row r="149" spans="1:73" x14ac:dyDescent="0.4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row>
    <row r="150" spans="1:73" x14ac:dyDescent="0.4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row>
    <row r="151" spans="1:73" x14ac:dyDescent="0.4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row>
    <row r="152" spans="1:73" x14ac:dyDescent="0.4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row>
    <row r="153" spans="1:73" x14ac:dyDescent="0.4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row>
    <row r="154" spans="1:73" x14ac:dyDescent="0.4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row>
    <row r="155" spans="1:73" x14ac:dyDescent="0.4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row>
    <row r="156" spans="1:73" x14ac:dyDescent="0.4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row>
    <row r="157" spans="1:73" x14ac:dyDescent="0.4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row>
    <row r="158" spans="1:73" x14ac:dyDescent="0.4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row>
    <row r="159" spans="1:73" x14ac:dyDescent="0.4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row>
    <row r="160" spans="1:73" x14ac:dyDescent="0.4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row>
    <row r="161" spans="1:73" x14ac:dyDescent="0.4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row>
    <row r="162" spans="1:73" x14ac:dyDescent="0.4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row>
    <row r="163" spans="1:73" x14ac:dyDescent="0.4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row>
    <row r="164" spans="1:73" x14ac:dyDescent="0.4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row>
    <row r="165" spans="1:73" x14ac:dyDescent="0.4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row>
    <row r="166" spans="1:73" x14ac:dyDescent="0.4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row>
    <row r="167" spans="1:73" x14ac:dyDescent="0.4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row>
    <row r="168" spans="1:73" x14ac:dyDescent="0.4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row>
    <row r="169" spans="1:73" x14ac:dyDescent="0.4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row>
    <row r="170" spans="1:73" x14ac:dyDescent="0.4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row>
    <row r="171" spans="1:73" x14ac:dyDescent="0.4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row>
    <row r="172" spans="1:73" x14ac:dyDescent="0.4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row>
    <row r="173" spans="1:73" x14ac:dyDescent="0.4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row>
    <row r="174" spans="1:73" x14ac:dyDescent="0.4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row>
    <row r="175" spans="1:73" x14ac:dyDescent="0.4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row>
    <row r="176" spans="1:73" x14ac:dyDescent="0.4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row>
    <row r="177" spans="1:73" x14ac:dyDescent="0.4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row>
    <row r="178" spans="1:73" x14ac:dyDescent="0.4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row>
    <row r="179" spans="1:73" x14ac:dyDescent="0.4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row>
    <row r="180" spans="1:73" x14ac:dyDescent="0.4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row>
    <row r="181" spans="1:73" x14ac:dyDescent="0.4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row>
    <row r="182" spans="1:73" x14ac:dyDescent="0.4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row>
    <row r="183" spans="1:73" x14ac:dyDescent="0.4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row>
    <row r="184" spans="1:73" x14ac:dyDescent="0.4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row>
    <row r="185" spans="1:73" x14ac:dyDescent="0.4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row>
    <row r="186" spans="1:73" x14ac:dyDescent="0.4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row>
    <row r="187" spans="1:73" x14ac:dyDescent="0.4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row>
    <row r="188" spans="1:73" x14ac:dyDescent="0.4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row>
    <row r="189" spans="1:73" x14ac:dyDescent="0.4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row>
    <row r="190" spans="1:73" x14ac:dyDescent="0.4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row>
    <row r="191" spans="1:73" x14ac:dyDescent="0.4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row>
    <row r="192" spans="1:73" x14ac:dyDescent="0.4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row>
    <row r="193" spans="1:73" x14ac:dyDescent="0.4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row>
    <row r="194" spans="1:73" x14ac:dyDescent="0.4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row>
    <row r="195" spans="1:73" x14ac:dyDescent="0.4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row>
    <row r="196" spans="1:73" x14ac:dyDescent="0.4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row>
    <row r="197" spans="1:73" x14ac:dyDescent="0.4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row>
    <row r="198" spans="1:73" x14ac:dyDescent="0.4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row>
    <row r="199" spans="1:73" x14ac:dyDescent="0.4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row>
    <row r="200" spans="1:73" x14ac:dyDescent="0.4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row>
    <row r="201" spans="1:73" x14ac:dyDescent="0.4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row>
    <row r="202" spans="1:73" x14ac:dyDescent="0.4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row>
    <row r="203" spans="1:73" x14ac:dyDescent="0.4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row>
    <row r="204" spans="1:73" x14ac:dyDescent="0.4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row>
    <row r="205" spans="1:73" x14ac:dyDescent="0.4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row>
    <row r="206" spans="1:73" x14ac:dyDescent="0.4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row>
    <row r="207" spans="1:73" x14ac:dyDescent="0.4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row>
    <row r="208" spans="1:73" x14ac:dyDescent="0.4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row>
    <row r="209" spans="1:73" x14ac:dyDescent="0.4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row>
    <row r="210" spans="1:73" x14ac:dyDescent="0.4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row>
    <row r="211" spans="1:73" x14ac:dyDescent="0.4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row>
    <row r="212" spans="1:73" x14ac:dyDescent="0.4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row>
    <row r="213" spans="1:73" x14ac:dyDescent="0.4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row>
    <row r="214" spans="1:73" x14ac:dyDescent="0.4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row>
    <row r="215" spans="1:73" x14ac:dyDescent="0.4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row>
    <row r="216" spans="1:73" x14ac:dyDescent="0.4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row>
    <row r="217" spans="1:73" x14ac:dyDescent="0.4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row>
    <row r="218" spans="1:73" x14ac:dyDescent="0.4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row>
    <row r="219" spans="1:73" x14ac:dyDescent="0.4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row>
    <row r="220" spans="1:73" x14ac:dyDescent="0.4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row>
    <row r="221" spans="1:73" x14ac:dyDescent="0.4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row>
    <row r="222" spans="1:73" x14ac:dyDescent="0.4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row>
    <row r="223" spans="1:73" x14ac:dyDescent="0.4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row>
    <row r="224" spans="1:73" x14ac:dyDescent="0.4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row>
    <row r="225" spans="1:73" x14ac:dyDescent="0.4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row>
    <row r="226" spans="1:73" x14ac:dyDescent="0.4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row>
    <row r="227" spans="1:73" x14ac:dyDescent="0.4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row>
    <row r="228" spans="1:73" x14ac:dyDescent="0.4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row>
    <row r="229" spans="1:73" x14ac:dyDescent="0.4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row>
    <row r="230" spans="1:73" x14ac:dyDescent="0.4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row>
    <row r="231" spans="1:73" x14ac:dyDescent="0.4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row>
    <row r="232" spans="1:73" x14ac:dyDescent="0.4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row>
    <row r="233" spans="1:73" x14ac:dyDescent="0.4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row>
    <row r="234" spans="1:73" x14ac:dyDescent="0.4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row>
    <row r="235" spans="1:73" x14ac:dyDescent="0.4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row>
    <row r="236" spans="1:73" x14ac:dyDescent="0.4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row>
    <row r="237" spans="1:73" x14ac:dyDescent="0.4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row>
    <row r="238" spans="1:73" x14ac:dyDescent="0.4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row>
    <row r="239" spans="1:73" x14ac:dyDescent="0.4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row>
    <row r="240" spans="1:73" x14ac:dyDescent="0.4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row>
    <row r="241" spans="1:73" x14ac:dyDescent="0.4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row>
    <row r="242" spans="1:73" x14ac:dyDescent="0.4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row>
    <row r="243" spans="1:73" x14ac:dyDescent="0.4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row>
    <row r="244" spans="1:73" x14ac:dyDescent="0.4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row>
    <row r="245" spans="1:73" x14ac:dyDescent="0.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row>
    <row r="246" spans="1:73" x14ac:dyDescent="0.4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row>
    <row r="247" spans="1:73" x14ac:dyDescent="0.4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row>
    <row r="248" spans="1:73" x14ac:dyDescent="0.4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row>
    <row r="249" spans="1:73" x14ac:dyDescent="0.4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row>
    <row r="250" spans="1:73" x14ac:dyDescent="0.4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row>
    <row r="251" spans="1:73" x14ac:dyDescent="0.4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row>
    <row r="252" spans="1:73" x14ac:dyDescent="0.4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row>
    <row r="253" spans="1:73" x14ac:dyDescent="0.4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row>
    <row r="254" spans="1:73" x14ac:dyDescent="0.4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row>
    <row r="255" spans="1:73" x14ac:dyDescent="0.4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row>
    <row r="256" spans="1:73" x14ac:dyDescent="0.4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row>
    <row r="257" spans="1:73" x14ac:dyDescent="0.4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row>
    <row r="258" spans="1:73" x14ac:dyDescent="0.4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row>
    <row r="259" spans="1:73" x14ac:dyDescent="0.4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row>
    <row r="260" spans="1:73" x14ac:dyDescent="0.4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row>
    <row r="261" spans="1:73" x14ac:dyDescent="0.4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row>
    <row r="262" spans="1:73" x14ac:dyDescent="0.4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row>
    <row r="263" spans="1:73" x14ac:dyDescent="0.4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784-6F05-4FF7-B554-B1428EE7888E}">
  <sheetPr>
    <pageSetUpPr fitToPage="1"/>
  </sheetPr>
  <dimension ref="A1:X142"/>
  <sheetViews>
    <sheetView zoomScale="80" zoomScaleNormal="80" workbookViewId="0"/>
  </sheetViews>
  <sheetFormatPr defaultColWidth="9.1328125" defaultRowHeight="14.25" x14ac:dyDescent="0.45"/>
  <cols>
    <col min="1" max="1" width="6.59765625" customWidth="1"/>
    <col min="2" max="2" width="35.1328125" customWidth="1"/>
    <col min="3" max="3" width="17.73046875" customWidth="1"/>
    <col min="4" max="4" width="74.3984375" customWidth="1"/>
    <col min="5" max="5" width="96.73046875" customWidth="1"/>
  </cols>
  <sheetData>
    <row r="1" spans="1:24" s="162" customFormat="1" ht="87.75" customHeight="1" x14ac:dyDescent="0.45">
      <c r="A1" s="174"/>
      <c r="B1" s="175"/>
      <c r="C1" s="174"/>
      <c r="D1" s="174"/>
      <c r="E1" s="174"/>
      <c r="F1" s="174"/>
      <c r="G1" s="174"/>
      <c r="H1" s="174"/>
      <c r="I1" s="174"/>
      <c r="J1" s="174"/>
      <c r="K1" s="174"/>
      <c r="L1" s="174"/>
      <c r="M1" s="174"/>
      <c r="N1" s="174"/>
      <c r="O1" s="174"/>
      <c r="P1" s="174"/>
      <c r="Q1" s="174"/>
      <c r="R1" s="174"/>
      <c r="S1" s="174"/>
      <c r="T1" s="174"/>
      <c r="U1" s="174"/>
      <c r="V1" s="174"/>
      <c r="W1" s="174"/>
      <c r="X1" s="174"/>
    </row>
    <row r="2" spans="1:24" ht="35.25" customHeight="1" x14ac:dyDescent="0.45">
      <c r="A2" s="25"/>
      <c r="B2" s="25"/>
      <c r="C2" s="25"/>
      <c r="D2" s="25"/>
      <c r="E2" s="25"/>
      <c r="F2" s="25"/>
      <c r="G2" s="25"/>
      <c r="H2" s="25"/>
      <c r="I2" s="25"/>
      <c r="J2" s="25"/>
      <c r="K2" s="25"/>
      <c r="L2" s="25"/>
      <c r="M2" s="25"/>
      <c r="N2" s="25"/>
      <c r="O2" s="25"/>
      <c r="P2" s="25"/>
      <c r="Q2" s="25"/>
      <c r="R2" s="25"/>
      <c r="S2" s="25"/>
      <c r="T2" s="25"/>
      <c r="U2" s="25"/>
      <c r="V2" s="25"/>
      <c r="W2" s="25"/>
      <c r="X2" s="25"/>
    </row>
    <row r="3" spans="1:24" s="165" customFormat="1" ht="19.899999999999999" x14ac:dyDescent="0.5">
      <c r="A3" s="176"/>
      <c r="B3" s="163" t="s">
        <v>655</v>
      </c>
      <c r="C3" s="177"/>
      <c r="D3" s="177"/>
      <c r="E3" s="164"/>
      <c r="F3" s="176"/>
      <c r="G3" s="176"/>
      <c r="H3" s="176"/>
      <c r="I3" s="176"/>
      <c r="J3" s="176"/>
      <c r="K3" s="176"/>
      <c r="L3" s="176"/>
      <c r="M3" s="176"/>
      <c r="N3" s="176"/>
      <c r="O3" s="176"/>
      <c r="P3" s="176"/>
      <c r="Q3" s="176"/>
      <c r="R3" s="176"/>
      <c r="S3" s="176"/>
      <c r="T3" s="176"/>
      <c r="U3" s="176"/>
      <c r="V3" s="176"/>
      <c r="W3" s="176"/>
      <c r="X3" s="176"/>
    </row>
    <row r="4" spans="1:24" x14ac:dyDescent="0.45">
      <c r="A4" s="25"/>
      <c r="B4" s="429" t="s">
        <v>629</v>
      </c>
      <c r="C4" s="431" t="s">
        <v>245</v>
      </c>
      <c r="D4" s="431" t="s">
        <v>861</v>
      </c>
      <c r="E4" s="429" t="s">
        <v>243</v>
      </c>
      <c r="F4" s="166"/>
      <c r="G4" s="25"/>
      <c r="H4" s="25"/>
      <c r="I4" s="25"/>
      <c r="J4" s="25"/>
      <c r="K4" s="25"/>
      <c r="L4" s="25"/>
      <c r="M4" s="25"/>
      <c r="N4" s="25"/>
      <c r="O4" s="25"/>
      <c r="P4" s="25"/>
      <c r="Q4" s="25"/>
      <c r="R4" s="25"/>
      <c r="S4" s="25"/>
      <c r="T4" s="25"/>
      <c r="U4" s="25"/>
      <c r="V4" s="25"/>
      <c r="W4" s="25"/>
      <c r="X4" s="25"/>
    </row>
    <row r="5" spans="1:24" ht="28.5" customHeight="1" x14ac:dyDescent="0.45">
      <c r="A5" s="25"/>
      <c r="B5" s="311" t="s">
        <v>1453</v>
      </c>
      <c r="C5" s="312">
        <v>44118</v>
      </c>
      <c r="D5" s="241" t="s">
        <v>1454</v>
      </c>
      <c r="E5" s="313" t="s">
        <v>875</v>
      </c>
      <c r="F5" s="25"/>
      <c r="G5" s="25"/>
      <c r="H5" s="25"/>
      <c r="I5" s="25"/>
      <c r="J5" s="25"/>
      <c r="K5" s="25"/>
      <c r="L5" s="25"/>
      <c r="M5" s="25"/>
      <c r="N5" s="25"/>
      <c r="O5" s="25"/>
      <c r="P5" s="25"/>
      <c r="Q5" s="25"/>
      <c r="R5" s="25"/>
      <c r="S5" s="25"/>
      <c r="T5" s="25"/>
      <c r="U5" s="25"/>
      <c r="V5" s="25"/>
      <c r="W5" s="25"/>
      <c r="X5" s="25"/>
    </row>
    <row r="6" spans="1:24" ht="28.5" customHeight="1" x14ac:dyDescent="0.45">
      <c r="A6" s="25"/>
      <c r="B6" s="311" t="s">
        <v>1455</v>
      </c>
      <c r="C6" s="312">
        <v>44120</v>
      </c>
      <c r="D6" s="241" t="s">
        <v>1456</v>
      </c>
      <c r="E6" s="313" t="s">
        <v>876</v>
      </c>
      <c r="F6" s="25"/>
      <c r="G6" s="25"/>
      <c r="H6" s="25"/>
      <c r="I6" s="25"/>
      <c r="J6" s="25"/>
      <c r="K6" s="25"/>
      <c r="L6" s="25"/>
      <c r="M6" s="25"/>
      <c r="N6" s="25"/>
      <c r="O6" s="25"/>
      <c r="P6" s="25"/>
      <c r="Q6" s="25"/>
      <c r="R6" s="25"/>
      <c r="S6" s="25"/>
      <c r="T6" s="25"/>
      <c r="U6" s="25"/>
      <c r="V6" s="25"/>
      <c r="W6" s="25"/>
      <c r="X6" s="25"/>
    </row>
    <row r="7" spans="1:24" ht="28.5" customHeight="1" x14ac:dyDescent="0.45">
      <c r="A7" s="25"/>
      <c r="B7" s="311" t="s">
        <v>1110</v>
      </c>
      <c r="C7" s="312">
        <v>43951</v>
      </c>
      <c r="D7" s="241" t="s">
        <v>1111</v>
      </c>
      <c r="E7" s="313" t="s">
        <v>862</v>
      </c>
      <c r="F7" s="25"/>
      <c r="G7" s="25"/>
      <c r="H7" s="25"/>
      <c r="I7" s="25"/>
      <c r="J7" s="25"/>
      <c r="K7" s="25"/>
      <c r="L7" s="25"/>
      <c r="M7" s="25"/>
      <c r="N7" s="25"/>
      <c r="O7" s="25"/>
      <c r="P7" s="25"/>
      <c r="Q7" s="25"/>
      <c r="R7" s="25"/>
      <c r="S7" s="25"/>
      <c r="T7" s="25"/>
      <c r="U7" s="25"/>
      <c r="V7" s="25"/>
      <c r="W7" s="25"/>
      <c r="X7" s="25"/>
    </row>
    <row r="8" spans="1:24" ht="28.5" customHeight="1" x14ac:dyDescent="0.45">
      <c r="A8" s="25"/>
      <c r="B8" s="311" t="s">
        <v>657</v>
      </c>
      <c r="C8" s="312">
        <v>43769</v>
      </c>
      <c r="D8" s="241" t="s">
        <v>863</v>
      </c>
      <c r="E8" s="313" t="s">
        <v>864</v>
      </c>
      <c r="F8" s="25"/>
      <c r="G8" s="25"/>
      <c r="H8" s="25"/>
      <c r="I8" s="25"/>
      <c r="J8" s="25"/>
      <c r="K8" s="25"/>
      <c r="L8" s="25"/>
      <c r="M8" s="25"/>
      <c r="N8" s="25"/>
      <c r="O8" s="25"/>
      <c r="P8" s="25"/>
      <c r="Q8" s="25"/>
      <c r="R8" s="25"/>
      <c r="S8" s="25"/>
      <c r="T8" s="25"/>
      <c r="U8" s="25"/>
      <c r="V8" s="25"/>
      <c r="W8" s="25"/>
      <c r="X8" s="25"/>
    </row>
    <row r="9" spans="1:24" ht="28.5" customHeight="1" x14ac:dyDescent="0.45">
      <c r="A9" s="25"/>
      <c r="B9" s="311" t="s">
        <v>865</v>
      </c>
      <c r="C9" s="312">
        <v>43007</v>
      </c>
      <c r="D9" s="241" t="s">
        <v>866</v>
      </c>
      <c r="E9" s="313" t="s">
        <v>867</v>
      </c>
      <c r="F9" s="25"/>
      <c r="G9" s="25"/>
      <c r="H9" s="25"/>
      <c r="I9" s="25" t="s">
        <v>7</v>
      </c>
      <c r="J9" s="25"/>
      <c r="K9" s="25"/>
      <c r="L9" s="25"/>
      <c r="M9" s="25"/>
      <c r="N9" s="25"/>
      <c r="O9" s="25"/>
      <c r="P9" s="25"/>
      <c r="Q9" s="25"/>
      <c r="R9" s="25"/>
      <c r="S9" s="25"/>
      <c r="T9" s="25"/>
      <c r="U9" s="25"/>
      <c r="V9" s="25"/>
      <c r="W9" s="25"/>
      <c r="X9" s="25"/>
    </row>
    <row r="10" spans="1:24" ht="28.5" customHeight="1" x14ac:dyDescent="0.45">
      <c r="A10" s="25"/>
      <c r="B10" s="313" t="s">
        <v>1112</v>
      </c>
      <c r="C10" s="312">
        <v>43993</v>
      </c>
      <c r="D10" s="419" t="s">
        <v>1113</v>
      </c>
      <c r="E10" s="419" t="s">
        <v>868</v>
      </c>
      <c r="F10" s="25"/>
      <c r="G10" s="25"/>
      <c r="H10" s="25"/>
      <c r="I10" s="25"/>
      <c r="J10" s="25"/>
      <c r="K10" s="25"/>
      <c r="L10" s="25"/>
      <c r="M10" s="25"/>
      <c r="N10" s="25"/>
      <c r="O10" s="25"/>
      <c r="P10" s="25"/>
      <c r="Q10" s="25"/>
      <c r="R10" s="25"/>
      <c r="S10" s="25"/>
      <c r="T10" s="25"/>
      <c r="U10" s="25"/>
      <c r="V10" s="25"/>
      <c r="W10" s="25"/>
      <c r="X10" s="25"/>
    </row>
    <row r="11" spans="1:24" ht="28.5" customHeight="1" x14ac:dyDescent="0.45">
      <c r="A11" s="25"/>
      <c r="B11" s="313" t="s">
        <v>1114</v>
      </c>
      <c r="C11" s="312">
        <v>43993</v>
      </c>
      <c r="D11" s="419" t="s">
        <v>1115</v>
      </c>
      <c r="E11" s="419" t="s">
        <v>869</v>
      </c>
      <c r="F11" s="25"/>
      <c r="G11" s="25"/>
      <c r="H11" s="25"/>
      <c r="I11" s="25"/>
      <c r="J11" s="25" t="s">
        <v>7</v>
      </c>
      <c r="K11" s="25" t="s">
        <v>7</v>
      </c>
      <c r="L11" s="25"/>
      <c r="M11" s="25"/>
      <c r="N11" s="25"/>
      <c r="O11" s="25"/>
      <c r="P11" s="25"/>
      <c r="Q11" s="25"/>
      <c r="R11" s="25"/>
      <c r="S11" s="25"/>
      <c r="T11" s="25"/>
      <c r="U11" s="25"/>
      <c r="V11" s="25"/>
      <c r="W11" s="25"/>
      <c r="X11" s="25"/>
    </row>
    <row r="12" spans="1:24" ht="28.5" customHeight="1" x14ac:dyDescent="0.45">
      <c r="A12" s="25"/>
      <c r="B12" s="313" t="s">
        <v>1116</v>
      </c>
      <c r="C12" s="312">
        <v>43993</v>
      </c>
      <c r="D12" s="419" t="s">
        <v>1117</v>
      </c>
      <c r="E12" s="230" t="s">
        <v>870</v>
      </c>
      <c r="F12" s="25"/>
      <c r="G12" s="25"/>
      <c r="H12" s="25"/>
      <c r="I12" s="25"/>
      <c r="J12" s="25"/>
      <c r="K12" s="25"/>
      <c r="L12" s="25"/>
      <c r="M12" s="25"/>
      <c r="N12" s="25"/>
      <c r="O12" s="25"/>
      <c r="P12" s="25"/>
      <c r="Q12" s="25"/>
      <c r="R12" s="25"/>
      <c r="S12" s="25"/>
      <c r="T12" s="25"/>
      <c r="U12" s="25"/>
      <c r="V12" s="25"/>
      <c r="W12" s="25"/>
      <c r="X12" s="25"/>
    </row>
    <row r="13" spans="1:24" ht="28.5" customHeight="1" x14ac:dyDescent="0.45">
      <c r="A13" s="25"/>
      <c r="B13" s="313" t="s">
        <v>1118</v>
      </c>
      <c r="C13" s="312">
        <v>43993</v>
      </c>
      <c r="D13" s="419" t="s">
        <v>1119</v>
      </c>
      <c r="E13" s="230" t="s">
        <v>878</v>
      </c>
      <c r="F13" s="25"/>
      <c r="G13" s="25"/>
      <c r="H13" s="25"/>
      <c r="I13" s="25"/>
      <c r="J13" s="25"/>
      <c r="K13" s="25"/>
      <c r="L13" s="25"/>
      <c r="M13" s="25"/>
      <c r="N13" s="25"/>
      <c r="O13" s="25"/>
      <c r="P13" s="25"/>
      <c r="Q13" s="25"/>
      <c r="R13" s="25"/>
      <c r="S13" s="25"/>
      <c r="T13" s="25"/>
      <c r="U13" s="25"/>
      <c r="V13" s="25"/>
      <c r="W13" s="25"/>
      <c r="X13" s="25"/>
    </row>
    <row r="14" spans="1:24" ht="28.5" customHeight="1" x14ac:dyDescent="0.45">
      <c r="A14" s="25"/>
      <c r="B14" s="313" t="s">
        <v>1120</v>
      </c>
      <c r="C14" s="312">
        <v>43993</v>
      </c>
      <c r="D14" s="419" t="s">
        <v>1121</v>
      </c>
      <c r="E14" s="230" t="s">
        <v>879</v>
      </c>
      <c r="F14" s="25"/>
      <c r="G14" s="25"/>
      <c r="H14" s="25"/>
      <c r="I14" s="25"/>
      <c r="J14" s="25"/>
      <c r="K14" s="25"/>
      <c r="L14" s="25"/>
      <c r="M14" s="25"/>
      <c r="N14" s="25"/>
      <c r="O14" s="25"/>
      <c r="P14" s="25"/>
      <c r="Q14" s="25"/>
      <c r="R14" s="25"/>
      <c r="S14" s="25"/>
      <c r="T14" s="25"/>
      <c r="U14" s="25"/>
      <c r="V14" s="25"/>
      <c r="W14" s="25"/>
      <c r="X14" s="25"/>
    </row>
    <row r="15" spans="1:24" ht="28.5" customHeight="1" x14ac:dyDescent="0.45">
      <c r="A15" s="25"/>
      <c r="B15" s="313" t="s">
        <v>1457</v>
      </c>
      <c r="C15" s="312">
        <v>44120</v>
      </c>
      <c r="D15" s="419" t="s">
        <v>1458</v>
      </c>
      <c r="E15" s="230" t="s">
        <v>1459</v>
      </c>
      <c r="F15" s="25"/>
      <c r="G15" s="25"/>
      <c r="H15" s="25"/>
      <c r="I15" s="25"/>
      <c r="J15" s="25"/>
      <c r="K15" s="25"/>
      <c r="L15" s="25"/>
      <c r="M15" s="25"/>
      <c r="N15" s="25"/>
      <c r="O15" s="25"/>
      <c r="P15" s="25"/>
      <c r="Q15" s="25"/>
      <c r="R15" s="25"/>
      <c r="S15" s="25"/>
      <c r="T15" s="25"/>
      <c r="U15" s="25"/>
      <c r="V15" s="25"/>
      <c r="W15" s="25"/>
      <c r="X15" s="25"/>
    </row>
    <row r="16" spans="1:24" ht="28.5" customHeight="1" x14ac:dyDescent="0.45">
      <c r="A16" s="25"/>
      <c r="B16" s="313" t="s">
        <v>1460</v>
      </c>
      <c r="C16" s="312">
        <v>44120</v>
      </c>
      <c r="D16" s="419" t="s">
        <v>1461</v>
      </c>
      <c r="E16" s="230" t="s">
        <v>871</v>
      </c>
      <c r="F16" s="25"/>
      <c r="G16" s="25"/>
      <c r="H16" s="25"/>
      <c r="I16" s="25"/>
      <c r="J16" s="25"/>
      <c r="K16" s="25"/>
      <c r="L16" s="25"/>
      <c r="M16" s="25"/>
      <c r="N16" s="25"/>
      <c r="O16" s="25"/>
      <c r="P16" s="25"/>
      <c r="Q16" s="25"/>
      <c r="R16" s="25"/>
      <c r="S16" s="25"/>
      <c r="T16" s="25"/>
      <c r="U16" s="25"/>
      <c r="V16" s="25"/>
      <c r="W16" s="25"/>
      <c r="X16" s="25"/>
    </row>
    <row r="17" spans="1:24" ht="32.65" customHeight="1" x14ac:dyDescent="0.45">
      <c r="A17" s="25"/>
      <c r="B17" s="313" t="s">
        <v>1462</v>
      </c>
      <c r="C17" s="312">
        <v>44120</v>
      </c>
      <c r="D17" s="419" t="s">
        <v>1463</v>
      </c>
      <c r="E17" s="230" t="s">
        <v>872</v>
      </c>
      <c r="F17" s="25"/>
      <c r="G17" s="25"/>
      <c r="H17" s="25"/>
      <c r="I17" s="25"/>
      <c r="J17" s="25"/>
      <c r="K17" s="25"/>
      <c r="L17" s="25"/>
      <c r="M17" s="25"/>
      <c r="N17" s="25"/>
      <c r="O17" s="25"/>
      <c r="P17" s="25"/>
      <c r="Q17" s="25"/>
      <c r="R17" s="25"/>
      <c r="S17" s="25"/>
      <c r="T17" s="25"/>
      <c r="U17" s="25"/>
      <c r="V17" s="25"/>
      <c r="W17" s="25"/>
      <c r="X17" s="25"/>
    </row>
    <row r="18" spans="1:24" ht="28.5" customHeight="1" x14ac:dyDescent="0.45">
      <c r="A18" s="25"/>
      <c r="B18" s="313" t="s">
        <v>1464</v>
      </c>
      <c r="C18" s="312">
        <v>44120</v>
      </c>
      <c r="D18" s="419" t="s">
        <v>1465</v>
      </c>
      <c r="E18" s="419" t="s">
        <v>873</v>
      </c>
      <c r="F18" s="25"/>
      <c r="G18" s="25"/>
      <c r="H18" s="25"/>
      <c r="I18" s="25"/>
      <c r="J18" s="25"/>
      <c r="K18" s="25"/>
      <c r="L18" s="25"/>
      <c r="M18" s="25"/>
      <c r="N18" s="25"/>
      <c r="O18" s="25"/>
      <c r="P18" s="25"/>
      <c r="Q18" s="25"/>
      <c r="R18" s="25"/>
      <c r="S18" s="25"/>
      <c r="T18" s="25"/>
      <c r="U18" s="25"/>
      <c r="V18" s="25"/>
      <c r="W18" s="25"/>
      <c r="X18" s="25"/>
    </row>
    <row r="19" spans="1:24" ht="25.5" customHeight="1" x14ac:dyDescent="0.45">
      <c r="A19" s="25"/>
      <c r="B19" s="313" t="s">
        <v>1466</v>
      </c>
      <c r="C19" s="312">
        <v>44120</v>
      </c>
      <c r="D19" s="419" t="s">
        <v>1467</v>
      </c>
      <c r="E19" s="419" t="s">
        <v>1468</v>
      </c>
      <c r="F19" s="25"/>
      <c r="G19" s="25"/>
      <c r="H19" s="25"/>
      <c r="I19" s="25"/>
      <c r="J19" s="25"/>
      <c r="K19" s="25"/>
      <c r="L19" s="25"/>
      <c r="M19" s="25"/>
      <c r="N19" s="25"/>
      <c r="O19" s="25"/>
      <c r="P19" s="25"/>
      <c r="Q19" s="25"/>
      <c r="R19" s="25"/>
      <c r="S19" s="25"/>
      <c r="T19" s="25"/>
      <c r="U19" s="25"/>
      <c r="V19" s="25"/>
      <c r="W19" s="25"/>
      <c r="X19" s="25"/>
    </row>
    <row r="20" spans="1:24" ht="24.75" customHeight="1" x14ac:dyDescent="0.45">
      <c r="A20" s="25"/>
      <c r="B20" s="313" t="s">
        <v>1469</v>
      </c>
      <c r="C20" s="312">
        <v>44120</v>
      </c>
      <c r="D20" s="419" t="s">
        <v>1470</v>
      </c>
      <c r="E20" s="230" t="s">
        <v>1135</v>
      </c>
      <c r="F20" s="25"/>
      <c r="G20" s="25"/>
      <c r="H20" s="25"/>
      <c r="I20" s="25"/>
      <c r="J20" s="25"/>
      <c r="K20" s="25"/>
      <c r="L20" s="25"/>
      <c r="M20" s="25"/>
      <c r="N20" s="25"/>
      <c r="O20" s="25"/>
      <c r="P20" s="25"/>
      <c r="Q20" s="25"/>
      <c r="R20" s="25"/>
      <c r="S20" s="25"/>
      <c r="T20" s="25"/>
      <c r="U20" s="25"/>
      <c r="V20" s="25"/>
      <c r="W20" s="25"/>
      <c r="X20" s="25"/>
    </row>
    <row r="21" spans="1:24" ht="25.5" customHeight="1" x14ac:dyDescent="0.45">
      <c r="A21" s="25"/>
      <c r="B21" s="313" t="s">
        <v>1471</v>
      </c>
      <c r="C21" s="312">
        <v>44120</v>
      </c>
      <c r="D21" s="419" t="s">
        <v>1472</v>
      </c>
      <c r="E21" s="419" t="s">
        <v>1473</v>
      </c>
      <c r="F21" s="25"/>
      <c r="G21" s="25"/>
      <c r="H21" s="25"/>
      <c r="I21" s="25"/>
      <c r="J21" s="25"/>
      <c r="K21" s="25"/>
      <c r="L21" s="25"/>
      <c r="M21" s="25"/>
      <c r="N21" s="25"/>
      <c r="O21" s="25"/>
      <c r="P21" s="25"/>
      <c r="Q21" s="25"/>
      <c r="R21" s="25"/>
      <c r="S21" s="25"/>
      <c r="T21" s="25"/>
      <c r="U21" s="25"/>
      <c r="V21" s="25"/>
      <c r="W21" s="25"/>
      <c r="X21" s="25"/>
    </row>
    <row r="22" spans="1:24" x14ac:dyDescent="0.45">
      <c r="A22" s="25"/>
      <c r="B22" s="25"/>
      <c r="C22" s="25"/>
      <c r="D22" s="25"/>
      <c r="E22" s="25"/>
      <c r="F22" s="25"/>
      <c r="G22" s="25"/>
      <c r="H22" s="25"/>
      <c r="I22" s="25"/>
      <c r="J22" s="25"/>
      <c r="K22" s="25"/>
      <c r="L22" s="25"/>
      <c r="M22" s="25"/>
      <c r="N22" s="25"/>
      <c r="O22" s="25"/>
      <c r="P22" s="25"/>
      <c r="Q22" s="25"/>
      <c r="R22" s="25"/>
      <c r="S22" s="25"/>
      <c r="T22" s="25"/>
      <c r="U22" s="25"/>
      <c r="V22" s="25"/>
      <c r="W22" s="25"/>
      <c r="X22" s="25"/>
    </row>
    <row r="23" spans="1:24" x14ac:dyDescent="0.45">
      <c r="A23" s="25"/>
      <c r="B23" s="25"/>
      <c r="C23" s="25"/>
      <c r="D23" s="25"/>
      <c r="E23" s="25"/>
      <c r="F23" s="25"/>
      <c r="G23" s="25"/>
      <c r="H23" s="25"/>
      <c r="I23" s="25"/>
      <c r="J23" s="25"/>
      <c r="K23" s="25"/>
      <c r="L23" s="25"/>
      <c r="M23" s="25"/>
      <c r="N23" s="25"/>
      <c r="O23" s="25"/>
      <c r="P23" s="25"/>
      <c r="Q23" s="25"/>
      <c r="R23" s="25"/>
      <c r="S23" s="25"/>
      <c r="T23" s="25"/>
      <c r="U23" s="25"/>
      <c r="V23" s="25"/>
      <c r="W23" s="25"/>
      <c r="X23" s="25"/>
    </row>
    <row r="24" spans="1:24" x14ac:dyDescent="0.45">
      <c r="A24" s="25"/>
      <c r="B24" s="25"/>
      <c r="C24" s="25"/>
      <c r="D24" s="25"/>
      <c r="E24" s="25"/>
      <c r="F24" s="25"/>
      <c r="G24" s="25"/>
      <c r="H24" s="25"/>
      <c r="I24" s="25"/>
      <c r="J24" s="25"/>
      <c r="K24" s="25"/>
      <c r="L24" s="25"/>
      <c r="M24" s="25"/>
      <c r="N24" s="25"/>
      <c r="O24" s="25"/>
      <c r="P24" s="25"/>
      <c r="Q24" s="25"/>
      <c r="R24" s="25"/>
      <c r="S24" s="25"/>
      <c r="T24" s="25"/>
      <c r="U24" s="25"/>
      <c r="V24" s="25"/>
      <c r="W24" s="25"/>
      <c r="X24" s="25"/>
    </row>
    <row r="25" spans="1:24" x14ac:dyDescent="0.45">
      <c r="A25" s="25"/>
      <c r="B25" s="25"/>
      <c r="C25" s="25"/>
      <c r="D25" s="25"/>
      <c r="E25" s="25"/>
      <c r="F25" s="25"/>
      <c r="G25" s="25"/>
      <c r="H25" s="25"/>
      <c r="I25" s="25"/>
      <c r="J25" s="25"/>
      <c r="K25" s="25"/>
      <c r="L25" s="25"/>
      <c r="M25" s="25"/>
      <c r="N25" s="25"/>
      <c r="O25" s="25"/>
      <c r="P25" s="25"/>
      <c r="Q25" s="25"/>
      <c r="R25" s="25"/>
      <c r="S25" s="25"/>
      <c r="T25" s="25"/>
      <c r="U25" s="25"/>
      <c r="V25" s="25"/>
      <c r="W25" s="25"/>
      <c r="X25" s="25"/>
    </row>
    <row r="26" spans="1:24" x14ac:dyDescent="0.45">
      <c r="A26" s="25"/>
      <c r="B26" s="25"/>
      <c r="C26" s="25"/>
      <c r="D26" s="25"/>
      <c r="E26" s="25"/>
      <c r="F26" s="25"/>
      <c r="G26" s="25"/>
      <c r="H26" s="25"/>
      <c r="I26" s="25"/>
      <c r="J26" s="25"/>
      <c r="K26" s="25"/>
      <c r="L26" s="25"/>
      <c r="M26" s="25"/>
      <c r="N26" s="25"/>
      <c r="O26" s="25"/>
      <c r="P26" s="25"/>
      <c r="Q26" s="25"/>
      <c r="R26" s="25"/>
      <c r="S26" s="25"/>
      <c r="T26" s="25"/>
      <c r="U26" s="25"/>
      <c r="V26" s="25"/>
      <c r="W26" s="25"/>
      <c r="X26" s="25"/>
    </row>
    <row r="27" spans="1:24" x14ac:dyDescent="0.45">
      <c r="A27" s="25"/>
      <c r="B27" s="25"/>
      <c r="C27" s="25"/>
      <c r="D27" s="25"/>
      <c r="E27" s="25"/>
      <c r="F27" s="25"/>
      <c r="G27" s="25"/>
      <c r="H27" s="25"/>
      <c r="I27" s="25"/>
      <c r="J27" s="25"/>
      <c r="K27" s="25"/>
      <c r="L27" s="25"/>
      <c r="M27" s="25"/>
      <c r="N27" s="25"/>
      <c r="O27" s="25"/>
      <c r="P27" s="25"/>
      <c r="Q27" s="25"/>
      <c r="R27" s="25"/>
      <c r="S27" s="25"/>
      <c r="T27" s="25"/>
      <c r="U27" s="25"/>
      <c r="V27" s="25"/>
      <c r="W27" s="25"/>
      <c r="X27" s="25"/>
    </row>
    <row r="28" spans="1:24" x14ac:dyDescent="0.45">
      <c r="A28" s="25"/>
      <c r="B28" s="25"/>
      <c r="C28" s="25"/>
      <c r="D28" s="25"/>
      <c r="E28" s="25"/>
      <c r="F28" s="25"/>
      <c r="G28" s="25"/>
      <c r="H28" s="25"/>
      <c r="I28" s="25"/>
      <c r="J28" s="25"/>
      <c r="K28" s="25"/>
      <c r="L28" s="25"/>
      <c r="M28" s="25"/>
      <c r="N28" s="25"/>
      <c r="O28" s="25"/>
      <c r="P28" s="25"/>
      <c r="Q28" s="25"/>
      <c r="R28" s="25"/>
      <c r="S28" s="25"/>
      <c r="T28" s="25"/>
      <c r="U28" s="25"/>
      <c r="V28" s="25"/>
      <c r="W28" s="25"/>
      <c r="X28" s="25"/>
    </row>
    <row r="29" spans="1:24" x14ac:dyDescent="0.45">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4" x14ac:dyDescent="0.45">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4" x14ac:dyDescent="0.45">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4" x14ac:dyDescent="0.45">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x14ac:dyDescent="0.45">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x14ac:dyDescent="0.45">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x14ac:dyDescent="0.45">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x14ac:dyDescent="0.45">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x14ac:dyDescent="0.45">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x14ac:dyDescent="0.45">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x14ac:dyDescent="0.45">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x14ac:dyDescent="0.45">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x14ac:dyDescent="0.45">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x14ac:dyDescent="0.45">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x14ac:dyDescent="0.45">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x14ac:dyDescent="0.45">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x14ac:dyDescent="0.45">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x14ac:dyDescent="0.45">
      <c r="A47" s="25"/>
      <c r="B47" s="25"/>
      <c r="C47" s="25"/>
      <c r="D47" s="25"/>
      <c r="E47" s="25"/>
      <c r="F47" s="25"/>
      <c r="G47" s="25"/>
      <c r="H47" s="25"/>
      <c r="I47" s="25"/>
      <c r="J47" s="25"/>
      <c r="K47" s="25"/>
      <c r="L47" s="25"/>
      <c r="M47" s="25"/>
      <c r="N47" s="25"/>
      <c r="O47" s="25"/>
      <c r="P47" s="25"/>
      <c r="Q47" s="25"/>
      <c r="R47" s="25"/>
      <c r="S47" s="25"/>
      <c r="T47" s="25"/>
      <c r="U47" s="25"/>
      <c r="V47" s="25"/>
      <c r="W47" s="25"/>
      <c r="X47" s="25"/>
    </row>
    <row r="48" spans="1:24" x14ac:dyDescent="0.45">
      <c r="A48" s="25"/>
      <c r="B48" s="25"/>
      <c r="C48" s="25"/>
      <c r="D48" s="25"/>
      <c r="E48" s="25"/>
      <c r="F48" s="25"/>
      <c r="G48" s="25"/>
      <c r="H48" s="25"/>
      <c r="I48" s="25"/>
      <c r="J48" s="25"/>
      <c r="K48" s="25"/>
      <c r="L48" s="25"/>
      <c r="M48" s="25"/>
      <c r="N48" s="25"/>
      <c r="O48" s="25"/>
      <c r="P48" s="25"/>
      <c r="Q48" s="25"/>
      <c r="R48" s="25"/>
      <c r="S48" s="25"/>
      <c r="T48" s="25"/>
      <c r="U48" s="25"/>
      <c r="V48" s="25"/>
      <c r="W48" s="25"/>
      <c r="X48" s="25"/>
    </row>
    <row r="49" spans="1:24" x14ac:dyDescent="0.45">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x14ac:dyDescent="0.45">
      <c r="A50" s="25"/>
      <c r="B50" s="25"/>
      <c r="C50" s="25"/>
      <c r="D50" s="25"/>
      <c r="E50" s="25"/>
      <c r="F50" s="25"/>
      <c r="G50" s="25"/>
      <c r="H50" s="25"/>
      <c r="I50" s="25"/>
      <c r="J50" s="25"/>
      <c r="K50" s="25"/>
      <c r="L50" s="25"/>
      <c r="M50" s="25"/>
      <c r="N50" s="25"/>
      <c r="O50" s="25"/>
      <c r="P50" s="25"/>
      <c r="Q50" s="25"/>
      <c r="R50" s="25"/>
      <c r="S50" s="25"/>
      <c r="T50" s="25"/>
      <c r="U50" s="25"/>
      <c r="V50" s="25"/>
      <c r="W50" s="25"/>
      <c r="X50" s="25"/>
    </row>
    <row r="51" spans="1:24" x14ac:dyDescent="0.45">
      <c r="A51" s="25"/>
      <c r="B51" s="25"/>
      <c r="C51" s="25"/>
      <c r="D51" s="25"/>
      <c r="E51" s="25"/>
      <c r="F51" s="25"/>
      <c r="G51" s="25"/>
      <c r="H51" s="25"/>
      <c r="I51" s="25"/>
      <c r="J51" s="25"/>
      <c r="K51" s="25"/>
      <c r="L51" s="25"/>
      <c r="M51" s="25"/>
      <c r="N51" s="25"/>
      <c r="O51" s="25"/>
      <c r="P51" s="25"/>
      <c r="Q51" s="25"/>
      <c r="R51" s="25"/>
      <c r="S51" s="25"/>
      <c r="T51" s="25"/>
      <c r="U51" s="25"/>
      <c r="V51" s="25"/>
      <c r="W51" s="25"/>
      <c r="X51" s="25"/>
    </row>
    <row r="52" spans="1:24" x14ac:dyDescent="0.45">
      <c r="A52" s="25"/>
      <c r="B52" s="25"/>
      <c r="C52" s="25"/>
      <c r="D52" s="25"/>
      <c r="E52" s="25"/>
      <c r="F52" s="25"/>
      <c r="G52" s="25"/>
      <c r="H52" s="25"/>
      <c r="I52" s="25"/>
      <c r="J52" s="25"/>
      <c r="K52" s="25"/>
      <c r="L52" s="25"/>
      <c r="M52" s="25"/>
      <c r="N52" s="25"/>
      <c r="O52" s="25"/>
      <c r="P52" s="25"/>
      <c r="Q52" s="25"/>
      <c r="R52" s="25"/>
      <c r="S52" s="25"/>
      <c r="T52" s="25"/>
      <c r="U52" s="25"/>
      <c r="V52" s="25"/>
      <c r="W52" s="25"/>
      <c r="X52" s="25"/>
    </row>
    <row r="53" spans="1:24" x14ac:dyDescent="0.45">
      <c r="A53" s="25"/>
      <c r="B53" s="25"/>
      <c r="C53" s="25"/>
      <c r="D53" s="25"/>
      <c r="E53" s="25"/>
      <c r="F53" s="25"/>
      <c r="G53" s="25"/>
      <c r="H53" s="25"/>
      <c r="I53" s="25"/>
      <c r="J53" s="25"/>
      <c r="K53" s="25"/>
      <c r="L53" s="25"/>
      <c r="M53" s="25"/>
      <c r="N53" s="25"/>
      <c r="O53" s="25"/>
      <c r="P53" s="25"/>
      <c r="Q53" s="25"/>
      <c r="R53" s="25"/>
      <c r="S53" s="25"/>
      <c r="T53" s="25"/>
      <c r="U53" s="25"/>
      <c r="V53" s="25"/>
      <c r="W53" s="25"/>
      <c r="X53" s="25"/>
    </row>
    <row r="54" spans="1:24" x14ac:dyDescent="0.45">
      <c r="A54" s="25"/>
      <c r="B54" s="25"/>
      <c r="C54" s="25"/>
      <c r="D54" s="25"/>
      <c r="E54" s="25"/>
      <c r="F54" s="25"/>
      <c r="G54" s="25"/>
      <c r="H54" s="25"/>
      <c r="I54" s="25"/>
      <c r="J54" s="25"/>
      <c r="K54" s="25"/>
      <c r="L54" s="25"/>
      <c r="M54" s="25"/>
      <c r="N54" s="25"/>
      <c r="O54" s="25"/>
      <c r="P54" s="25"/>
      <c r="Q54" s="25"/>
      <c r="R54" s="25"/>
      <c r="S54" s="25"/>
      <c r="T54" s="25"/>
      <c r="U54" s="25"/>
      <c r="V54" s="25"/>
      <c r="W54" s="25"/>
      <c r="X54" s="25"/>
    </row>
    <row r="55" spans="1:24" x14ac:dyDescent="0.45">
      <c r="A55" s="25"/>
      <c r="B55" s="25"/>
      <c r="C55" s="25"/>
      <c r="D55" s="25"/>
      <c r="E55" s="25"/>
      <c r="F55" s="25"/>
      <c r="G55" s="25"/>
      <c r="H55" s="25"/>
      <c r="I55" s="25"/>
      <c r="J55" s="25"/>
      <c r="K55" s="25"/>
      <c r="L55" s="25"/>
      <c r="M55" s="25"/>
      <c r="N55" s="25"/>
      <c r="O55" s="25"/>
      <c r="P55" s="25"/>
      <c r="Q55" s="25"/>
      <c r="R55" s="25"/>
      <c r="S55" s="25"/>
      <c r="T55" s="25"/>
      <c r="U55" s="25"/>
      <c r="V55" s="25"/>
      <c r="W55" s="25"/>
      <c r="X55" s="25"/>
    </row>
    <row r="56" spans="1:24" x14ac:dyDescent="0.45">
      <c r="A56" s="25"/>
      <c r="B56" s="25"/>
      <c r="C56" s="25"/>
      <c r="D56" s="25"/>
      <c r="E56" s="25"/>
      <c r="F56" s="25"/>
      <c r="G56" s="25"/>
      <c r="H56" s="25"/>
      <c r="I56" s="25"/>
      <c r="J56" s="25"/>
      <c r="K56" s="25"/>
      <c r="L56" s="25"/>
      <c r="M56" s="25"/>
      <c r="N56" s="25"/>
      <c r="O56" s="25"/>
      <c r="P56" s="25"/>
      <c r="Q56" s="25"/>
      <c r="R56" s="25"/>
      <c r="S56" s="25"/>
      <c r="T56" s="25"/>
      <c r="U56" s="25"/>
      <c r="V56" s="25"/>
      <c r="W56" s="25"/>
      <c r="X56" s="25"/>
    </row>
    <row r="57" spans="1:24" x14ac:dyDescent="0.4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4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x14ac:dyDescent="0.45">
      <c r="A59" s="25"/>
      <c r="B59" s="25"/>
      <c r="C59" s="25"/>
      <c r="D59" s="25"/>
      <c r="E59" s="25"/>
      <c r="F59" s="25"/>
      <c r="G59" s="25"/>
      <c r="H59" s="25"/>
      <c r="I59" s="25"/>
      <c r="J59" s="25"/>
      <c r="K59" s="25"/>
      <c r="L59" s="25"/>
      <c r="M59" s="25"/>
      <c r="N59" s="25"/>
      <c r="O59" s="25"/>
      <c r="P59" s="25"/>
      <c r="Q59" s="25"/>
      <c r="R59" s="25"/>
      <c r="S59" s="25"/>
      <c r="T59" s="25"/>
      <c r="U59" s="25"/>
      <c r="V59" s="25"/>
      <c r="W59" s="25"/>
      <c r="X59" s="25"/>
    </row>
    <row r="60" spans="1:24" x14ac:dyDescent="0.45">
      <c r="A60" s="25"/>
      <c r="B60" s="25"/>
      <c r="C60" s="25"/>
      <c r="D60" s="25"/>
      <c r="E60" s="25"/>
      <c r="F60" s="25"/>
      <c r="G60" s="25"/>
      <c r="H60" s="25"/>
      <c r="I60" s="25"/>
      <c r="J60" s="25"/>
      <c r="K60" s="25"/>
      <c r="L60" s="25"/>
      <c r="M60" s="25"/>
      <c r="N60" s="25"/>
      <c r="O60" s="25"/>
      <c r="P60" s="25"/>
      <c r="Q60" s="25"/>
      <c r="R60" s="25"/>
      <c r="S60" s="25"/>
      <c r="T60" s="25"/>
      <c r="U60" s="25"/>
      <c r="V60" s="25"/>
      <c r="W60" s="25"/>
      <c r="X60" s="25"/>
    </row>
    <row r="61" spans="1:24" x14ac:dyDescent="0.45">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x14ac:dyDescent="0.45">
      <c r="A62" s="25"/>
      <c r="B62" s="25"/>
      <c r="C62" s="25"/>
      <c r="D62" s="25"/>
      <c r="E62" s="25"/>
      <c r="F62" s="25"/>
      <c r="G62" s="25"/>
      <c r="H62" s="25"/>
      <c r="I62" s="25"/>
      <c r="J62" s="25"/>
      <c r="K62" s="25"/>
      <c r="L62" s="25"/>
      <c r="M62" s="25"/>
      <c r="N62" s="25"/>
      <c r="O62" s="25"/>
      <c r="P62" s="25"/>
      <c r="Q62" s="25"/>
      <c r="R62" s="25"/>
      <c r="S62" s="25"/>
      <c r="T62" s="25"/>
      <c r="U62" s="25"/>
      <c r="V62" s="25"/>
      <c r="W62" s="25"/>
      <c r="X62" s="25"/>
    </row>
    <row r="63" spans="1:24"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x14ac:dyDescent="0.45">
      <c r="A64" s="25"/>
      <c r="B64" s="25"/>
      <c r="C64" s="25"/>
      <c r="D64" s="25"/>
      <c r="E64" s="25"/>
      <c r="F64" s="25"/>
      <c r="G64" s="25"/>
      <c r="H64" s="25"/>
      <c r="I64" s="25"/>
      <c r="J64" s="25"/>
      <c r="K64" s="25"/>
      <c r="L64" s="25"/>
      <c r="M64" s="25"/>
      <c r="N64" s="25"/>
      <c r="O64" s="25"/>
      <c r="P64" s="25"/>
      <c r="Q64" s="25"/>
      <c r="R64" s="25"/>
      <c r="S64" s="25"/>
      <c r="T64" s="25"/>
      <c r="U64" s="25"/>
      <c r="V64" s="25"/>
      <c r="W64" s="25"/>
      <c r="X64" s="25"/>
    </row>
    <row r="65" spans="1:24"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row>
    <row r="80" spans="1:24"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row>
    <row r="81" spans="1:24"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row>
    <row r="82" spans="1:24"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row>
    <row r="83" spans="1:24"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row>
    <row r="84" spans="1:24"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row>
    <row r="85" spans="1:24"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row>
    <row r="86" spans="1:24"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row>
    <row r="87" spans="1:24"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row>
    <row r="88" spans="1:24"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row>
    <row r="89" spans="1:24"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row>
    <row r="90" spans="1:24"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row>
    <row r="91" spans="1:24"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row>
    <row r="92" spans="1:24"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row>
    <row r="93" spans="1:24"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row>
    <row r="94" spans="1:24"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row>
    <row r="95" spans="1:24"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row>
    <row r="96" spans="1:24"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row>
    <row r="97" spans="1:24"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row>
    <row r="98" spans="1:24"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row>
    <row r="99" spans="1:24"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row>
    <row r="100" spans="1:24"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row>
    <row r="101" spans="1:24"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row>
    <row r="102" spans="1:24"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row>
    <row r="103" spans="1:24"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row>
    <row r="104" spans="1:24"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row>
    <row r="105" spans="1:24"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row>
    <row r="106" spans="1:24"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row>
    <row r="107" spans="1:24"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row>
    <row r="108" spans="1:24"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row>
    <row r="109" spans="1:24"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row>
    <row r="110" spans="1:24"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row>
    <row r="111" spans="1:24"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row>
    <row r="112" spans="1:24"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row>
    <row r="113" spans="1:24"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row>
    <row r="114" spans="1:24"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row>
    <row r="115" spans="1:24"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row>
    <row r="116" spans="1:24"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row>
    <row r="117" spans="1:24"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row>
    <row r="118" spans="1:24"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row>
    <row r="119" spans="1:24"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row>
    <row r="120" spans="1:24"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row>
    <row r="121" spans="1:24"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row>
    <row r="122" spans="1:24"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row>
    <row r="123" spans="1:24"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row>
    <row r="124" spans="1:24"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row>
    <row r="125" spans="1:24"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row>
    <row r="126" spans="1:24"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row>
    <row r="127" spans="1:24"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row>
    <row r="128" spans="1:24"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row>
    <row r="129" spans="1:24"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row>
    <row r="130" spans="1:24"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row>
    <row r="131" spans="1:24"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row>
    <row r="132" spans="1:24"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row>
    <row r="133" spans="1:24"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row>
    <row r="134" spans="1:24"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row>
    <row r="135" spans="1:24"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row>
    <row r="136" spans="1:24"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row>
    <row r="137" spans="1:24"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row>
    <row r="138" spans="1:24"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row>
    <row r="139" spans="1:24"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row>
    <row r="140" spans="1:24"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row>
    <row r="141" spans="1:24"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row>
    <row r="142" spans="1:24"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row>
  </sheetData>
  <pageMargins left="0.70866141732283472" right="0.70866141732283472" top="0.74803149606299213" bottom="0.74803149606299213" header="0.31496062992125984" footer="0.31496062992125984"/>
  <pageSetup paperSize="8" scale="4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3F59-EE56-4280-A1B5-AF9DF85915A4}">
  <sheetPr>
    <pageSetUpPr autoPageBreaks="0"/>
  </sheetPr>
  <dimension ref="A1:H104"/>
  <sheetViews>
    <sheetView topLeftCell="A28" workbookViewId="0">
      <selection activeCell="C37" sqref="C37"/>
    </sheetView>
  </sheetViews>
  <sheetFormatPr defaultColWidth="8.86328125" defaultRowHeight="14.25" x14ac:dyDescent="0.45"/>
  <cols>
    <col min="1" max="1" width="4.73046875" style="42" customWidth="1"/>
    <col min="2" max="2" width="31.265625" style="42" customWidth="1"/>
    <col min="3" max="3" width="84.265625" style="42" customWidth="1"/>
    <col min="4" max="4" width="21.73046875" style="42" customWidth="1"/>
    <col min="5" max="5" width="30.73046875" style="42" customWidth="1"/>
    <col min="6" max="16384" width="8.86328125" style="42"/>
  </cols>
  <sheetData>
    <row r="1" spans="1:8" s="25" customFormat="1" ht="20.25" customHeight="1" x14ac:dyDescent="0.45">
      <c r="A1" s="145"/>
      <c r="B1" s="124"/>
      <c r="D1" s="146" t="s">
        <v>637</v>
      </c>
      <c r="E1" s="147"/>
      <c r="F1" s="147"/>
    </row>
    <row r="2" spans="1:8" s="25" customFormat="1" ht="30" customHeight="1" x14ac:dyDescent="0.45">
      <c r="A2" s="145"/>
      <c r="B2" s="148" t="s">
        <v>638</v>
      </c>
      <c r="D2" s="171" t="s">
        <v>639</v>
      </c>
      <c r="E2" s="173" t="s">
        <v>668</v>
      </c>
      <c r="F2" s="147"/>
    </row>
    <row r="3" spans="1:8" s="25" customFormat="1" ht="56.25" customHeight="1" x14ac:dyDescent="0.45">
      <c r="A3" s="145"/>
      <c r="B3" s="585" t="s">
        <v>663</v>
      </c>
      <c r="C3" s="585"/>
      <c r="D3" s="171" t="s">
        <v>640</v>
      </c>
      <c r="E3" s="172" t="s">
        <v>641</v>
      </c>
      <c r="F3" s="147"/>
    </row>
    <row r="4" spans="1:8" s="25" customFormat="1" x14ac:dyDescent="0.45">
      <c r="A4" s="145"/>
      <c r="B4" s="148" t="s">
        <v>642</v>
      </c>
      <c r="E4" s="147"/>
      <c r="F4" s="147"/>
    </row>
    <row r="5" spans="1:8" s="25" customFormat="1" x14ac:dyDescent="0.45">
      <c r="A5" s="145">
        <v>1</v>
      </c>
      <c r="B5" s="149" t="s">
        <v>643</v>
      </c>
      <c r="E5" s="147"/>
      <c r="F5" s="147"/>
    </row>
    <row r="6" spans="1:8" s="25" customFormat="1" x14ac:dyDescent="0.45">
      <c r="A6" s="145">
        <v>2</v>
      </c>
      <c r="B6" s="149" t="s">
        <v>644</v>
      </c>
      <c r="C6" s="149"/>
      <c r="E6" s="147"/>
      <c r="F6" s="147"/>
    </row>
    <row r="7" spans="1:8" s="25" customFormat="1" x14ac:dyDescent="0.45">
      <c r="A7" s="145">
        <v>3</v>
      </c>
      <c r="B7" s="149" t="s">
        <v>645</v>
      </c>
      <c r="D7" s="25" t="s">
        <v>7</v>
      </c>
      <c r="E7" s="147"/>
      <c r="F7" s="147"/>
    </row>
    <row r="8" spans="1:8" x14ac:dyDescent="0.45">
      <c r="A8" s="145">
        <v>4</v>
      </c>
      <c r="B8" s="57" t="s">
        <v>244</v>
      </c>
    </row>
    <row r="10" spans="1:8" ht="15" customHeight="1" x14ac:dyDescent="0.45">
      <c r="A10" s="150">
        <v>1</v>
      </c>
      <c r="B10" s="151" t="s">
        <v>643</v>
      </c>
      <c r="C10" s="58"/>
    </row>
    <row r="11" spans="1:8" x14ac:dyDescent="0.45">
      <c r="A11" s="152"/>
      <c r="B11" s="153" t="s">
        <v>643</v>
      </c>
      <c r="C11" s="156" t="s">
        <v>646</v>
      </c>
    </row>
    <row r="12" spans="1:8" x14ac:dyDescent="0.45">
      <c r="A12" s="152"/>
      <c r="B12" s="586" t="s">
        <v>1474</v>
      </c>
      <c r="C12" s="586"/>
      <c r="D12" s="586"/>
      <c r="E12" s="586"/>
      <c r="F12" s="586"/>
      <c r="G12" s="586"/>
      <c r="H12" s="586"/>
    </row>
    <row r="13" spans="1:8" x14ac:dyDescent="0.45">
      <c r="A13" s="152"/>
      <c r="B13" s="586"/>
      <c r="C13" s="586"/>
      <c r="D13" s="586"/>
      <c r="E13" s="586"/>
      <c r="F13" s="586"/>
      <c r="G13" s="586"/>
      <c r="H13" s="586"/>
    </row>
    <row r="14" spans="1:8" x14ac:dyDescent="0.45">
      <c r="A14" s="152"/>
      <c r="B14" s="586"/>
      <c r="C14" s="586"/>
      <c r="D14" s="586"/>
      <c r="E14" s="586"/>
      <c r="F14" s="586"/>
      <c r="G14" s="586"/>
      <c r="H14" s="586"/>
    </row>
    <row r="15" spans="1:8" x14ac:dyDescent="0.45">
      <c r="A15" s="152"/>
      <c r="B15" s="586"/>
      <c r="C15" s="586"/>
      <c r="D15" s="586"/>
      <c r="E15" s="586"/>
      <c r="F15" s="586"/>
      <c r="G15" s="586"/>
      <c r="H15" s="586"/>
    </row>
    <row r="16" spans="1:8" x14ac:dyDescent="0.45">
      <c r="A16" s="152"/>
      <c r="B16" s="586"/>
      <c r="C16" s="586"/>
      <c r="D16" s="586"/>
      <c r="E16" s="586"/>
      <c r="F16" s="586"/>
      <c r="G16" s="586"/>
      <c r="H16" s="586"/>
    </row>
    <row r="17" spans="1:8" x14ac:dyDescent="0.45">
      <c r="A17" s="152"/>
      <c r="B17" s="586"/>
      <c r="C17" s="586"/>
      <c r="D17" s="586"/>
      <c r="E17" s="586"/>
      <c r="F17" s="586"/>
      <c r="G17" s="586"/>
      <c r="H17" s="586"/>
    </row>
    <row r="18" spans="1:8" x14ac:dyDescent="0.45">
      <c r="A18" s="152"/>
      <c r="B18" s="586"/>
      <c r="C18" s="586"/>
      <c r="D18" s="586"/>
      <c r="E18" s="586"/>
      <c r="F18" s="586"/>
      <c r="G18" s="586"/>
      <c r="H18" s="586"/>
    </row>
    <row r="19" spans="1:8" x14ac:dyDescent="0.45">
      <c r="A19" s="152"/>
      <c r="B19" s="586"/>
      <c r="C19" s="586"/>
      <c r="D19" s="586"/>
      <c r="E19" s="586"/>
      <c r="F19" s="586"/>
      <c r="G19" s="586"/>
      <c r="H19" s="586"/>
    </row>
    <row r="20" spans="1:8" x14ac:dyDescent="0.45">
      <c r="A20" s="152"/>
      <c r="B20" s="586"/>
      <c r="C20" s="586"/>
      <c r="D20" s="586"/>
      <c r="E20" s="586"/>
      <c r="F20" s="586"/>
      <c r="G20" s="586"/>
      <c r="H20" s="586"/>
    </row>
    <row r="21" spans="1:8" x14ac:dyDescent="0.45">
      <c r="A21" s="152"/>
      <c r="B21" s="586"/>
      <c r="C21" s="586"/>
      <c r="D21" s="586"/>
      <c r="E21" s="586"/>
      <c r="F21" s="586"/>
      <c r="G21" s="586"/>
      <c r="H21" s="586"/>
    </row>
    <row r="22" spans="1:8" x14ac:dyDescent="0.45">
      <c r="A22" s="152"/>
      <c r="B22" s="586"/>
      <c r="C22" s="586"/>
      <c r="D22" s="586"/>
      <c r="E22" s="586"/>
      <c r="F22" s="586"/>
      <c r="G22" s="586"/>
      <c r="H22" s="586"/>
    </row>
    <row r="23" spans="1:8" x14ac:dyDescent="0.45">
      <c r="A23" s="152"/>
      <c r="B23" s="586"/>
      <c r="C23" s="586"/>
      <c r="D23" s="586"/>
      <c r="E23" s="586"/>
      <c r="F23" s="586"/>
      <c r="G23" s="586"/>
      <c r="H23" s="586"/>
    </row>
    <row r="24" spans="1:8" x14ac:dyDescent="0.45">
      <c r="A24" s="152"/>
      <c r="B24" s="586"/>
      <c r="C24" s="586"/>
      <c r="D24" s="586"/>
      <c r="E24" s="586"/>
      <c r="F24" s="586"/>
      <c r="G24" s="586"/>
      <c r="H24" s="586"/>
    </row>
    <row r="25" spans="1:8" ht="87" customHeight="1" x14ac:dyDescent="0.45">
      <c r="A25" s="152"/>
      <c r="B25" s="586"/>
      <c r="C25" s="586"/>
      <c r="D25" s="586"/>
      <c r="E25" s="586"/>
      <c r="F25" s="586"/>
      <c r="G25" s="586"/>
      <c r="H25" s="586"/>
    </row>
    <row r="26" spans="1:8" x14ac:dyDescent="0.45">
      <c r="B26" s="155" t="s">
        <v>647</v>
      </c>
    </row>
    <row r="27" spans="1:8" x14ac:dyDescent="0.45">
      <c r="C27" s="156"/>
    </row>
    <row r="28" spans="1:8" x14ac:dyDescent="0.45">
      <c r="A28" s="150">
        <v>2</v>
      </c>
      <c r="B28" s="157" t="s">
        <v>644</v>
      </c>
      <c r="C28" s="58"/>
    </row>
    <row r="29" spans="1:8" x14ac:dyDescent="0.45">
      <c r="A29" s="152"/>
      <c r="B29" s="587" t="s">
        <v>664</v>
      </c>
      <c r="C29" s="587"/>
    </row>
    <row r="30" spans="1:8" x14ac:dyDescent="0.45">
      <c r="A30" s="152"/>
      <c r="B30" s="153" t="s">
        <v>665</v>
      </c>
      <c r="C30" s="154" t="s">
        <v>646</v>
      </c>
    </row>
    <row r="31" spans="1:8" x14ac:dyDescent="0.45">
      <c r="B31" s="158" t="s">
        <v>648</v>
      </c>
      <c r="C31" s="159" t="s">
        <v>649</v>
      </c>
    </row>
    <row r="32" spans="1:8" ht="103.5" customHeight="1" x14ac:dyDescent="0.45">
      <c r="B32" s="212" t="s">
        <v>246</v>
      </c>
      <c r="C32" s="161" t="s">
        <v>656</v>
      </c>
    </row>
    <row r="33" spans="1:3" ht="23.25" x14ac:dyDescent="0.45">
      <c r="B33" s="212" t="s">
        <v>669</v>
      </c>
      <c r="C33" s="161" t="s">
        <v>687</v>
      </c>
    </row>
    <row r="34" spans="1:3" ht="48.75" customHeight="1" x14ac:dyDescent="0.45">
      <c r="B34" s="212" t="s">
        <v>334</v>
      </c>
      <c r="C34" s="161" t="s">
        <v>407</v>
      </c>
    </row>
    <row r="35" spans="1:3" ht="48.75" customHeight="1" x14ac:dyDescent="0.45">
      <c r="B35" s="212" t="s">
        <v>335</v>
      </c>
      <c r="C35" s="161" t="s">
        <v>408</v>
      </c>
    </row>
    <row r="36" spans="1:3" ht="115.9" customHeight="1" x14ac:dyDescent="0.45">
      <c r="B36" s="212" t="s">
        <v>336</v>
      </c>
      <c r="C36" s="161" t="s">
        <v>409</v>
      </c>
    </row>
    <row r="37" spans="1:3" ht="88.9" customHeight="1" x14ac:dyDescent="0.45">
      <c r="B37" s="564" t="s">
        <v>1245</v>
      </c>
      <c r="C37" s="565" t="s">
        <v>1433</v>
      </c>
    </row>
    <row r="38" spans="1:3" ht="66" customHeight="1" x14ac:dyDescent="0.45">
      <c r="B38" s="212" t="s">
        <v>415</v>
      </c>
      <c r="C38" s="161" t="s">
        <v>692</v>
      </c>
    </row>
    <row r="39" spans="1:3" ht="63.4" customHeight="1" x14ac:dyDescent="0.45">
      <c r="B39" s="212" t="s">
        <v>414</v>
      </c>
      <c r="C39" s="167" t="s">
        <v>691</v>
      </c>
    </row>
    <row r="40" spans="1:3" ht="34.9" x14ac:dyDescent="0.45">
      <c r="B40" s="212" t="s">
        <v>670</v>
      </c>
      <c r="C40" s="167" t="s">
        <v>650</v>
      </c>
    </row>
    <row r="41" spans="1:3" x14ac:dyDescent="0.45">
      <c r="B41" s="57" t="s">
        <v>647</v>
      </c>
    </row>
    <row r="43" spans="1:3" x14ac:dyDescent="0.45">
      <c r="A43" s="150">
        <v>3</v>
      </c>
      <c r="B43" s="157" t="s">
        <v>645</v>
      </c>
      <c r="C43" s="160"/>
    </row>
    <row r="44" spans="1:3" x14ac:dyDescent="0.45">
      <c r="A44" s="152"/>
      <c r="B44" s="153" t="s">
        <v>666</v>
      </c>
      <c r="C44" s="154"/>
    </row>
    <row r="45" spans="1:3" x14ac:dyDescent="0.45">
      <c r="A45" s="152"/>
      <c r="B45" s="158" t="s">
        <v>651</v>
      </c>
      <c r="C45" s="159" t="s">
        <v>652</v>
      </c>
    </row>
    <row r="46" spans="1:3" ht="21" customHeight="1" x14ac:dyDescent="0.45">
      <c r="A46" s="152"/>
      <c r="B46" s="212" t="s">
        <v>449</v>
      </c>
      <c r="C46" s="167" t="s">
        <v>254</v>
      </c>
    </row>
    <row r="47" spans="1:3" ht="30" customHeight="1" x14ac:dyDescent="0.45">
      <c r="A47" s="152"/>
      <c r="B47" s="212" t="s">
        <v>247</v>
      </c>
      <c r="C47" s="167" t="s">
        <v>248</v>
      </c>
    </row>
    <row r="48" spans="1:3" ht="21.75" customHeight="1" x14ac:dyDescent="0.45">
      <c r="A48" s="152"/>
      <c r="B48" s="212" t="s">
        <v>0</v>
      </c>
      <c r="C48" s="168" t="s">
        <v>249</v>
      </c>
    </row>
    <row r="49" spans="1:5" ht="65.25" customHeight="1" x14ac:dyDescent="0.45">
      <c r="A49" s="152"/>
      <c r="B49" s="212" t="s">
        <v>250</v>
      </c>
      <c r="C49" s="167" t="s">
        <v>689</v>
      </c>
    </row>
    <row r="50" spans="1:5" ht="34.5" customHeight="1" x14ac:dyDescent="0.45">
      <c r="B50" s="212" t="s">
        <v>251</v>
      </c>
      <c r="C50" s="167" t="s">
        <v>252</v>
      </c>
    </row>
    <row r="51" spans="1:5" ht="21" customHeight="1" x14ac:dyDescent="0.45">
      <c r="A51" s="152"/>
      <c r="B51" s="212" t="s">
        <v>337</v>
      </c>
      <c r="C51" s="167" t="s">
        <v>253</v>
      </c>
    </row>
    <row r="52" spans="1:5" ht="21" customHeight="1" x14ac:dyDescent="0.45">
      <c r="A52" s="152"/>
      <c r="B52" s="212" t="s">
        <v>450</v>
      </c>
      <c r="C52" s="167" t="s">
        <v>451</v>
      </c>
    </row>
    <row r="53" spans="1:5" ht="21" customHeight="1" x14ac:dyDescent="0.45">
      <c r="A53" s="152"/>
      <c r="B53" s="212" t="s">
        <v>1</v>
      </c>
      <c r="C53" s="167" t="s">
        <v>452</v>
      </c>
    </row>
    <row r="54" spans="1:5" ht="21" customHeight="1" x14ac:dyDescent="0.45">
      <c r="A54" s="152"/>
      <c r="B54" s="212" t="s">
        <v>20</v>
      </c>
      <c r="C54" s="167" t="s">
        <v>255</v>
      </c>
    </row>
    <row r="55" spans="1:5" ht="96.75" customHeight="1" x14ac:dyDescent="0.45">
      <c r="A55" s="152"/>
      <c r="B55" s="212" t="s">
        <v>2</v>
      </c>
      <c r="C55" s="167" t="s">
        <v>672</v>
      </c>
    </row>
    <row r="56" spans="1:5" ht="42" customHeight="1" x14ac:dyDescent="0.45">
      <c r="A56" s="152"/>
      <c r="B56" s="212" t="s">
        <v>608</v>
      </c>
      <c r="C56" s="167" t="s">
        <v>611</v>
      </c>
    </row>
    <row r="57" spans="1:5" ht="21.75" customHeight="1" x14ac:dyDescent="0.45">
      <c r="A57" s="152"/>
      <c r="B57" s="212" t="s">
        <v>3</v>
      </c>
      <c r="C57" s="167" t="s">
        <v>256</v>
      </c>
    </row>
    <row r="58" spans="1:5" x14ac:dyDescent="0.45">
      <c r="B58" s="155" t="s">
        <v>647</v>
      </c>
    </row>
    <row r="59" spans="1:5" x14ac:dyDescent="0.45">
      <c r="A59" s="150">
        <v>4</v>
      </c>
      <c r="B59" s="157" t="s">
        <v>244</v>
      </c>
      <c r="C59" s="58"/>
    </row>
    <row r="60" spans="1:5" x14ac:dyDescent="0.45">
      <c r="A60" s="152"/>
      <c r="B60" s="153" t="s">
        <v>667</v>
      </c>
      <c r="C60" s="154"/>
    </row>
    <row r="61" spans="1:5" x14ac:dyDescent="0.45">
      <c r="A61" s="152"/>
      <c r="B61" s="169" t="s">
        <v>653</v>
      </c>
      <c r="C61" s="588" t="s">
        <v>654</v>
      </c>
      <c r="D61" s="589"/>
      <c r="E61" s="589"/>
    </row>
    <row r="62" spans="1:5" x14ac:dyDescent="0.45">
      <c r="A62" s="152"/>
      <c r="B62" s="213" t="s">
        <v>258</v>
      </c>
      <c r="C62" s="575" t="s">
        <v>259</v>
      </c>
      <c r="D62" s="575" t="s">
        <v>259</v>
      </c>
      <c r="E62" s="575" t="s">
        <v>259</v>
      </c>
    </row>
    <row r="63" spans="1:5" x14ac:dyDescent="0.45">
      <c r="A63" s="152"/>
      <c r="B63" s="213" t="s">
        <v>585</v>
      </c>
      <c r="C63" s="583" t="s">
        <v>586</v>
      </c>
      <c r="D63" s="578"/>
      <c r="E63" s="584"/>
    </row>
    <row r="64" spans="1:5" x14ac:dyDescent="0.45">
      <c r="A64" s="152"/>
      <c r="B64" s="213" t="s">
        <v>260</v>
      </c>
      <c r="C64" s="575" t="s">
        <v>261</v>
      </c>
      <c r="D64" s="575" t="s">
        <v>261</v>
      </c>
      <c r="E64" s="575" t="s">
        <v>261</v>
      </c>
    </row>
    <row r="65" spans="1:5" x14ac:dyDescent="0.45">
      <c r="A65" s="152"/>
      <c r="B65" s="213" t="s">
        <v>262</v>
      </c>
      <c r="C65" s="575" t="s">
        <v>263</v>
      </c>
      <c r="D65" s="575" t="s">
        <v>263</v>
      </c>
      <c r="E65" s="575" t="s">
        <v>263</v>
      </c>
    </row>
    <row r="66" spans="1:5" x14ac:dyDescent="0.45">
      <c r="A66" s="152"/>
      <c r="B66" s="213" t="s">
        <v>264</v>
      </c>
      <c r="C66" s="575" t="s">
        <v>265</v>
      </c>
      <c r="D66" s="575" t="s">
        <v>265</v>
      </c>
      <c r="E66" s="575" t="s">
        <v>265</v>
      </c>
    </row>
    <row r="67" spans="1:5" x14ac:dyDescent="0.45">
      <c r="A67" s="152"/>
      <c r="B67" s="213" t="s">
        <v>266</v>
      </c>
      <c r="C67" s="575" t="s">
        <v>267</v>
      </c>
      <c r="D67" s="575" t="s">
        <v>267</v>
      </c>
      <c r="E67" s="575" t="s">
        <v>267</v>
      </c>
    </row>
    <row r="68" spans="1:5" x14ac:dyDescent="0.45">
      <c r="A68" s="152"/>
      <c r="B68" s="213" t="s">
        <v>268</v>
      </c>
      <c r="C68" s="575" t="s">
        <v>269</v>
      </c>
      <c r="D68" s="575" t="s">
        <v>269</v>
      </c>
      <c r="E68" s="575" t="s">
        <v>269</v>
      </c>
    </row>
    <row r="69" spans="1:5" x14ac:dyDescent="0.45">
      <c r="A69" s="152"/>
      <c r="B69" s="213" t="s">
        <v>270</v>
      </c>
      <c r="C69" s="575" t="s">
        <v>271</v>
      </c>
      <c r="D69" s="575" t="s">
        <v>271</v>
      </c>
      <c r="E69" s="575" t="s">
        <v>271</v>
      </c>
    </row>
    <row r="70" spans="1:5" x14ac:dyDescent="0.45">
      <c r="A70" s="152"/>
      <c r="B70" s="213" t="s">
        <v>272</v>
      </c>
      <c r="C70" s="575" t="s">
        <v>273</v>
      </c>
      <c r="D70" s="575" t="s">
        <v>273</v>
      </c>
      <c r="E70" s="575" t="s">
        <v>273</v>
      </c>
    </row>
    <row r="71" spans="1:5" x14ac:dyDescent="0.45">
      <c r="A71" s="152"/>
      <c r="B71" s="213" t="s">
        <v>274</v>
      </c>
      <c r="C71" s="575" t="s">
        <v>275</v>
      </c>
      <c r="D71" s="575" t="s">
        <v>275</v>
      </c>
      <c r="E71" s="575" t="s">
        <v>275</v>
      </c>
    </row>
    <row r="72" spans="1:5" x14ac:dyDescent="0.45">
      <c r="A72" s="152"/>
      <c r="B72" s="213" t="s">
        <v>276</v>
      </c>
      <c r="C72" s="575" t="s">
        <v>277</v>
      </c>
      <c r="D72" s="575" t="s">
        <v>277</v>
      </c>
      <c r="E72" s="575" t="s">
        <v>277</v>
      </c>
    </row>
    <row r="73" spans="1:5" x14ac:dyDescent="0.45">
      <c r="A73" s="152"/>
      <c r="B73" s="213" t="s">
        <v>857</v>
      </c>
      <c r="C73" s="580" t="s">
        <v>859</v>
      </c>
      <c r="D73" s="581"/>
      <c r="E73" s="582"/>
    </row>
    <row r="74" spans="1:5" x14ac:dyDescent="0.45">
      <c r="A74" s="152"/>
      <c r="B74" s="213" t="s">
        <v>858</v>
      </c>
      <c r="C74" s="583" t="s">
        <v>860</v>
      </c>
      <c r="D74" s="578"/>
      <c r="E74" s="584"/>
    </row>
    <row r="75" spans="1:5" x14ac:dyDescent="0.45">
      <c r="A75" s="152"/>
      <c r="B75" s="213" t="s">
        <v>278</v>
      </c>
      <c r="C75" s="575" t="s">
        <v>279</v>
      </c>
      <c r="D75" s="575" t="s">
        <v>279</v>
      </c>
      <c r="E75" s="575" t="s">
        <v>279</v>
      </c>
    </row>
    <row r="76" spans="1:5" x14ac:dyDescent="0.45">
      <c r="A76" s="152"/>
      <c r="B76" s="213" t="s">
        <v>280</v>
      </c>
      <c r="C76" s="575" t="s">
        <v>281</v>
      </c>
      <c r="D76" s="575" t="s">
        <v>281</v>
      </c>
      <c r="E76" s="575" t="s">
        <v>281</v>
      </c>
    </row>
    <row r="77" spans="1:5" x14ac:dyDescent="0.45">
      <c r="A77" s="152"/>
      <c r="B77" s="213" t="s">
        <v>282</v>
      </c>
      <c r="C77" s="575" t="s">
        <v>283</v>
      </c>
      <c r="D77" s="575" t="s">
        <v>283</v>
      </c>
      <c r="E77" s="575" t="s">
        <v>283</v>
      </c>
    </row>
    <row r="78" spans="1:5" x14ac:dyDescent="0.45">
      <c r="A78" s="152"/>
      <c r="B78" s="213" t="s">
        <v>284</v>
      </c>
      <c r="C78" s="575" t="s">
        <v>285</v>
      </c>
      <c r="D78" s="575" t="s">
        <v>285</v>
      </c>
      <c r="E78" s="575" t="s">
        <v>285</v>
      </c>
    </row>
    <row r="79" spans="1:5" x14ac:dyDescent="0.45">
      <c r="A79" s="152"/>
      <c r="B79" s="213" t="s">
        <v>286</v>
      </c>
      <c r="C79" s="575" t="s">
        <v>287</v>
      </c>
      <c r="D79" s="575" t="s">
        <v>287</v>
      </c>
      <c r="E79" s="575" t="s">
        <v>287</v>
      </c>
    </row>
    <row r="80" spans="1:5" x14ac:dyDescent="0.45">
      <c r="A80" s="152"/>
      <c r="B80" s="213" t="s">
        <v>288</v>
      </c>
      <c r="C80" s="575" t="s">
        <v>289</v>
      </c>
      <c r="D80" s="575" t="s">
        <v>289</v>
      </c>
      <c r="E80" s="575" t="s">
        <v>289</v>
      </c>
    </row>
    <row r="81" spans="1:5" x14ac:dyDescent="0.45">
      <c r="A81" s="152"/>
      <c r="B81" s="213" t="s">
        <v>290</v>
      </c>
      <c r="C81" s="575" t="s">
        <v>291</v>
      </c>
      <c r="D81" s="575" t="s">
        <v>291</v>
      </c>
      <c r="E81" s="575" t="s">
        <v>291</v>
      </c>
    </row>
    <row r="82" spans="1:5" x14ac:dyDescent="0.45">
      <c r="A82" s="152"/>
      <c r="B82" s="213" t="s">
        <v>292</v>
      </c>
      <c r="C82" s="575" t="s">
        <v>293</v>
      </c>
      <c r="D82" s="575" t="s">
        <v>293</v>
      </c>
      <c r="E82" s="575" t="s">
        <v>293</v>
      </c>
    </row>
    <row r="83" spans="1:5" x14ac:dyDescent="0.45">
      <c r="B83" s="213" t="s">
        <v>294</v>
      </c>
      <c r="C83" s="575" t="s">
        <v>295</v>
      </c>
      <c r="D83" s="575" t="s">
        <v>295</v>
      </c>
      <c r="E83" s="575" t="s">
        <v>295</v>
      </c>
    </row>
    <row r="84" spans="1:5" x14ac:dyDescent="0.45">
      <c r="B84" s="213" t="s">
        <v>296</v>
      </c>
      <c r="C84" s="575" t="s">
        <v>297</v>
      </c>
      <c r="D84" s="575" t="s">
        <v>297</v>
      </c>
      <c r="E84" s="575" t="s">
        <v>297</v>
      </c>
    </row>
    <row r="85" spans="1:5" x14ac:dyDescent="0.45">
      <c r="B85" s="213" t="s">
        <v>298</v>
      </c>
      <c r="C85" s="575" t="s">
        <v>299</v>
      </c>
      <c r="D85" s="575" t="s">
        <v>299</v>
      </c>
      <c r="E85" s="575" t="s">
        <v>299</v>
      </c>
    </row>
    <row r="86" spans="1:5" x14ac:dyDescent="0.45">
      <c r="B86" s="506" t="s">
        <v>1297</v>
      </c>
      <c r="C86" s="577" t="s">
        <v>1298</v>
      </c>
      <c r="D86" s="578"/>
      <c r="E86" s="579"/>
    </row>
    <row r="87" spans="1:5" x14ac:dyDescent="0.45">
      <c r="B87" s="213" t="s">
        <v>300</v>
      </c>
      <c r="C87" s="575" t="s">
        <v>301</v>
      </c>
      <c r="D87" s="575" t="s">
        <v>301</v>
      </c>
      <c r="E87" s="575" t="s">
        <v>301</v>
      </c>
    </row>
    <row r="88" spans="1:5" x14ac:dyDescent="0.45">
      <c r="B88" s="213" t="s">
        <v>302</v>
      </c>
      <c r="C88" s="575" t="s">
        <v>303</v>
      </c>
      <c r="D88" s="575" t="s">
        <v>303</v>
      </c>
      <c r="E88" s="575" t="s">
        <v>303</v>
      </c>
    </row>
    <row r="89" spans="1:5" x14ac:dyDescent="0.45">
      <c r="B89" s="213" t="s">
        <v>304</v>
      </c>
      <c r="C89" s="575" t="s">
        <v>305</v>
      </c>
      <c r="D89" s="575" t="s">
        <v>305</v>
      </c>
      <c r="E89" s="575" t="s">
        <v>305</v>
      </c>
    </row>
    <row r="90" spans="1:5" x14ac:dyDescent="0.45">
      <c r="B90" s="213" t="s">
        <v>306</v>
      </c>
      <c r="C90" s="575" t="s">
        <v>307</v>
      </c>
      <c r="D90" s="575" t="s">
        <v>307</v>
      </c>
      <c r="E90" s="575" t="s">
        <v>307</v>
      </c>
    </row>
    <row r="91" spans="1:5" x14ac:dyDescent="0.45">
      <c r="B91" s="213" t="s">
        <v>308</v>
      </c>
      <c r="C91" s="575" t="s">
        <v>309</v>
      </c>
      <c r="D91" s="575" t="s">
        <v>309</v>
      </c>
      <c r="E91" s="575" t="s">
        <v>309</v>
      </c>
    </row>
    <row r="92" spans="1:5" x14ac:dyDescent="0.45">
      <c r="B92" s="213" t="s">
        <v>310</v>
      </c>
      <c r="C92" s="575" t="s">
        <v>311</v>
      </c>
      <c r="D92" s="575" t="s">
        <v>311</v>
      </c>
      <c r="E92" s="575" t="s">
        <v>311</v>
      </c>
    </row>
    <row r="93" spans="1:5" x14ac:dyDescent="0.45">
      <c r="B93" s="213" t="s">
        <v>312</v>
      </c>
      <c r="C93" s="575" t="s">
        <v>313</v>
      </c>
      <c r="D93" s="575" t="s">
        <v>313</v>
      </c>
      <c r="E93" s="575" t="s">
        <v>313</v>
      </c>
    </row>
    <row r="94" spans="1:5" x14ac:dyDescent="0.45">
      <c r="B94" s="213" t="s">
        <v>314</v>
      </c>
      <c r="C94" s="575" t="s">
        <v>315</v>
      </c>
      <c r="D94" s="575" t="s">
        <v>315</v>
      </c>
      <c r="E94" s="575" t="s">
        <v>315</v>
      </c>
    </row>
    <row r="95" spans="1:5" x14ac:dyDescent="0.45">
      <c r="B95" s="213" t="s">
        <v>316</v>
      </c>
      <c r="C95" s="575" t="s">
        <v>317</v>
      </c>
      <c r="D95" s="575" t="s">
        <v>317</v>
      </c>
      <c r="E95" s="575" t="s">
        <v>317</v>
      </c>
    </row>
    <row r="96" spans="1:5" x14ac:dyDescent="0.45">
      <c r="B96" s="213" t="s">
        <v>318</v>
      </c>
      <c r="C96" s="575" t="s">
        <v>319</v>
      </c>
      <c r="D96" s="575" t="s">
        <v>319</v>
      </c>
      <c r="E96" s="575" t="s">
        <v>319</v>
      </c>
    </row>
    <row r="97" spans="2:5" x14ac:dyDescent="0.45">
      <c r="B97" s="213" t="s">
        <v>320</v>
      </c>
      <c r="C97" s="575" t="s">
        <v>321</v>
      </c>
      <c r="D97" s="575" t="s">
        <v>321</v>
      </c>
      <c r="E97" s="575" t="s">
        <v>321</v>
      </c>
    </row>
    <row r="98" spans="2:5" x14ac:dyDescent="0.45">
      <c r="B98" s="213" t="s">
        <v>322</v>
      </c>
      <c r="C98" s="575" t="s">
        <v>323</v>
      </c>
      <c r="D98" s="575" t="s">
        <v>323</v>
      </c>
      <c r="E98" s="575" t="s">
        <v>323</v>
      </c>
    </row>
    <row r="99" spans="2:5" x14ac:dyDescent="0.45">
      <c r="B99" s="213" t="s">
        <v>324</v>
      </c>
      <c r="C99" s="575" t="s">
        <v>325</v>
      </c>
      <c r="D99" s="575" t="s">
        <v>325</v>
      </c>
      <c r="E99" s="575" t="s">
        <v>325</v>
      </c>
    </row>
    <row r="100" spans="2:5" x14ac:dyDescent="0.45">
      <c r="B100" s="213" t="s">
        <v>326</v>
      </c>
      <c r="C100" s="575" t="s">
        <v>327</v>
      </c>
      <c r="D100" s="575" t="s">
        <v>327</v>
      </c>
      <c r="E100" s="575" t="s">
        <v>327</v>
      </c>
    </row>
    <row r="101" spans="2:5" x14ac:dyDescent="0.45">
      <c r="B101" s="213" t="s">
        <v>328</v>
      </c>
      <c r="C101" s="575" t="s">
        <v>329</v>
      </c>
      <c r="D101" s="575" t="s">
        <v>329</v>
      </c>
      <c r="E101" s="575" t="s">
        <v>329</v>
      </c>
    </row>
    <row r="102" spans="2:5" x14ac:dyDescent="0.45">
      <c r="B102" s="213" t="s">
        <v>330</v>
      </c>
      <c r="C102" s="575" t="s">
        <v>331</v>
      </c>
      <c r="D102" s="575" t="s">
        <v>331</v>
      </c>
      <c r="E102" s="575" t="s">
        <v>331</v>
      </c>
    </row>
    <row r="103" spans="2:5" x14ac:dyDescent="0.45">
      <c r="B103" s="213" t="s">
        <v>332</v>
      </c>
      <c r="C103" s="575" t="s">
        <v>333</v>
      </c>
      <c r="D103" s="575" t="s">
        <v>333</v>
      </c>
      <c r="E103" s="575" t="s">
        <v>333</v>
      </c>
    </row>
    <row r="104" spans="2:5" x14ac:dyDescent="0.45">
      <c r="B104" s="155" t="s">
        <v>257</v>
      </c>
      <c r="C104" s="576"/>
      <c r="D104" s="576"/>
      <c r="E104" s="576"/>
    </row>
  </sheetData>
  <mergeCells count="47">
    <mergeCell ref="C68:E68"/>
    <mergeCell ref="B3:C3"/>
    <mergeCell ref="B12:H25"/>
    <mergeCell ref="B29:C29"/>
    <mergeCell ref="C61:E61"/>
    <mergeCell ref="C62:E62"/>
    <mergeCell ref="C63:E63"/>
    <mergeCell ref="C64:E64"/>
    <mergeCell ref="C65:E65"/>
    <mergeCell ref="C66:E66"/>
    <mergeCell ref="C67:E67"/>
    <mergeCell ref="C82:E82"/>
    <mergeCell ref="C69:E69"/>
    <mergeCell ref="C70:E70"/>
    <mergeCell ref="C71:E71"/>
    <mergeCell ref="C72:E72"/>
    <mergeCell ref="C75:E75"/>
    <mergeCell ref="C76:E76"/>
    <mergeCell ref="C77:E77"/>
    <mergeCell ref="C78:E78"/>
    <mergeCell ref="C79:E79"/>
    <mergeCell ref="C80:E80"/>
    <mergeCell ref="C81:E81"/>
    <mergeCell ref="C73:E73"/>
    <mergeCell ref="C74:E74"/>
    <mergeCell ref="C95:E95"/>
    <mergeCell ref="C83:E83"/>
    <mergeCell ref="C84:E84"/>
    <mergeCell ref="C85:E85"/>
    <mergeCell ref="C87:E87"/>
    <mergeCell ref="C88:E88"/>
    <mergeCell ref="C89:E89"/>
    <mergeCell ref="C90:E90"/>
    <mergeCell ref="C91:E91"/>
    <mergeCell ref="C92:E92"/>
    <mergeCell ref="C93:E93"/>
    <mergeCell ref="C94:E94"/>
    <mergeCell ref="C86:E86"/>
    <mergeCell ref="C102:E102"/>
    <mergeCell ref="C103:E103"/>
    <mergeCell ref="C104:E104"/>
    <mergeCell ref="C96:E96"/>
    <mergeCell ref="C97:E97"/>
    <mergeCell ref="C98:E98"/>
    <mergeCell ref="C99:E99"/>
    <mergeCell ref="C100:E100"/>
    <mergeCell ref="C101:E101"/>
  </mergeCells>
  <hyperlinks>
    <hyperlink ref="B5" location="Intro!B10" display="What test material do I need?" xr:uid="{BC851666-A878-4237-9585-72910486643C}"/>
    <hyperlink ref="B41" location="Intro!B5" display="Return to top" xr:uid="{B0CED146-C02F-495D-8652-0CA305D5A1EB}"/>
    <hyperlink ref="B26" location="Intro!B5" display="Return to top" xr:uid="{453F8C40-B37A-4597-9A65-BA84CA065AB5}"/>
    <hyperlink ref="B7" location="Intro!B42" display="Worksheet Structure for Test Procedures" xr:uid="{C421CDD9-98A8-4290-A397-E194D43616BD}"/>
    <hyperlink ref="B6" location="Intro!B28" display="Worksheet Names" xr:uid="{13300D1A-54CD-4455-85AD-36D95CC51119}"/>
    <hyperlink ref="B58" location="Intro!B5" display="Return to top" xr:uid="{14337ED8-0961-4EE5-9FD4-9A8CAB2EDCBA}"/>
    <hyperlink ref="B8" location="Intro!B58" display="Acronyms" xr:uid="{51D77819-0D3B-4967-AEFF-25EF160FB28B}"/>
    <hyperlink ref="B104" location="Intro!A1" display="Top of Worksheet" xr:uid="{A67C9F2D-CCA2-4A69-94D8-B0B91A4E0E3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9318-EEBE-42A7-8F2F-C32E310FE840}">
  <sheetPr codeName="Sheet4">
    <pageSetUpPr fitToPage="1"/>
  </sheetPr>
  <dimension ref="B1:LK564"/>
  <sheetViews>
    <sheetView zoomScale="80" zoomScaleNormal="80" workbookViewId="0">
      <selection activeCell="G9" sqref="G9"/>
    </sheetView>
  </sheetViews>
  <sheetFormatPr defaultColWidth="9.1328125" defaultRowHeight="14.25" x14ac:dyDescent="0.45"/>
  <cols>
    <col min="1" max="1" width="0.59765625" customWidth="1"/>
    <col min="2" max="2" width="16.265625" customWidth="1"/>
    <col min="3" max="3" width="9" customWidth="1"/>
    <col min="4" max="4" width="49.265625" customWidth="1"/>
    <col min="5" max="5" width="56.3984375" customWidth="1"/>
    <col min="6" max="6" width="26" customWidth="1"/>
    <col min="7" max="7" width="27.73046875" customWidth="1"/>
    <col min="8" max="8" width="16.59765625" customWidth="1"/>
    <col min="9" max="9" width="26.1328125" style="25" customWidth="1"/>
    <col min="10" max="323" width="9.1328125" style="25"/>
  </cols>
  <sheetData>
    <row r="1" spans="2:323" ht="66.75" customHeight="1" x14ac:dyDescent="0.45">
      <c r="B1" s="24"/>
      <c r="C1" s="124"/>
      <c r="D1" s="25"/>
      <c r="E1" s="25"/>
      <c r="F1" s="25"/>
      <c r="G1" s="26"/>
      <c r="H1" s="26"/>
    </row>
    <row r="2" spans="2:323" ht="18" x14ac:dyDescent="0.45">
      <c r="B2" s="24"/>
      <c r="C2" s="24"/>
      <c r="D2" s="591" t="s">
        <v>624</v>
      </c>
      <c r="E2" s="592"/>
      <c r="F2" s="25"/>
      <c r="G2" s="26"/>
      <c r="H2" s="26"/>
    </row>
    <row r="3" spans="2:323" ht="13.5" customHeight="1" x14ac:dyDescent="0.45">
      <c r="B3" s="24"/>
      <c r="C3" s="24"/>
      <c r="D3" s="123"/>
      <c r="E3" s="122"/>
      <c r="F3" s="25"/>
      <c r="G3" s="26"/>
      <c r="H3" s="26"/>
    </row>
    <row r="4" spans="2:323" x14ac:dyDescent="0.45">
      <c r="B4" s="24"/>
      <c r="C4" s="593" t="s">
        <v>905</v>
      </c>
      <c r="D4" s="594"/>
      <c r="E4" s="327"/>
      <c r="F4" s="202"/>
      <c r="G4" s="202"/>
      <c r="H4" s="26"/>
      <c r="LK4"/>
    </row>
    <row r="5" spans="2:323" ht="14.25" customHeight="1" x14ac:dyDescent="0.45">
      <c r="B5" s="24"/>
      <c r="C5" s="595" t="s">
        <v>906</v>
      </c>
      <c r="D5" s="596"/>
      <c r="E5" s="327" t="s">
        <v>623</v>
      </c>
      <c r="F5" s="202"/>
      <c r="G5" s="202"/>
      <c r="H5" s="26"/>
      <c r="LK5"/>
    </row>
    <row r="6" spans="2:323" ht="14.25" customHeight="1" x14ac:dyDescent="0.45">
      <c r="B6" s="24"/>
      <c r="C6" s="597" t="s">
        <v>907</v>
      </c>
      <c r="D6" s="598"/>
      <c r="E6" s="327" t="s">
        <v>623</v>
      </c>
      <c r="F6" s="202"/>
      <c r="G6" s="202"/>
      <c r="H6" s="26"/>
      <c r="LK6"/>
    </row>
    <row r="7" spans="2:323" ht="14.25" customHeight="1" x14ac:dyDescent="0.45">
      <c r="B7" s="24"/>
      <c r="C7" s="597" t="s">
        <v>908</v>
      </c>
      <c r="D7" s="598"/>
      <c r="E7" s="327" t="s">
        <v>623</v>
      </c>
      <c r="F7" s="202"/>
      <c r="G7" s="202"/>
      <c r="H7" s="26"/>
      <c r="LK7"/>
    </row>
    <row r="8" spans="2:323" x14ac:dyDescent="0.45">
      <c r="B8" s="24"/>
      <c r="C8" s="597" t="s">
        <v>909</v>
      </c>
      <c r="D8" s="598"/>
      <c r="E8" s="327" t="s">
        <v>623</v>
      </c>
      <c r="F8" s="202"/>
      <c r="G8" s="202"/>
      <c r="H8" s="26"/>
      <c r="LK8"/>
    </row>
    <row r="9" spans="2:323" x14ac:dyDescent="0.45">
      <c r="B9" s="24"/>
      <c r="C9" s="597" t="s">
        <v>910</v>
      </c>
      <c r="D9" s="598"/>
      <c r="E9" s="327" t="s">
        <v>623</v>
      </c>
      <c r="F9" s="202"/>
      <c r="G9" s="202"/>
      <c r="H9" s="26"/>
      <c r="LK9"/>
    </row>
    <row r="10" spans="2:323" x14ac:dyDescent="0.45">
      <c r="B10" s="24"/>
      <c r="C10" s="593" t="s">
        <v>911</v>
      </c>
      <c r="D10" s="594"/>
      <c r="E10" s="327"/>
      <c r="F10" s="202"/>
      <c r="G10" s="202"/>
      <c r="H10" s="26"/>
      <c r="LK10"/>
    </row>
    <row r="11" spans="2:323" x14ac:dyDescent="0.45">
      <c r="B11" s="24"/>
      <c r="C11" s="597" t="s">
        <v>1044</v>
      </c>
      <c r="D11" s="598"/>
      <c r="E11" s="327" t="s">
        <v>1047</v>
      </c>
      <c r="F11" s="202"/>
      <c r="G11" s="202"/>
      <c r="H11" s="26"/>
      <c r="LK11"/>
    </row>
    <row r="12" spans="2:323" x14ac:dyDescent="0.45">
      <c r="B12" s="24"/>
      <c r="C12" s="595" t="s">
        <v>1045</v>
      </c>
      <c r="D12" s="596"/>
      <c r="E12" s="327" t="s">
        <v>623</v>
      </c>
      <c r="F12" s="202"/>
      <c r="G12" s="202"/>
      <c r="H12" s="26"/>
      <c r="LK12"/>
    </row>
    <row r="13" spans="2:323" x14ac:dyDescent="0.45">
      <c r="B13" s="24"/>
      <c r="C13" s="597" t="s">
        <v>912</v>
      </c>
      <c r="D13" s="598"/>
      <c r="E13" s="327" t="s">
        <v>623</v>
      </c>
      <c r="F13" s="202"/>
      <c r="G13" s="202"/>
      <c r="H13" s="26"/>
      <c r="LK13"/>
    </row>
    <row r="14" spans="2:323" x14ac:dyDescent="0.45">
      <c r="B14" s="24"/>
      <c r="C14" s="597" t="s">
        <v>913</v>
      </c>
      <c r="D14" s="598"/>
      <c r="E14" s="327" t="s">
        <v>623</v>
      </c>
      <c r="F14" s="202"/>
      <c r="G14" s="202"/>
      <c r="H14" s="26"/>
      <c r="LK14"/>
    </row>
    <row r="15" spans="2:323" x14ac:dyDescent="0.45">
      <c r="B15" s="24"/>
      <c r="C15" s="599"/>
      <c r="D15" s="600"/>
      <c r="E15" s="327"/>
      <c r="F15" s="202"/>
      <c r="G15" s="202"/>
      <c r="H15" s="26"/>
      <c r="LK15"/>
    </row>
    <row r="16" spans="2:323" x14ac:dyDescent="0.45">
      <c r="B16" s="24"/>
      <c r="C16" s="599" t="s">
        <v>1046</v>
      </c>
      <c r="D16" s="600"/>
      <c r="E16" s="327" t="s">
        <v>1069</v>
      </c>
      <c r="F16" s="202"/>
      <c r="G16" s="202"/>
      <c r="H16" s="26"/>
      <c r="LK16"/>
    </row>
    <row r="17" spans="2:323" x14ac:dyDescent="0.45">
      <c r="B17" s="24"/>
      <c r="C17" s="601" t="s">
        <v>1043</v>
      </c>
      <c r="D17" s="602"/>
      <c r="E17" s="327" t="s">
        <v>1107</v>
      </c>
      <c r="F17" s="202"/>
      <c r="G17" s="202"/>
      <c r="H17" s="26"/>
      <c r="LK17"/>
    </row>
    <row r="18" spans="2:323" x14ac:dyDescent="0.45">
      <c r="B18" s="24"/>
      <c r="C18" s="599" t="s">
        <v>914</v>
      </c>
      <c r="D18" s="600"/>
      <c r="E18" s="327" t="s">
        <v>623</v>
      </c>
      <c r="F18" s="202"/>
      <c r="G18" s="202"/>
      <c r="H18" s="26"/>
      <c r="LK18"/>
    </row>
    <row r="19" spans="2:323" x14ac:dyDescent="0.45">
      <c r="B19" s="24"/>
      <c r="C19" s="599" t="s">
        <v>915</v>
      </c>
      <c r="D19" s="600"/>
      <c r="E19" s="327" t="s">
        <v>623</v>
      </c>
      <c r="F19" s="202"/>
      <c r="G19" s="202"/>
      <c r="H19" s="26"/>
      <c r="LK19"/>
    </row>
    <row r="20" spans="2:323" x14ac:dyDescent="0.45">
      <c r="B20" s="24"/>
      <c r="C20" s="599" t="s">
        <v>916</v>
      </c>
      <c r="D20" s="600"/>
      <c r="E20" s="327" t="s">
        <v>623</v>
      </c>
      <c r="F20" s="202"/>
      <c r="G20" s="202"/>
      <c r="H20" s="26"/>
      <c r="LK20"/>
    </row>
    <row r="21" spans="2:323" x14ac:dyDescent="0.45">
      <c r="B21" s="24"/>
      <c r="C21" s="599" t="s">
        <v>622</v>
      </c>
      <c r="D21" s="600"/>
      <c r="E21" s="328" t="s">
        <v>620</v>
      </c>
      <c r="F21" s="202"/>
      <c r="G21" s="202"/>
      <c r="H21" s="26"/>
      <c r="LK21"/>
    </row>
    <row r="22" spans="2:323" x14ac:dyDescent="0.45">
      <c r="B22" s="24"/>
      <c r="C22" s="599" t="s">
        <v>621</v>
      </c>
      <c r="D22" s="600"/>
      <c r="E22" s="328" t="s">
        <v>620</v>
      </c>
      <c r="F22" s="202"/>
      <c r="G22" s="202"/>
      <c r="H22" s="26"/>
      <c r="LK22"/>
    </row>
    <row r="23" spans="2:323" x14ac:dyDescent="0.45">
      <c r="B23" s="24"/>
      <c r="C23" s="24"/>
      <c r="D23" s="27"/>
      <c r="E23" s="25"/>
      <c r="F23" s="25"/>
      <c r="G23" s="26"/>
      <c r="H23" s="26"/>
      <c r="J23" s="25" t="s">
        <v>7</v>
      </c>
    </row>
    <row r="24" spans="2:323" ht="6.75" customHeight="1" x14ac:dyDescent="0.45">
      <c r="B24" s="24"/>
      <c r="C24" s="24"/>
      <c r="D24" s="27"/>
      <c r="E24" s="25"/>
      <c r="F24" s="25"/>
      <c r="G24" s="26"/>
      <c r="H24" s="26"/>
    </row>
    <row r="25" spans="2:323" s="25" customFormat="1" x14ac:dyDescent="0.45">
      <c r="B25" s="24"/>
      <c r="C25" s="590" t="s">
        <v>619</v>
      </c>
      <c r="D25" s="590"/>
      <c r="E25" s="590"/>
      <c r="F25" s="590"/>
      <c r="G25" s="590"/>
      <c r="H25" s="590"/>
      <c r="I25" s="590"/>
    </row>
    <row r="26" spans="2:323" s="25" customFormat="1" x14ac:dyDescent="0.45">
      <c r="B26" s="24"/>
      <c r="C26" s="220"/>
      <c r="D26" s="221" t="s">
        <v>618</v>
      </c>
      <c r="E26" s="211" t="s">
        <v>617</v>
      </c>
      <c r="F26" s="211" t="s">
        <v>616</v>
      </c>
      <c r="G26" s="211" t="s">
        <v>376</v>
      </c>
      <c r="H26" s="211" t="s">
        <v>738</v>
      </c>
      <c r="I26" s="218" t="s">
        <v>739</v>
      </c>
    </row>
    <row r="27" spans="2:323" s="25" customFormat="1" x14ac:dyDescent="0.45">
      <c r="B27" s="24"/>
      <c r="C27" s="409">
        <v>1</v>
      </c>
      <c r="D27" s="410" t="s">
        <v>1097</v>
      </c>
      <c r="E27" s="120">
        <f>'DS - Scenarios'!G181</f>
        <v>0</v>
      </c>
      <c r="F27" s="119">
        <f>'DS - Scenarios'!C192</f>
        <v>9</v>
      </c>
      <c r="G27" s="225">
        <f>'DS - Scenarios'!C190</f>
        <v>0</v>
      </c>
      <c r="H27" s="219">
        <f>'DS - Scenarios'!G180</f>
        <v>58</v>
      </c>
      <c r="I27" s="119">
        <f>COUNTIFS('DS - Scenarios'!J:J,1,'DS - Scenarios'!G:G,"N/A (Please provide reason)")</f>
        <v>0</v>
      </c>
    </row>
    <row r="28" spans="2:323" x14ac:dyDescent="0.45">
      <c r="B28" s="28"/>
      <c r="C28" s="411">
        <v>2</v>
      </c>
      <c r="D28" s="412" t="s">
        <v>1098</v>
      </c>
      <c r="E28" s="120">
        <f>'DS - Scenarios'!G187</f>
        <v>0</v>
      </c>
      <c r="F28" s="119">
        <f>'DS - Scenarios'!C196</f>
        <v>3</v>
      </c>
      <c r="G28" s="225">
        <f>'DS - Scenarios'!C194</f>
        <v>0</v>
      </c>
      <c r="H28" s="219">
        <f>'DS - Scenarios'!G186</f>
        <v>23</v>
      </c>
      <c r="I28" s="119">
        <f>COUNTIFS('DS - Scenarios'!L:L,1,'DS - Scenarios'!G:G,"N/A (Please provide reason)")</f>
        <v>0</v>
      </c>
    </row>
    <row r="29" spans="2:323" ht="20.100000000000001" customHeight="1" x14ac:dyDescent="0.45">
      <c r="B29" s="28"/>
      <c r="C29" s="26"/>
      <c r="D29" s="26"/>
      <c r="E29" s="26"/>
      <c r="F29" s="26"/>
      <c r="G29" s="26"/>
      <c r="H29" s="121"/>
    </row>
    <row r="30" spans="2:323" ht="15" customHeight="1" x14ac:dyDescent="0.45">
      <c r="B30" s="28"/>
      <c r="C30" s="604" t="s">
        <v>619</v>
      </c>
      <c r="D30" s="604"/>
      <c r="E30" s="604"/>
      <c r="F30" s="604"/>
      <c r="G30" s="604"/>
      <c r="H30" s="604"/>
      <c r="I30" s="604"/>
    </row>
    <row r="31" spans="2:323" x14ac:dyDescent="0.45">
      <c r="B31" s="29"/>
      <c r="C31" s="413"/>
      <c r="D31" s="414" t="s">
        <v>615</v>
      </c>
      <c r="E31" s="414" t="s">
        <v>614</v>
      </c>
      <c r="F31" s="414" t="s">
        <v>613</v>
      </c>
      <c r="G31" s="605" t="s">
        <v>612</v>
      </c>
      <c r="H31" s="605"/>
      <c r="I31" s="605"/>
    </row>
    <row r="32" spans="2:323" x14ac:dyDescent="0.45">
      <c r="B32" s="29"/>
      <c r="C32" s="409">
        <v>1</v>
      </c>
      <c r="D32" s="410" t="s">
        <v>1099</v>
      </c>
      <c r="E32" s="415">
        <f>'DS - Authentication'!N35</f>
        <v>0</v>
      </c>
      <c r="F32" s="416">
        <f>'DS - Authentication'!N32</f>
        <v>20</v>
      </c>
      <c r="G32" s="606">
        <f>COUNTIFS('DS - Authentication'!P:P,1,'DS - Authentication'!O:O,1)</f>
        <v>0</v>
      </c>
      <c r="H32" s="606"/>
      <c r="I32" s="606"/>
    </row>
    <row r="33" spans="2:323" x14ac:dyDescent="0.45">
      <c r="B33" s="29"/>
      <c r="C33" s="409">
        <v>2</v>
      </c>
      <c r="D33" s="410" t="s">
        <v>1100</v>
      </c>
      <c r="E33" s="415">
        <f>'DS - Audit'!N29</f>
        <v>0</v>
      </c>
      <c r="F33" s="416">
        <f>'DS - Audit'!N26</f>
        <v>12</v>
      </c>
      <c r="G33" s="606">
        <f>COUNTIFS('DS - Audit'!P:P,1,'DS - Audit'!O:O,1)</f>
        <v>0</v>
      </c>
      <c r="H33" s="606"/>
      <c r="I33" s="606"/>
    </row>
    <row r="34" spans="2:323" x14ac:dyDescent="0.45">
      <c r="B34" s="29"/>
      <c r="C34" s="409">
        <v>3</v>
      </c>
      <c r="D34" s="410" t="s">
        <v>1101</v>
      </c>
      <c r="E34" s="415">
        <f>'DS - Main'!N91</f>
        <v>0</v>
      </c>
      <c r="F34" s="416">
        <f>'DS - Main'!N88</f>
        <v>64</v>
      </c>
      <c r="G34" s="606">
        <f>COUNTIFS('DS - Main'!P:P,1,'DS - Main'!O:O,1)</f>
        <v>0</v>
      </c>
      <c r="H34" s="606"/>
      <c r="I34" s="606"/>
    </row>
    <row r="35" spans="2:323" x14ac:dyDescent="0.45">
      <c r="B35" s="29"/>
      <c r="C35" s="409">
        <v>4</v>
      </c>
      <c r="D35" s="410" t="s">
        <v>1239</v>
      </c>
      <c r="E35" s="415">
        <f>'DS - ASLR'!N58</f>
        <v>0</v>
      </c>
      <c r="F35" s="482">
        <f>'DS - ASLR'!N55</f>
        <v>18</v>
      </c>
      <c r="G35" s="606">
        <f>COUNTIF('DS - ASLR'!O:O,1)</f>
        <v>0</v>
      </c>
      <c r="H35" s="606"/>
      <c r="I35" s="606"/>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c r="BE35" s="481"/>
      <c r="BF35" s="481"/>
      <c r="BG35" s="481"/>
      <c r="BH35" s="481"/>
      <c r="BI35" s="481"/>
      <c r="BJ35" s="481"/>
      <c r="BK35" s="481"/>
      <c r="BL35" s="481"/>
      <c r="BM35" s="481"/>
      <c r="BN35" s="481"/>
      <c r="BO35" s="481"/>
      <c r="BP35" s="481"/>
      <c r="BQ35" s="481"/>
      <c r="BR35" s="481"/>
      <c r="BS35" s="481"/>
      <c r="BT35" s="481"/>
      <c r="BU35" s="481"/>
      <c r="BV35" s="481"/>
      <c r="BW35" s="481"/>
      <c r="BX35" s="481"/>
      <c r="BY35" s="481"/>
      <c r="BZ35" s="481"/>
      <c r="CA35" s="481"/>
      <c r="CB35" s="481"/>
      <c r="CC35" s="481"/>
      <c r="CD35" s="481"/>
      <c r="CE35" s="481"/>
      <c r="CF35" s="481"/>
      <c r="CG35" s="481"/>
      <c r="CH35" s="481"/>
      <c r="CI35" s="481"/>
      <c r="CJ35" s="481"/>
      <c r="CK35" s="481"/>
      <c r="CL35" s="481"/>
      <c r="CM35" s="481"/>
      <c r="CN35" s="481"/>
      <c r="CO35" s="481"/>
      <c r="CP35" s="481"/>
      <c r="CQ35" s="481"/>
      <c r="CR35" s="481"/>
      <c r="CS35" s="481"/>
      <c r="CT35" s="481"/>
      <c r="CU35" s="481"/>
      <c r="CV35" s="481"/>
      <c r="CW35" s="481"/>
      <c r="CX35" s="481"/>
      <c r="CY35" s="481"/>
      <c r="CZ35" s="481"/>
      <c r="DA35" s="481"/>
      <c r="DB35" s="481"/>
      <c r="DC35" s="481"/>
      <c r="DD35" s="481"/>
      <c r="DE35" s="481"/>
      <c r="DF35" s="481"/>
      <c r="DG35" s="481"/>
      <c r="DH35" s="481"/>
      <c r="DI35" s="481"/>
      <c r="DJ35" s="481"/>
      <c r="DK35" s="481"/>
      <c r="DL35" s="481"/>
      <c r="DM35" s="481"/>
      <c r="DN35" s="481"/>
      <c r="DO35" s="481"/>
      <c r="DP35" s="481"/>
      <c r="DQ35" s="481"/>
      <c r="DR35" s="481"/>
      <c r="DS35" s="481"/>
      <c r="DT35" s="481"/>
      <c r="DU35" s="481"/>
      <c r="DV35" s="481"/>
      <c r="DW35" s="481"/>
      <c r="DX35" s="481"/>
      <c r="DY35" s="481"/>
      <c r="DZ35" s="481"/>
      <c r="EA35" s="481"/>
      <c r="EB35" s="481"/>
      <c r="EC35" s="481"/>
      <c r="ED35" s="481"/>
      <c r="EE35" s="481"/>
      <c r="EF35" s="481"/>
      <c r="EG35" s="481"/>
      <c r="EH35" s="481"/>
      <c r="EI35" s="481"/>
      <c r="EJ35" s="481"/>
      <c r="EK35" s="481"/>
      <c r="EL35" s="481"/>
      <c r="EM35" s="481"/>
      <c r="EN35" s="481"/>
      <c r="EO35" s="481"/>
      <c r="EP35" s="481"/>
      <c r="EQ35" s="481"/>
      <c r="ER35" s="481"/>
      <c r="ES35" s="481"/>
      <c r="ET35" s="481"/>
      <c r="EU35" s="481"/>
      <c r="EV35" s="481"/>
      <c r="EW35" s="481"/>
      <c r="EX35" s="481"/>
      <c r="EY35" s="481"/>
      <c r="EZ35" s="481"/>
      <c r="FA35" s="481"/>
      <c r="FB35" s="481"/>
      <c r="FC35" s="481"/>
      <c r="FD35" s="481"/>
      <c r="FE35" s="481"/>
      <c r="FF35" s="481"/>
      <c r="FG35" s="481"/>
      <c r="FH35" s="481"/>
      <c r="FI35" s="481"/>
      <c r="FJ35" s="481"/>
      <c r="FK35" s="481"/>
      <c r="FL35" s="481"/>
      <c r="FM35" s="481"/>
      <c r="FN35" s="481"/>
      <c r="FO35" s="481"/>
      <c r="FP35" s="481"/>
      <c r="FQ35" s="481"/>
      <c r="FR35" s="481"/>
      <c r="FS35" s="481"/>
      <c r="FT35" s="481"/>
      <c r="FU35" s="481"/>
      <c r="FV35" s="481"/>
      <c r="FW35" s="481"/>
      <c r="FX35" s="481"/>
      <c r="FY35" s="481"/>
      <c r="FZ35" s="481"/>
      <c r="GA35" s="481"/>
      <c r="GB35" s="481"/>
      <c r="GC35" s="481"/>
      <c r="GD35" s="481"/>
      <c r="GE35" s="481"/>
      <c r="GF35" s="481"/>
      <c r="GG35" s="481"/>
      <c r="GH35" s="481"/>
      <c r="GI35" s="481"/>
      <c r="GJ35" s="481"/>
      <c r="GK35" s="481"/>
      <c r="GL35" s="481"/>
      <c r="GM35" s="481"/>
      <c r="GN35" s="481"/>
      <c r="GO35" s="481"/>
      <c r="GP35" s="481"/>
      <c r="GQ35" s="481"/>
      <c r="GR35" s="481"/>
      <c r="GS35" s="481"/>
      <c r="GT35" s="481"/>
      <c r="GU35" s="481"/>
      <c r="GV35" s="481"/>
      <c r="GW35" s="481"/>
      <c r="GX35" s="481"/>
      <c r="GY35" s="481"/>
      <c r="GZ35" s="481"/>
      <c r="HA35" s="481"/>
      <c r="HB35" s="481"/>
      <c r="HC35" s="481"/>
      <c r="HD35" s="481"/>
      <c r="HE35" s="481"/>
      <c r="HF35" s="481"/>
      <c r="HG35" s="481"/>
      <c r="HH35" s="481"/>
      <c r="HI35" s="481"/>
      <c r="HJ35" s="481"/>
      <c r="HK35" s="481"/>
      <c r="HL35" s="481"/>
      <c r="HM35" s="481"/>
      <c r="HN35" s="481"/>
      <c r="HO35" s="481"/>
      <c r="HP35" s="481"/>
      <c r="HQ35" s="481"/>
      <c r="HR35" s="481"/>
      <c r="HS35" s="481"/>
      <c r="HT35" s="481"/>
      <c r="HU35" s="481"/>
      <c r="HV35" s="481"/>
      <c r="HW35" s="481"/>
      <c r="HX35" s="481"/>
      <c r="HY35" s="481"/>
      <c r="HZ35" s="481"/>
      <c r="IA35" s="481"/>
      <c r="IB35" s="481"/>
      <c r="IC35" s="481"/>
      <c r="ID35" s="481"/>
      <c r="IE35" s="481"/>
      <c r="IF35" s="481"/>
      <c r="IG35" s="481"/>
      <c r="IH35" s="481"/>
      <c r="II35" s="481"/>
      <c r="IJ35" s="481"/>
      <c r="IK35" s="481"/>
      <c r="IL35" s="481"/>
      <c r="IM35" s="481"/>
      <c r="IN35" s="481"/>
      <c r="IO35" s="481"/>
      <c r="IP35" s="481"/>
      <c r="IQ35" s="481"/>
      <c r="IR35" s="481"/>
      <c r="IS35" s="481"/>
      <c r="IT35" s="481"/>
      <c r="IU35" s="481"/>
      <c r="IV35" s="481"/>
      <c r="IW35" s="481"/>
      <c r="IX35" s="481"/>
      <c r="IY35" s="481"/>
      <c r="IZ35" s="481"/>
      <c r="JA35" s="481"/>
      <c r="JB35" s="481"/>
      <c r="JC35" s="481"/>
      <c r="JD35" s="481"/>
      <c r="JE35" s="481"/>
      <c r="JF35" s="481"/>
      <c r="JG35" s="481"/>
      <c r="JH35" s="481"/>
      <c r="JI35" s="481"/>
      <c r="JJ35" s="481"/>
      <c r="JK35" s="481"/>
      <c r="JL35" s="481"/>
      <c r="JM35" s="481"/>
      <c r="JN35" s="481"/>
      <c r="JO35" s="481"/>
      <c r="JP35" s="481"/>
      <c r="JQ35" s="481"/>
      <c r="JR35" s="481"/>
      <c r="JS35" s="481"/>
      <c r="JT35" s="481"/>
      <c r="JU35" s="481"/>
      <c r="JV35" s="481"/>
      <c r="JW35" s="481"/>
      <c r="JX35" s="481"/>
      <c r="JY35" s="481"/>
      <c r="JZ35" s="481"/>
      <c r="KA35" s="481"/>
      <c r="KB35" s="481"/>
      <c r="KC35" s="481"/>
      <c r="KD35" s="481"/>
      <c r="KE35" s="481"/>
      <c r="KF35" s="481"/>
      <c r="KG35" s="481"/>
      <c r="KH35" s="481"/>
      <c r="KI35" s="481"/>
      <c r="KJ35" s="481"/>
      <c r="KK35" s="481"/>
      <c r="KL35" s="481"/>
      <c r="KM35" s="481"/>
      <c r="KN35" s="481"/>
      <c r="KO35" s="481"/>
      <c r="KP35" s="481"/>
      <c r="KQ35" s="481"/>
      <c r="KR35" s="481"/>
      <c r="KS35" s="481"/>
      <c r="KT35" s="481"/>
      <c r="KU35" s="481"/>
      <c r="KV35" s="481"/>
      <c r="KW35" s="481"/>
      <c r="KX35" s="481"/>
      <c r="KY35" s="481"/>
      <c r="KZ35" s="481"/>
      <c r="LA35" s="481"/>
      <c r="LB35" s="481"/>
      <c r="LC35" s="481"/>
      <c r="LD35" s="481"/>
      <c r="LE35" s="481"/>
      <c r="LF35" s="481"/>
      <c r="LG35" s="481"/>
      <c r="LH35" s="481"/>
      <c r="LI35" s="481"/>
      <c r="LJ35" s="481"/>
      <c r="LK35" s="481"/>
    </row>
    <row r="36" spans="2:323" ht="13.5" customHeight="1" x14ac:dyDescent="0.45">
      <c r="B36" s="29"/>
      <c r="C36" s="409">
        <v>5</v>
      </c>
      <c r="D36" s="410" t="s">
        <v>1240</v>
      </c>
      <c r="E36" s="415">
        <f>'DS - ASLR'!L58</f>
        <v>0</v>
      </c>
      <c r="F36" s="433">
        <f>'DS - ASLR'!L55</f>
        <v>23</v>
      </c>
      <c r="G36" s="606">
        <f>COUNTIF('DS - ASLR'!M:M,1)</f>
        <v>0</v>
      </c>
      <c r="H36" s="606"/>
      <c r="I36" s="606"/>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2"/>
      <c r="BC36" s="432"/>
      <c r="BD36" s="432"/>
      <c r="BE36" s="432"/>
      <c r="BF36" s="432"/>
      <c r="BG36" s="432"/>
      <c r="BH36" s="432"/>
      <c r="BI36" s="432"/>
      <c r="BJ36" s="432"/>
      <c r="BK36" s="432"/>
      <c r="BL36" s="432"/>
      <c r="BM36" s="432"/>
      <c r="BN36" s="432"/>
      <c r="BO36" s="432"/>
      <c r="BP36" s="432"/>
      <c r="BQ36" s="432"/>
      <c r="BR36" s="432"/>
      <c r="BS36" s="432"/>
      <c r="BT36" s="432"/>
      <c r="BU36" s="432"/>
      <c r="BV36" s="432"/>
      <c r="BW36" s="432"/>
      <c r="BX36" s="432"/>
      <c r="BY36" s="432"/>
      <c r="BZ36" s="432"/>
      <c r="CA36" s="432"/>
      <c r="CB36" s="432"/>
      <c r="CC36" s="432"/>
      <c r="CD36" s="432"/>
      <c r="CE36" s="432"/>
      <c r="CF36" s="432"/>
      <c r="CG36" s="432"/>
      <c r="CH36" s="432"/>
      <c r="CI36" s="432"/>
      <c r="CJ36" s="432"/>
      <c r="CK36" s="432"/>
      <c r="CL36" s="432"/>
      <c r="CM36" s="432"/>
      <c r="CN36" s="432"/>
      <c r="CO36" s="432"/>
      <c r="CP36" s="432"/>
      <c r="CQ36" s="432"/>
      <c r="CR36" s="432"/>
      <c r="CS36" s="432"/>
      <c r="CT36" s="432"/>
      <c r="CU36" s="432"/>
      <c r="CV36" s="432"/>
      <c r="CW36" s="432"/>
      <c r="CX36" s="432"/>
      <c r="CY36" s="432"/>
      <c r="CZ36" s="432"/>
      <c r="DA36" s="432"/>
      <c r="DB36" s="432"/>
      <c r="DC36" s="432"/>
      <c r="DD36" s="432"/>
      <c r="DE36" s="432"/>
      <c r="DF36" s="432"/>
      <c r="DG36" s="432"/>
      <c r="DH36" s="432"/>
      <c r="DI36" s="432"/>
      <c r="DJ36" s="432"/>
      <c r="DK36" s="432"/>
      <c r="DL36" s="432"/>
      <c r="DM36" s="432"/>
      <c r="DN36" s="432"/>
      <c r="DO36" s="432"/>
      <c r="DP36" s="432"/>
      <c r="DQ36" s="432"/>
      <c r="DR36" s="432"/>
      <c r="DS36" s="432"/>
      <c r="DT36" s="432"/>
      <c r="DU36" s="432"/>
      <c r="DV36" s="432"/>
      <c r="DW36" s="432"/>
      <c r="DX36" s="432"/>
      <c r="DY36" s="432"/>
      <c r="DZ36" s="432"/>
      <c r="EA36" s="432"/>
      <c r="EB36" s="432"/>
      <c r="EC36" s="432"/>
      <c r="ED36" s="432"/>
      <c r="EE36" s="432"/>
      <c r="EF36" s="432"/>
      <c r="EG36" s="432"/>
      <c r="EH36" s="432"/>
      <c r="EI36" s="432"/>
      <c r="EJ36" s="432"/>
      <c r="EK36" s="432"/>
      <c r="EL36" s="432"/>
      <c r="EM36" s="432"/>
      <c r="EN36" s="432"/>
      <c r="EO36" s="432"/>
      <c r="EP36" s="432"/>
      <c r="EQ36" s="432"/>
      <c r="ER36" s="432"/>
      <c r="ES36" s="432"/>
      <c r="ET36" s="432"/>
      <c r="EU36" s="432"/>
      <c r="EV36" s="432"/>
      <c r="EW36" s="432"/>
      <c r="EX36" s="432"/>
      <c r="EY36" s="432"/>
      <c r="EZ36" s="432"/>
      <c r="FA36" s="432"/>
      <c r="FB36" s="432"/>
      <c r="FC36" s="432"/>
      <c r="FD36" s="432"/>
      <c r="FE36" s="432"/>
      <c r="FF36" s="432"/>
      <c r="FG36" s="432"/>
      <c r="FH36" s="432"/>
      <c r="FI36" s="432"/>
      <c r="FJ36" s="432"/>
      <c r="FK36" s="432"/>
      <c r="FL36" s="432"/>
      <c r="FM36" s="432"/>
      <c r="FN36" s="432"/>
      <c r="FO36" s="432"/>
      <c r="FP36" s="432"/>
      <c r="FQ36" s="432"/>
      <c r="FR36" s="432"/>
      <c r="FS36" s="432"/>
      <c r="FT36" s="432"/>
      <c r="FU36" s="432"/>
      <c r="FV36" s="432"/>
      <c r="FW36" s="432"/>
      <c r="FX36" s="432"/>
      <c r="FY36" s="432"/>
      <c r="FZ36" s="432"/>
      <c r="GA36" s="432"/>
      <c r="GB36" s="432"/>
      <c r="GC36" s="432"/>
      <c r="GD36" s="432"/>
      <c r="GE36" s="432"/>
      <c r="GF36" s="432"/>
      <c r="GG36" s="432"/>
      <c r="GH36" s="432"/>
      <c r="GI36" s="432"/>
      <c r="GJ36" s="432"/>
      <c r="GK36" s="432"/>
      <c r="GL36" s="432"/>
      <c r="GM36" s="432"/>
      <c r="GN36" s="432"/>
      <c r="GO36" s="432"/>
      <c r="GP36" s="432"/>
      <c r="GQ36" s="432"/>
      <c r="GR36" s="432"/>
      <c r="GS36" s="432"/>
      <c r="GT36" s="432"/>
      <c r="GU36" s="432"/>
      <c r="GV36" s="432"/>
      <c r="GW36" s="432"/>
      <c r="GX36" s="432"/>
      <c r="GY36" s="432"/>
      <c r="GZ36" s="432"/>
      <c r="HA36" s="432"/>
      <c r="HB36" s="432"/>
      <c r="HC36" s="432"/>
      <c r="HD36" s="432"/>
      <c r="HE36" s="432"/>
      <c r="HF36" s="432"/>
      <c r="HG36" s="432"/>
      <c r="HH36" s="432"/>
      <c r="HI36" s="432"/>
      <c r="HJ36" s="432"/>
      <c r="HK36" s="432"/>
      <c r="HL36" s="432"/>
      <c r="HM36" s="432"/>
      <c r="HN36" s="432"/>
      <c r="HO36" s="432"/>
      <c r="HP36" s="432"/>
      <c r="HQ36" s="432"/>
      <c r="HR36" s="432"/>
      <c r="HS36" s="432"/>
      <c r="HT36" s="432"/>
      <c r="HU36" s="432"/>
      <c r="HV36" s="432"/>
      <c r="HW36" s="432"/>
      <c r="HX36" s="432"/>
      <c r="HY36" s="432"/>
      <c r="HZ36" s="432"/>
      <c r="IA36" s="432"/>
      <c r="IB36" s="432"/>
      <c r="IC36" s="432"/>
      <c r="ID36" s="432"/>
      <c r="IE36" s="432"/>
      <c r="IF36" s="432"/>
      <c r="IG36" s="432"/>
      <c r="IH36" s="432"/>
      <c r="II36" s="432"/>
      <c r="IJ36" s="432"/>
      <c r="IK36" s="432"/>
      <c r="IL36" s="432"/>
      <c r="IM36" s="432"/>
      <c r="IN36" s="432"/>
      <c r="IO36" s="432"/>
      <c r="IP36" s="432"/>
      <c r="IQ36" s="432"/>
      <c r="IR36" s="432"/>
      <c r="IS36" s="432"/>
      <c r="IT36" s="432"/>
      <c r="IU36" s="432"/>
      <c r="IV36" s="432"/>
      <c r="IW36" s="432"/>
      <c r="IX36" s="432"/>
      <c r="IY36" s="432"/>
      <c r="IZ36" s="432"/>
      <c r="JA36" s="432"/>
      <c r="JB36" s="432"/>
      <c r="JC36" s="432"/>
      <c r="JD36" s="432"/>
      <c r="JE36" s="432"/>
      <c r="JF36" s="432"/>
      <c r="JG36" s="432"/>
      <c r="JH36" s="432"/>
      <c r="JI36" s="432"/>
      <c r="JJ36" s="432"/>
      <c r="JK36" s="432"/>
      <c r="JL36" s="432"/>
      <c r="JM36" s="432"/>
      <c r="JN36" s="432"/>
      <c r="JO36" s="432"/>
      <c r="JP36" s="432"/>
      <c r="JQ36" s="432"/>
      <c r="JR36" s="432"/>
      <c r="JS36" s="432"/>
      <c r="JT36" s="432"/>
      <c r="JU36" s="432"/>
      <c r="JV36" s="432"/>
      <c r="JW36" s="432"/>
      <c r="JX36" s="432"/>
      <c r="JY36" s="432"/>
      <c r="JZ36" s="432"/>
      <c r="KA36" s="432"/>
      <c r="KB36" s="432"/>
      <c r="KC36" s="432"/>
      <c r="KD36" s="432"/>
      <c r="KE36" s="432"/>
      <c r="KF36" s="432"/>
      <c r="KG36" s="432"/>
      <c r="KH36" s="432"/>
      <c r="KI36" s="432"/>
      <c r="KJ36" s="432"/>
      <c r="KK36" s="432"/>
      <c r="KL36" s="432"/>
      <c r="KM36" s="432"/>
      <c r="KN36" s="432"/>
      <c r="KO36" s="432"/>
      <c r="KP36" s="432"/>
      <c r="KQ36" s="432"/>
      <c r="KR36" s="432"/>
      <c r="KS36" s="432"/>
      <c r="KT36" s="432"/>
      <c r="KU36" s="432"/>
      <c r="KV36" s="432"/>
      <c r="KW36" s="432"/>
      <c r="KX36" s="432"/>
      <c r="KY36" s="432"/>
      <c r="KZ36" s="432"/>
      <c r="LA36" s="432"/>
      <c r="LB36" s="432"/>
      <c r="LC36" s="432"/>
      <c r="LD36" s="432"/>
      <c r="LE36" s="432"/>
      <c r="LF36" s="432"/>
      <c r="LG36" s="432"/>
      <c r="LH36" s="432"/>
      <c r="LI36" s="432"/>
      <c r="LJ36" s="432"/>
      <c r="LK36" s="432"/>
    </row>
    <row r="37" spans="2:323" x14ac:dyDescent="0.45">
      <c r="B37" s="25"/>
      <c r="C37" s="411">
        <v>6</v>
      </c>
      <c r="D37" s="412" t="s">
        <v>1102</v>
      </c>
      <c r="E37" s="415">
        <f>'DS - Authentication'!N41</f>
        <v>0</v>
      </c>
      <c r="F37" s="416">
        <f>'DS - Authentication'!N38</f>
        <v>20</v>
      </c>
      <c r="G37" s="606">
        <f>COUNTIFS('DS - Authentication'!Q:Q,1,'DS - Authentication'!O:O,1)</f>
        <v>0</v>
      </c>
      <c r="H37" s="606"/>
      <c r="I37" s="606"/>
    </row>
    <row r="38" spans="2:323" x14ac:dyDescent="0.45">
      <c r="B38" s="25"/>
      <c r="C38" s="411">
        <v>7</v>
      </c>
      <c r="D38" s="412" t="s">
        <v>1103</v>
      </c>
      <c r="E38" s="415">
        <f>'DS - Audit'!N35</f>
        <v>0</v>
      </c>
      <c r="F38" s="416">
        <f>'DS - Audit'!N32</f>
        <v>8</v>
      </c>
      <c r="G38" s="606">
        <f>COUNTIFS('DS - Audit'!Q:Q,1,'DS - Audit'!O:O,1)</f>
        <v>0</v>
      </c>
      <c r="H38" s="606"/>
      <c r="I38" s="606"/>
    </row>
    <row r="39" spans="2:323" x14ac:dyDescent="0.45">
      <c r="B39" s="25"/>
      <c r="C39" s="411">
        <v>8</v>
      </c>
      <c r="D39" s="412" t="s">
        <v>1104</v>
      </c>
      <c r="E39" s="415">
        <f>'DS - Main'!N97</f>
        <v>0</v>
      </c>
      <c r="F39" s="416">
        <f>'DS - Main'!N94</f>
        <v>31</v>
      </c>
      <c r="G39" s="606">
        <f>COUNTIFS('DS - Main'!Q:Q,1,'DS - Main'!O:O,1)</f>
        <v>0</v>
      </c>
      <c r="H39" s="606"/>
      <c r="I39" s="606"/>
    </row>
    <row r="40" spans="2:323" s="30" customFormat="1" x14ac:dyDescent="0.45">
      <c r="B40" s="603" t="s">
        <v>1432</v>
      </c>
      <c r="C40" s="607" t="str">
        <f>IF(SUM(G32,G33,G34,G36)&gt;0,"WARNING OPEN PDS: A test result of N/A (not applicable) has been selected for one or more mandatory test cases. Appropriate test results for a mandatory test are Pass or Fail. Please consider reviewing the test results.","")</f>
        <v/>
      </c>
      <c r="D40" s="607"/>
      <c r="E40" s="607"/>
      <c r="F40" s="607"/>
      <c r="G40" s="607"/>
      <c r="H40" s="607"/>
      <c r="I40" s="607"/>
    </row>
    <row r="41" spans="2:323" s="30" customFormat="1" x14ac:dyDescent="0.45">
      <c r="B41" s="603"/>
      <c r="C41" s="609" t="str">
        <f>IF(SUM(G35)&gt;0,"WARNING : A test result of N/A (not applicable) is entered for a mandatory Registration Test - Your system should support ASLR Registration - results should be Pass or Fail.  Please consider reviewing the test results.","")</f>
        <v/>
      </c>
      <c r="D41" s="609"/>
      <c r="E41" s="609"/>
      <c r="F41" s="609"/>
      <c r="G41" s="609"/>
      <c r="H41" s="609"/>
      <c r="I41" s="609"/>
    </row>
    <row r="42" spans="2:323" s="30" customFormat="1" x14ac:dyDescent="0.45">
      <c r="B42" s="603"/>
      <c r="C42" s="608" t="str">
        <f>IF(SUM(G37,G38,G39)&gt;0,"WARNING DIRECT PDS: A test result of N/A (not applicable) has been selected for one or more mandatory test cases. Appropriate test results for a mandatory test are Pass or Fail. Please consider reviewing the test results.","")</f>
        <v/>
      </c>
      <c r="D42" s="608"/>
      <c r="E42" s="608"/>
      <c r="F42" s="608"/>
      <c r="G42" s="608"/>
      <c r="H42" s="608"/>
      <c r="I42" s="608"/>
    </row>
    <row r="43" spans="2:323" s="30" customFormat="1" x14ac:dyDescent="0.45"/>
    <row r="44" spans="2:323" s="30" customFormat="1" x14ac:dyDescent="0.45"/>
    <row r="45" spans="2:323" s="30" customFormat="1" x14ac:dyDescent="0.45"/>
    <row r="46" spans="2:323" s="30" customFormat="1" x14ac:dyDescent="0.45"/>
    <row r="47" spans="2:323" s="30" customFormat="1" x14ac:dyDescent="0.45"/>
    <row r="48" spans="2:323" s="30" customFormat="1" x14ac:dyDescent="0.45"/>
    <row r="49" s="30" customFormat="1" x14ac:dyDescent="0.45"/>
    <row r="50" s="30" customFormat="1" x14ac:dyDescent="0.45"/>
    <row r="51" s="30" customFormat="1" x14ac:dyDescent="0.45"/>
    <row r="52" s="30" customFormat="1" x14ac:dyDescent="0.45"/>
    <row r="53" s="30" customFormat="1" x14ac:dyDescent="0.45"/>
    <row r="54" s="30" customFormat="1" x14ac:dyDescent="0.45"/>
    <row r="55" s="30" customFormat="1" x14ac:dyDescent="0.45"/>
    <row r="56" s="30" customFormat="1" x14ac:dyDescent="0.45"/>
    <row r="57" s="30" customFormat="1" x14ac:dyDescent="0.45"/>
    <row r="58" s="30" customFormat="1" x14ac:dyDescent="0.45"/>
    <row r="59" s="30" customFormat="1" x14ac:dyDescent="0.45"/>
    <row r="60" s="30" customFormat="1" x14ac:dyDescent="0.45"/>
    <row r="61" s="30" customFormat="1" x14ac:dyDescent="0.45"/>
    <row r="62" s="30" customFormat="1" x14ac:dyDescent="0.45"/>
    <row r="63" s="30" customFormat="1" x14ac:dyDescent="0.45"/>
    <row r="64" s="30" customFormat="1" x14ac:dyDescent="0.45"/>
    <row r="65" s="30" customFormat="1" x14ac:dyDescent="0.45"/>
    <row r="66" s="30" customFormat="1" x14ac:dyDescent="0.45"/>
    <row r="67" s="30" customFormat="1" x14ac:dyDescent="0.45"/>
    <row r="68" s="30" customFormat="1" x14ac:dyDescent="0.45"/>
    <row r="69" s="30" customFormat="1" x14ac:dyDescent="0.45"/>
    <row r="70" s="30" customFormat="1" x14ac:dyDescent="0.45"/>
    <row r="71" s="30" customFormat="1" x14ac:dyDescent="0.45"/>
    <row r="72" s="30" customFormat="1" x14ac:dyDescent="0.45"/>
    <row r="73" s="30" customFormat="1" x14ac:dyDescent="0.45"/>
    <row r="74" s="30" customFormat="1" x14ac:dyDescent="0.45"/>
    <row r="75" s="30" customFormat="1" x14ac:dyDescent="0.45"/>
    <row r="76" s="30" customFormat="1" x14ac:dyDescent="0.45"/>
    <row r="77" s="30" customFormat="1" x14ac:dyDescent="0.45"/>
    <row r="78" s="30" customFormat="1" x14ac:dyDescent="0.45"/>
    <row r="79" s="30" customFormat="1" x14ac:dyDescent="0.45"/>
    <row r="80" s="30" customFormat="1" x14ac:dyDescent="0.45"/>
    <row r="81" s="30" customFormat="1" x14ac:dyDescent="0.45"/>
    <row r="82" s="30" customFormat="1" x14ac:dyDescent="0.45"/>
    <row r="83" s="30" customFormat="1" x14ac:dyDescent="0.45"/>
    <row r="84" s="30" customFormat="1" x14ac:dyDescent="0.45"/>
    <row r="85" s="30" customFormat="1" x14ac:dyDescent="0.45"/>
    <row r="86" s="30" customFormat="1" x14ac:dyDescent="0.45"/>
    <row r="87" s="30" customFormat="1" x14ac:dyDescent="0.45"/>
    <row r="88" s="30" customFormat="1" x14ac:dyDescent="0.45"/>
    <row r="89" s="30" customFormat="1" x14ac:dyDescent="0.45"/>
    <row r="90" s="30" customFormat="1" x14ac:dyDescent="0.45"/>
    <row r="91" s="30" customFormat="1" x14ac:dyDescent="0.45"/>
    <row r="92" s="30" customFormat="1" x14ac:dyDescent="0.45"/>
    <row r="93" s="30" customFormat="1" x14ac:dyDescent="0.45"/>
    <row r="94" s="30" customFormat="1" x14ac:dyDescent="0.45"/>
    <row r="95" s="30" customFormat="1" x14ac:dyDescent="0.45"/>
    <row r="96" s="30" customFormat="1" x14ac:dyDescent="0.45"/>
    <row r="97" s="30" customFormat="1" x14ac:dyDescent="0.45"/>
    <row r="98" s="30" customFormat="1" x14ac:dyDescent="0.45"/>
    <row r="99" s="30" customFormat="1" x14ac:dyDescent="0.45"/>
    <row r="100" s="30" customFormat="1" x14ac:dyDescent="0.45"/>
    <row r="101" s="30" customFormat="1" x14ac:dyDescent="0.45"/>
    <row r="102" s="30" customFormat="1" x14ac:dyDescent="0.45"/>
    <row r="103" s="30" customFormat="1" x14ac:dyDescent="0.45"/>
    <row r="104" s="30" customFormat="1" x14ac:dyDescent="0.45"/>
    <row r="105" s="30" customFormat="1" x14ac:dyDescent="0.45"/>
    <row r="106" s="30" customFormat="1" x14ac:dyDescent="0.45"/>
    <row r="107" s="30" customFormat="1" x14ac:dyDescent="0.45"/>
    <row r="108" s="30" customFormat="1" x14ac:dyDescent="0.45"/>
    <row r="109" s="30" customFormat="1" x14ac:dyDescent="0.45"/>
    <row r="110" s="30" customFormat="1" x14ac:dyDescent="0.45"/>
    <row r="111" s="30" customFormat="1" x14ac:dyDescent="0.45"/>
    <row r="112" s="30" customFormat="1" x14ac:dyDescent="0.45"/>
    <row r="113" s="30" customFormat="1" x14ac:dyDescent="0.45"/>
    <row r="114" s="30" customFormat="1" x14ac:dyDescent="0.45"/>
    <row r="115" s="30" customFormat="1" x14ac:dyDescent="0.45"/>
    <row r="116" s="30" customFormat="1" x14ac:dyDescent="0.45"/>
    <row r="117" s="30" customFormat="1" x14ac:dyDescent="0.45"/>
    <row r="118" s="30" customFormat="1" x14ac:dyDescent="0.45"/>
    <row r="119" s="30" customFormat="1" x14ac:dyDescent="0.45"/>
    <row r="120" s="30" customFormat="1" x14ac:dyDescent="0.45"/>
    <row r="121" s="30" customFormat="1" x14ac:dyDescent="0.45"/>
    <row r="122" s="30" customFormat="1" x14ac:dyDescent="0.45"/>
    <row r="123" s="30" customFormat="1" x14ac:dyDescent="0.45"/>
    <row r="124" s="30" customFormat="1" x14ac:dyDescent="0.45"/>
    <row r="125" s="30" customFormat="1" x14ac:dyDescent="0.45"/>
    <row r="126" s="30" customFormat="1" x14ac:dyDescent="0.45"/>
    <row r="127" s="30" customFormat="1" x14ac:dyDescent="0.45"/>
    <row r="128" s="30" customFormat="1" x14ac:dyDescent="0.45"/>
    <row r="129" s="30" customFormat="1" x14ac:dyDescent="0.45"/>
    <row r="130" s="30" customFormat="1" x14ac:dyDescent="0.45"/>
    <row r="131" s="30" customFormat="1" x14ac:dyDescent="0.45"/>
    <row r="132" s="30" customFormat="1" x14ac:dyDescent="0.45"/>
    <row r="133" s="30" customFormat="1" x14ac:dyDescent="0.45"/>
    <row r="134" s="30" customFormat="1" x14ac:dyDescent="0.45"/>
    <row r="135" s="30" customFormat="1" x14ac:dyDescent="0.45"/>
    <row r="136" s="30" customFormat="1" x14ac:dyDescent="0.45"/>
    <row r="137" s="30" customFormat="1" x14ac:dyDescent="0.45"/>
    <row r="138" s="30" customFormat="1" x14ac:dyDescent="0.45"/>
    <row r="139" s="30" customFormat="1" x14ac:dyDescent="0.45"/>
    <row r="140" s="30" customFormat="1" x14ac:dyDescent="0.45"/>
    <row r="141" s="30" customFormat="1" x14ac:dyDescent="0.45"/>
    <row r="142" s="30" customFormat="1" x14ac:dyDescent="0.45"/>
    <row r="143" s="30" customFormat="1" x14ac:dyDescent="0.45"/>
    <row r="144" s="30" customFormat="1" x14ac:dyDescent="0.45"/>
    <row r="145" s="30" customFormat="1" x14ac:dyDescent="0.45"/>
    <row r="146" s="30" customFormat="1" x14ac:dyDescent="0.45"/>
    <row r="147" s="30" customFormat="1" x14ac:dyDescent="0.45"/>
    <row r="148" s="30" customFormat="1" x14ac:dyDescent="0.45"/>
    <row r="149" s="30" customFormat="1" x14ac:dyDescent="0.45"/>
    <row r="150" s="30" customFormat="1" x14ac:dyDescent="0.45"/>
    <row r="151" s="30" customFormat="1" x14ac:dyDescent="0.45"/>
    <row r="152" s="30" customFormat="1" x14ac:dyDescent="0.45"/>
    <row r="153" s="30" customFormat="1" x14ac:dyDescent="0.45"/>
    <row r="154" s="30" customFormat="1" x14ac:dyDescent="0.45"/>
    <row r="155" s="30" customFormat="1" x14ac:dyDescent="0.45"/>
    <row r="156" s="30" customFormat="1" x14ac:dyDescent="0.45"/>
    <row r="157" s="30" customFormat="1" x14ac:dyDescent="0.45"/>
    <row r="158" s="30" customFormat="1" x14ac:dyDescent="0.45"/>
    <row r="159" s="30" customFormat="1" x14ac:dyDescent="0.45"/>
    <row r="160" s="30" customFormat="1" x14ac:dyDescent="0.45"/>
    <row r="161" s="30" customFormat="1" x14ac:dyDescent="0.45"/>
    <row r="162" s="30" customFormat="1" x14ac:dyDescent="0.45"/>
    <row r="163" s="30" customFormat="1" x14ac:dyDescent="0.45"/>
    <row r="164" s="30" customFormat="1" x14ac:dyDescent="0.45"/>
    <row r="165" s="30" customFormat="1" x14ac:dyDescent="0.45"/>
    <row r="166" s="30" customFormat="1" x14ac:dyDescent="0.45"/>
    <row r="167" s="30" customFormat="1" x14ac:dyDescent="0.45"/>
    <row r="168" s="30" customFormat="1" x14ac:dyDescent="0.45"/>
    <row r="169" s="30" customFormat="1" x14ac:dyDescent="0.45"/>
    <row r="170" s="30" customFormat="1" x14ac:dyDescent="0.45"/>
    <row r="171" s="30" customFormat="1" x14ac:dyDescent="0.45"/>
    <row r="172" s="30" customFormat="1" x14ac:dyDescent="0.45"/>
    <row r="173" s="30" customFormat="1" x14ac:dyDescent="0.45"/>
    <row r="174" s="30" customFormat="1" x14ac:dyDescent="0.45"/>
    <row r="175" s="30" customFormat="1" x14ac:dyDescent="0.45"/>
    <row r="176"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30" customFormat="1" x14ac:dyDescent="0.45"/>
    <row r="194" s="30" customFormat="1" x14ac:dyDescent="0.45"/>
    <row r="195" s="30" customFormat="1" x14ac:dyDescent="0.45"/>
    <row r="196" s="30" customFormat="1" x14ac:dyDescent="0.45"/>
    <row r="197" s="30" customFormat="1" x14ac:dyDescent="0.45"/>
    <row r="198" s="30" customFormat="1" x14ac:dyDescent="0.45"/>
    <row r="199" s="30" customFormat="1" x14ac:dyDescent="0.45"/>
    <row r="200" s="30" customFormat="1" x14ac:dyDescent="0.45"/>
    <row r="201" s="30" customFormat="1" x14ac:dyDescent="0.45"/>
    <row r="202" s="30" customFormat="1" x14ac:dyDescent="0.45"/>
    <row r="203" s="30" customFormat="1" x14ac:dyDescent="0.45"/>
    <row r="204" s="30" customFormat="1" x14ac:dyDescent="0.45"/>
    <row r="205" s="30" customFormat="1" x14ac:dyDescent="0.45"/>
    <row r="206" s="30" customFormat="1" x14ac:dyDescent="0.45"/>
    <row r="207" s="30" customFormat="1" x14ac:dyDescent="0.45"/>
    <row r="208" s="30" customFormat="1" x14ac:dyDescent="0.45"/>
    <row r="209" s="30" customFormat="1" x14ac:dyDescent="0.45"/>
    <row r="210" s="30" customFormat="1" x14ac:dyDescent="0.45"/>
    <row r="211" s="30" customFormat="1" x14ac:dyDescent="0.45"/>
    <row r="212" s="30" customFormat="1" x14ac:dyDescent="0.45"/>
    <row r="213" s="30" customFormat="1" x14ac:dyDescent="0.45"/>
    <row r="214" s="30" customFormat="1" x14ac:dyDescent="0.45"/>
    <row r="215" s="30" customFormat="1" x14ac:dyDescent="0.45"/>
    <row r="216" s="30" customFormat="1" x14ac:dyDescent="0.45"/>
    <row r="217" s="30" customFormat="1" x14ac:dyDescent="0.45"/>
    <row r="218" s="30" customFormat="1" x14ac:dyDescent="0.45"/>
    <row r="219" s="30" customFormat="1" x14ac:dyDescent="0.45"/>
    <row r="220" s="30" customFormat="1" x14ac:dyDescent="0.45"/>
    <row r="221" s="30" customFormat="1" x14ac:dyDescent="0.45"/>
    <row r="222" s="30" customFormat="1" x14ac:dyDescent="0.45"/>
    <row r="223" s="30" customFormat="1" x14ac:dyDescent="0.45"/>
    <row r="224" s="30" customFormat="1" x14ac:dyDescent="0.45"/>
    <row r="225" s="30" customFormat="1" x14ac:dyDescent="0.45"/>
    <row r="226" s="30" customFormat="1" x14ac:dyDescent="0.45"/>
    <row r="227" s="30" customFormat="1" x14ac:dyDescent="0.45"/>
    <row r="228" s="30" customFormat="1" x14ac:dyDescent="0.45"/>
    <row r="229" s="30" customFormat="1" x14ac:dyDescent="0.45"/>
    <row r="230" s="30" customFormat="1" x14ac:dyDescent="0.45"/>
    <row r="231" s="30" customFormat="1" x14ac:dyDescent="0.45"/>
    <row r="232" s="30" customFormat="1" x14ac:dyDescent="0.45"/>
    <row r="233" s="30" customFormat="1" x14ac:dyDescent="0.45"/>
    <row r="234" s="30" customFormat="1" x14ac:dyDescent="0.45"/>
    <row r="235" s="30" customFormat="1" x14ac:dyDescent="0.45"/>
    <row r="236" s="30" customFormat="1" x14ac:dyDescent="0.45"/>
    <row r="237" s="30" customFormat="1" x14ac:dyDescent="0.45"/>
    <row r="238" s="30" customFormat="1" x14ac:dyDescent="0.45"/>
    <row r="239" s="30" customFormat="1" x14ac:dyDescent="0.45"/>
    <row r="240" s="30" customFormat="1" x14ac:dyDescent="0.45"/>
    <row r="241" s="30" customFormat="1" x14ac:dyDescent="0.45"/>
    <row r="242" s="30" customFormat="1" x14ac:dyDescent="0.45"/>
    <row r="243" s="30" customFormat="1" x14ac:dyDescent="0.45"/>
    <row r="244" s="30" customFormat="1" x14ac:dyDescent="0.45"/>
    <row r="245" s="30" customFormat="1" x14ac:dyDescent="0.45"/>
    <row r="246" s="30" customFormat="1" x14ac:dyDescent="0.45"/>
    <row r="247" s="30" customFormat="1" x14ac:dyDescent="0.45"/>
    <row r="248" s="30" customFormat="1" x14ac:dyDescent="0.45"/>
    <row r="249" s="30" customFormat="1" x14ac:dyDescent="0.45"/>
    <row r="250" s="30" customFormat="1" x14ac:dyDescent="0.45"/>
    <row r="251" s="30" customFormat="1" x14ac:dyDescent="0.45"/>
    <row r="252" s="30" customFormat="1" x14ac:dyDescent="0.45"/>
    <row r="253" s="30" customFormat="1" x14ac:dyDescent="0.45"/>
    <row r="254" s="30" customFormat="1" x14ac:dyDescent="0.45"/>
    <row r="255" s="30" customFormat="1" x14ac:dyDescent="0.45"/>
    <row r="256" s="30" customFormat="1" x14ac:dyDescent="0.45"/>
    <row r="257" s="30" customFormat="1" x14ac:dyDescent="0.45"/>
    <row r="258" s="30" customFormat="1" x14ac:dyDescent="0.45"/>
    <row r="259" s="30" customFormat="1" x14ac:dyDescent="0.45"/>
    <row r="260" s="30" customFormat="1" x14ac:dyDescent="0.45"/>
    <row r="261" s="30" customFormat="1" x14ac:dyDescent="0.45"/>
    <row r="262" s="30" customFormat="1" x14ac:dyDescent="0.45"/>
    <row r="263" s="30" customFormat="1" x14ac:dyDescent="0.45"/>
    <row r="264" s="30" customFormat="1" x14ac:dyDescent="0.45"/>
    <row r="265" s="30" customFormat="1" x14ac:dyDescent="0.45"/>
    <row r="266" s="30" customFormat="1" x14ac:dyDescent="0.45"/>
    <row r="267" s="30" customFormat="1" x14ac:dyDescent="0.45"/>
    <row r="268" s="30" customFormat="1" x14ac:dyDescent="0.45"/>
    <row r="269" s="30" customFormat="1" x14ac:dyDescent="0.45"/>
    <row r="270" s="30" customFormat="1" x14ac:dyDescent="0.45"/>
    <row r="271" s="30" customFormat="1" x14ac:dyDescent="0.45"/>
    <row r="272" s="30" customFormat="1" x14ac:dyDescent="0.45"/>
    <row r="273" s="30" customFormat="1" x14ac:dyDescent="0.45"/>
    <row r="274" s="30" customFormat="1" x14ac:dyDescent="0.45"/>
    <row r="275" s="30" customFormat="1" x14ac:dyDescent="0.45"/>
    <row r="276" s="30" customFormat="1" x14ac:dyDescent="0.45"/>
    <row r="277" s="30" customFormat="1" x14ac:dyDescent="0.45"/>
    <row r="278" s="30" customFormat="1" x14ac:dyDescent="0.45"/>
    <row r="279" s="30" customFormat="1" x14ac:dyDescent="0.45"/>
    <row r="280" s="30" customFormat="1" x14ac:dyDescent="0.45"/>
    <row r="281" s="30" customFormat="1" x14ac:dyDescent="0.45"/>
    <row r="282" s="30" customFormat="1" x14ac:dyDescent="0.45"/>
    <row r="283" s="30" customFormat="1" x14ac:dyDescent="0.45"/>
    <row r="284" s="30" customFormat="1" x14ac:dyDescent="0.45"/>
    <row r="285" s="30" customFormat="1" x14ac:dyDescent="0.45"/>
    <row r="286" s="30" customFormat="1" x14ac:dyDescent="0.45"/>
    <row r="287" s="30" customFormat="1" x14ac:dyDescent="0.45"/>
    <row r="288" s="30" customFormat="1" x14ac:dyDescent="0.45"/>
    <row r="289" s="30" customFormat="1" x14ac:dyDescent="0.45"/>
    <row r="290" s="30" customFormat="1" x14ac:dyDescent="0.45"/>
    <row r="291" s="30" customFormat="1" x14ac:dyDescent="0.45"/>
    <row r="292" s="30" customFormat="1" x14ac:dyDescent="0.45"/>
    <row r="293" s="30" customFormat="1" x14ac:dyDescent="0.45"/>
    <row r="294" s="30" customFormat="1" x14ac:dyDescent="0.45"/>
    <row r="295" s="30" customFormat="1" x14ac:dyDescent="0.45"/>
    <row r="296" s="30" customFormat="1" x14ac:dyDescent="0.45"/>
    <row r="297" s="30" customFormat="1" x14ac:dyDescent="0.45"/>
    <row r="298" s="30" customFormat="1" x14ac:dyDescent="0.45"/>
    <row r="299" s="30" customFormat="1" x14ac:dyDescent="0.45"/>
    <row r="300" s="30" customFormat="1" x14ac:dyDescent="0.45"/>
    <row r="301" s="30" customFormat="1" x14ac:dyDescent="0.45"/>
    <row r="302" s="30" customFormat="1" x14ac:dyDescent="0.45"/>
    <row r="303" s="30" customFormat="1" x14ac:dyDescent="0.45"/>
    <row r="304" s="30" customFormat="1" x14ac:dyDescent="0.45"/>
    <row r="305" s="30" customFormat="1" x14ac:dyDescent="0.45"/>
    <row r="306" s="30" customFormat="1" x14ac:dyDescent="0.45"/>
    <row r="307" s="30" customFormat="1" x14ac:dyDescent="0.45"/>
    <row r="308" s="30" customFormat="1" x14ac:dyDescent="0.45"/>
    <row r="309" s="30" customFormat="1" x14ac:dyDescent="0.45"/>
    <row r="310" s="30" customFormat="1" x14ac:dyDescent="0.45"/>
    <row r="311" s="30" customFormat="1" x14ac:dyDescent="0.45"/>
    <row r="312" s="30" customFormat="1" x14ac:dyDescent="0.45"/>
    <row r="313" s="30" customFormat="1" x14ac:dyDescent="0.45"/>
    <row r="314" s="30" customFormat="1" x14ac:dyDescent="0.45"/>
    <row r="315" s="30" customFormat="1" x14ac:dyDescent="0.45"/>
    <row r="316" s="30" customFormat="1" x14ac:dyDescent="0.45"/>
    <row r="317" s="30" customFormat="1" x14ac:dyDescent="0.45"/>
    <row r="318" s="30" customFormat="1" x14ac:dyDescent="0.45"/>
    <row r="319" s="30" customFormat="1" x14ac:dyDescent="0.45"/>
    <row r="320" s="30" customFormat="1" x14ac:dyDescent="0.45"/>
    <row r="321" s="30" customFormat="1" x14ac:dyDescent="0.45"/>
    <row r="322" s="30" customFormat="1" x14ac:dyDescent="0.45"/>
    <row r="323" s="30" customFormat="1" x14ac:dyDescent="0.45"/>
    <row r="324" s="30" customFormat="1" x14ac:dyDescent="0.45"/>
    <row r="325" s="30" customFormat="1" x14ac:dyDescent="0.45"/>
    <row r="326" s="30" customFormat="1" x14ac:dyDescent="0.45"/>
    <row r="327" s="30" customFormat="1" x14ac:dyDescent="0.45"/>
    <row r="328" s="30" customFormat="1" x14ac:dyDescent="0.45"/>
    <row r="329" s="30" customFormat="1" x14ac:dyDescent="0.45"/>
    <row r="330" s="30" customFormat="1" x14ac:dyDescent="0.45"/>
    <row r="331" s="30" customFormat="1" x14ac:dyDescent="0.45"/>
    <row r="332" s="30" customFormat="1" x14ac:dyDescent="0.45"/>
    <row r="333" s="30" customFormat="1" x14ac:dyDescent="0.45"/>
    <row r="334" s="30" customFormat="1" x14ac:dyDescent="0.45"/>
    <row r="335" s="30" customFormat="1" x14ac:dyDescent="0.45"/>
    <row r="336" s="30" customFormat="1" x14ac:dyDescent="0.45"/>
    <row r="337" s="30" customFormat="1" x14ac:dyDescent="0.45"/>
    <row r="338" s="30" customFormat="1" x14ac:dyDescent="0.45"/>
    <row r="339" s="30" customFormat="1" x14ac:dyDescent="0.45"/>
    <row r="340" s="30" customFormat="1" x14ac:dyDescent="0.45"/>
    <row r="341" s="30" customFormat="1" x14ac:dyDescent="0.45"/>
    <row r="342" s="30" customFormat="1" x14ac:dyDescent="0.45"/>
    <row r="343" s="30" customFormat="1" x14ac:dyDescent="0.45"/>
    <row r="344" s="30" customFormat="1" x14ac:dyDescent="0.45"/>
    <row r="345" s="30" customFormat="1" x14ac:dyDescent="0.45"/>
    <row r="346" s="30" customFormat="1" x14ac:dyDescent="0.45"/>
    <row r="347" s="30" customFormat="1" x14ac:dyDescent="0.45"/>
    <row r="348" s="30" customFormat="1" x14ac:dyDescent="0.45"/>
    <row r="349" s="30" customFormat="1" x14ac:dyDescent="0.45"/>
    <row r="350" s="30" customFormat="1" x14ac:dyDescent="0.45"/>
    <row r="351" s="30" customFormat="1" x14ac:dyDescent="0.45"/>
    <row r="352" s="30" customFormat="1" x14ac:dyDescent="0.45"/>
    <row r="353" s="30" customFormat="1" x14ac:dyDescent="0.45"/>
    <row r="354" s="30" customFormat="1" x14ac:dyDescent="0.45"/>
    <row r="355" s="30" customFormat="1" x14ac:dyDescent="0.45"/>
    <row r="356" s="30" customFormat="1" x14ac:dyDescent="0.45"/>
    <row r="357" s="30" customFormat="1" x14ac:dyDescent="0.45"/>
    <row r="358" s="30" customFormat="1" x14ac:dyDescent="0.45"/>
    <row r="359" s="30" customFormat="1" x14ac:dyDescent="0.45"/>
    <row r="360" s="30" customFormat="1" x14ac:dyDescent="0.45"/>
    <row r="361" s="30" customFormat="1" x14ac:dyDescent="0.45"/>
    <row r="362" s="30" customFormat="1" x14ac:dyDescent="0.45"/>
    <row r="363" s="30" customFormat="1" x14ac:dyDescent="0.45"/>
    <row r="364" s="30" customFormat="1" x14ac:dyDescent="0.45"/>
    <row r="365" s="30" customFormat="1" x14ac:dyDescent="0.45"/>
    <row r="366" s="30" customFormat="1" x14ac:dyDescent="0.45"/>
    <row r="367" s="30" customFormat="1" x14ac:dyDescent="0.45"/>
    <row r="368" s="30" customFormat="1" x14ac:dyDescent="0.45"/>
    <row r="369" s="30" customFormat="1" x14ac:dyDescent="0.45"/>
    <row r="370" s="30" customFormat="1" x14ac:dyDescent="0.45"/>
    <row r="371" s="30" customFormat="1" x14ac:dyDescent="0.45"/>
    <row r="372" s="30" customFormat="1" x14ac:dyDescent="0.45"/>
    <row r="373" s="30" customFormat="1" x14ac:dyDescent="0.45"/>
    <row r="374" s="30" customFormat="1" x14ac:dyDescent="0.45"/>
    <row r="375" s="30" customFormat="1" x14ac:dyDescent="0.45"/>
    <row r="376" s="30" customFormat="1" x14ac:dyDescent="0.45"/>
    <row r="377" s="30" customFormat="1" x14ac:dyDescent="0.45"/>
    <row r="378" s="30" customFormat="1" x14ac:dyDescent="0.45"/>
    <row r="379" s="30" customFormat="1" x14ac:dyDescent="0.45"/>
    <row r="380" s="30" customFormat="1" x14ac:dyDescent="0.45"/>
    <row r="381" s="30" customFormat="1" x14ac:dyDescent="0.45"/>
    <row r="382" s="30" customFormat="1" x14ac:dyDescent="0.45"/>
    <row r="383" s="30" customFormat="1" x14ac:dyDescent="0.45"/>
    <row r="384" s="30" customFormat="1" x14ac:dyDescent="0.45"/>
    <row r="385" s="30" customFormat="1" x14ac:dyDescent="0.45"/>
    <row r="386" s="30" customFormat="1" x14ac:dyDescent="0.45"/>
    <row r="387" s="30" customFormat="1" x14ac:dyDescent="0.45"/>
    <row r="388" s="30" customFormat="1" x14ac:dyDescent="0.45"/>
    <row r="389" s="30" customFormat="1" x14ac:dyDescent="0.45"/>
    <row r="390" s="30" customFormat="1" x14ac:dyDescent="0.45"/>
    <row r="391" s="30" customFormat="1" x14ac:dyDescent="0.45"/>
    <row r="392" s="30" customFormat="1" x14ac:dyDescent="0.45"/>
    <row r="393" s="30" customFormat="1" x14ac:dyDescent="0.45"/>
    <row r="394" s="30" customFormat="1" x14ac:dyDescent="0.45"/>
    <row r="395" s="30" customFormat="1" x14ac:dyDescent="0.45"/>
    <row r="396" s="30" customFormat="1" x14ac:dyDescent="0.45"/>
    <row r="397" s="30" customFormat="1" x14ac:dyDescent="0.45"/>
    <row r="398" s="30" customFormat="1" x14ac:dyDescent="0.45"/>
    <row r="399" s="30" customFormat="1" x14ac:dyDescent="0.45"/>
    <row r="400" s="30" customFormat="1" x14ac:dyDescent="0.45"/>
    <row r="401" s="30" customFormat="1" x14ac:dyDescent="0.45"/>
    <row r="402" s="30" customFormat="1" x14ac:dyDescent="0.45"/>
    <row r="403" s="30" customFormat="1" x14ac:dyDescent="0.45"/>
    <row r="404" s="30" customFormat="1" x14ac:dyDescent="0.45"/>
    <row r="405" s="30" customFormat="1" x14ac:dyDescent="0.45"/>
    <row r="406" s="30" customFormat="1" x14ac:dyDescent="0.45"/>
    <row r="407" s="30" customFormat="1" x14ac:dyDescent="0.45"/>
    <row r="408" s="30" customFormat="1" x14ac:dyDescent="0.45"/>
    <row r="409" s="30" customFormat="1" x14ac:dyDescent="0.45"/>
    <row r="410" s="30" customFormat="1" x14ac:dyDescent="0.45"/>
    <row r="411" s="30" customFormat="1" x14ac:dyDescent="0.45"/>
    <row r="412" s="30" customFormat="1" x14ac:dyDescent="0.45"/>
    <row r="413" s="30" customFormat="1" x14ac:dyDescent="0.45"/>
    <row r="414" s="30" customFormat="1" x14ac:dyDescent="0.45"/>
    <row r="415" s="30" customFormat="1" x14ac:dyDescent="0.45"/>
    <row r="416" s="30" customFormat="1" x14ac:dyDescent="0.45"/>
    <row r="417" s="30" customFormat="1" x14ac:dyDescent="0.45"/>
    <row r="418" s="30" customFormat="1" x14ac:dyDescent="0.45"/>
    <row r="419" s="30" customFormat="1" x14ac:dyDescent="0.45"/>
    <row r="420" s="30" customFormat="1" x14ac:dyDescent="0.45"/>
    <row r="421" s="30" customFormat="1" x14ac:dyDescent="0.45"/>
    <row r="422" s="30" customFormat="1" x14ac:dyDescent="0.45"/>
    <row r="423" s="30" customFormat="1" x14ac:dyDescent="0.45"/>
    <row r="424" s="30" customFormat="1" x14ac:dyDescent="0.45"/>
    <row r="425" s="30" customFormat="1" x14ac:dyDescent="0.45"/>
    <row r="426" s="30" customFormat="1" x14ac:dyDescent="0.45"/>
    <row r="427" s="30" customFormat="1" x14ac:dyDescent="0.45"/>
    <row r="428" s="30" customFormat="1" x14ac:dyDescent="0.45"/>
    <row r="429" s="30" customFormat="1" x14ac:dyDescent="0.45"/>
    <row r="430" s="30" customFormat="1" x14ac:dyDescent="0.45"/>
    <row r="431" s="30" customFormat="1" x14ac:dyDescent="0.45"/>
    <row r="432" s="30" customFormat="1" x14ac:dyDescent="0.45"/>
    <row r="433" s="30" customFormat="1" x14ac:dyDescent="0.45"/>
    <row r="434" s="30" customFormat="1" x14ac:dyDescent="0.45"/>
    <row r="435" s="30" customFormat="1" x14ac:dyDescent="0.45"/>
    <row r="436" s="30" customFormat="1" x14ac:dyDescent="0.45"/>
    <row r="437" s="30" customFormat="1" x14ac:dyDescent="0.45"/>
    <row r="438" s="30" customFormat="1" x14ac:dyDescent="0.45"/>
    <row r="439" s="30" customFormat="1" x14ac:dyDescent="0.45"/>
    <row r="440" s="30" customFormat="1" x14ac:dyDescent="0.45"/>
    <row r="441" s="30" customFormat="1" x14ac:dyDescent="0.45"/>
    <row r="442" s="30" customFormat="1" x14ac:dyDescent="0.45"/>
    <row r="443" s="30" customFormat="1" x14ac:dyDescent="0.45"/>
    <row r="444" s="30" customFormat="1" x14ac:dyDescent="0.45"/>
    <row r="445" s="30" customFormat="1" x14ac:dyDescent="0.45"/>
    <row r="446" s="30" customFormat="1" x14ac:dyDescent="0.45"/>
    <row r="447" s="30" customFormat="1" x14ac:dyDescent="0.45"/>
    <row r="448" s="30" customFormat="1" x14ac:dyDescent="0.45"/>
    <row r="449" s="30" customFormat="1" x14ac:dyDescent="0.45"/>
    <row r="450" s="30" customFormat="1" x14ac:dyDescent="0.45"/>
    <row r="451" s="30" customFormat="1" x14ac:dyDescent="0.45"/>
    <row r="452" s="30" customFormat="1" x14ac:dyDescent="0.45"/>
    <row r="453" s="30" customFormat="1" x14ac:dyDescent="0.45"/>
    <row r="454" s="30" customFormat="1" x14ac:dyDescent="0.45"/>
    <row r="455" s="30" customFormat="1" x14ac:dyDescent="0.45"/>
    <row r="456" s="30" customFormat="1" x14ac:dyDescent="0.45"/>
    <row r="457" s="30" customFormat="1" x14ac:dyDescent="0.45"/>
    <row r="458" s="30" customFormat="1" x14ac:dyDescent="0.45"/>
    <row r="459" s="30" customFormat="1" x14ac:dyDescent="0.45"/>
    <row r="460" s="30" customFormat="1" x14ac:dyDescent="0.45"/>
    <row r="461" s="30" customFormat="1" x14ac:dyDescent="0.45"/>
    <row r="462" s="30" customFormat="1" x14ac:dyDescent="0.45"/>
    <row r="463" s="30" customFormat="1" x14ac:dyDescent="0.45"/>
    <row r="464" s="30" customFormat="1" x14ac:dyDescent="0.45"/>
    <row r="465" s="30" customFormat="1" x14ac:dyDescent="0.45"/>
    <row r="466" s="30" customFormat="1" x14ac:dyDescent="0.45"/>
    <row r="467" s="30" customFormat="1" x14ac:dyDescent="0.45"/>
    <row r="468" s="30" customFormat="1" x14ac:dyDescent="0.45"/>
    <row r="469" s="30" customFormat="1" x14ac:dyDescent="0.45"/>
    <row r="470" s="30" customFormat="1" x14ac:dyDescent="0.45"/>
    <row r="471" s="30" customFormat="1" x14ac:dyDescent="0.45"/>
    <row r="472" s="30" customFormat="1" x14ac:dyDescent="0.45"/>
    <row r="473" s="30" customFormat="1" x14ac:dyDescent="0.45"/>
    <row r="474" s="30" customFormat="1" x14ac:dyDescent="0.45"/>
    <row r="475" s="30" customFormat="1" x14ac:dyDescent="0.45"/>
    <row r="476" s="30" customFormat="1" x14ac:dyDescent="0.45"/>
    <row r="477" s="30" customFormat="1" x14ac:dyDescent="0.45"/>
    <row r="478" s="30" customFormat="1" x14ac:dyDescent="0.45"/>
    <row r="479" s="30" customFormat="1" x14ac:dyDescent="0.45"/>
    <row r="480" s="30" customFormat="1" x14ac:dyDescent="0.45"/>
    <row r="481" s="30" customFormat="1" x14ac:dyDescent="0.45"/>
    <row r="482" s="30" customFormat="1" x14ac:dyDescent="0.45"/>
    <row r="483" s="30" customFormat="1" x14ac:dyDescent="0.45"/>
    <row r="484" s="30" customFormat="1" x14ac:dyDescent="0.45"/>
    <row r="485" s="30" customFormat="1" x14ac:dyDescent="0.45"/>
    <row r="486" s="30" customFormat="1" x14ac:dyDescent="0.45"/>
    <row r="487" s="30" customFormat="1" x14ac:dyDescent="0.45"/>
    <row r="488" s="30" customFormat="1" x14ac:dyDescent="0.45"/>
    <row r="489" s="30" customFormat="1" x14ac:dyDescent="0.45"/>
    <row r="490" s="30" customFormat="1" x14ac:dyDescent="0.45"/>
    <row r="491" s="30" customFormat="1" x14ac:dyDescent="0.45"/>
    <row r="492" s="30" customFormat="1" x14ac:dyDescent="0.45"/>
    <row r="493" s="30" customFormat="1" x14ac:dyDescent="0.45"/>
    <row r="494" s="30" customFormat="1" x14ac:dyDescent="0.45"/>
    <row r="495" s="30" customFormat="1" x14ac:dyDescent="0.45"/>
    <row r="496" s="30" customFormat="1" x14ac:dyDescent="0.45"/>
    <row r="497" s="30" customFormat="1" x14ac:dyDescent="0.45"/>
    <row r="498" s="30" customFormat="1" x14ac:dyDescent="0.45"/>
    <row r="499" s="30" customFormat="1" x14ac:dyDescent="0.45"/>
    <row r="500" s="30" customFormat="1" x14ac:dyDescent="0.45"/>
    <row r="501" s="30" customFormat="1" x14ac:dyDescent="0.45"/>
    <row r="502" s="30" customFormat="1" x14ac:dyDescent="0.45"/>
    <row r="503" s="30" customFormat="1" x14ac:dyDescent="0.45"/>
    <row r="504" s="30" customFormat="1" x14ac:dyDescent="0.45"/>
    <row r="505" s="30" customFormat="1" x14ac:dyDescent="0.45"/>
    <row r="506" s="30" customFormat="1" x14ac:dyDescent="0.45"/>
    <row r="507" s="30" customFormat="1" x14ac:dyDescent="0.45"/>
    <row r="508" s="30" customFormat="1" x14ac:dyDescent="0.45"/>
    <row r="509" s="30" customFormat="1" x14ac:dyDescent="0.45"/>
    <row r="510" s="30" customFormat="1" x14ac:dyDescent="0.45"/>
    <row r="511" s="30" customFormat="1" x14ac:dyDescent="0.45"/>
    <row r="512" s="30" customFormat="1" x14ac:dyDescent="0.45"/>
    <row r="513" s="30" customFormat="1" x14ac:dyDescent="0.45"/>
    <row r="514" s="30" customFormat="1" x14ac:dyDescent="0.45"/>
    <row r="515" s="30" customFormat="1" x14ac:dyDescent="0.45"/>
    <row r="516" s="30" customFormat="1" x14ac:dyDescent="0.45"/>
    <row r="517" s="30" customFormat="1" x14ac:dyDescent="0.45"/>
    <row r="518" s="30" customFormat="1" x14ac:dyDescent="0.45"/>
    <row r="519" s="30" customFormat="1" x14ac:dyDescent="0.45"/>
    <row r="520" s="30" customFormat="1" x14ac:dyDescent="0.45"/>
    <row r="521" s="30" customFormat="1" x14ac:dyDescent="0.45"/>
    <row r="522" s="30" customFormat="1" x14ac:dyDescent="0.45"/>
    <row r="523" s="30" customFormat="1" x14ac:dyDescent="0.45"/>
    <row r="524" s="30" customFormat="1" x14ac:dyDescent="0.45"/>
    <row r="525" s="30" customFormat="1" x14ac:dyDescent="0.45"/>
    <row r="526" s="30" customFormat="1" x14ac:dyDescent="0.45"/>
    <row r="527" s="30" customFormat="1" x14ac:dyDescent="0.45"/>
    <row r="528" s="30" customFormat="1" x14ac:dyDescent="0.45"/>
    <row r="529" s="30" customFormat="1" x14ac:dyDescent="0.45"/>
    <row r="530" s="30" customFormat="1" x14ac:dyDescent="0.45"/>
    <row r="531" s="30" customFormat="1" x14ac:dyDescent="0.45"/>
    <row r="532" s="30" customFormat="1" x14ac:dyDescent="0.45"/>
    <row r="533" s="30" customFormat="1" x14ac:dyDescent="0.45"/>
    <row r="534" s="30" customFormat="1" x14ac:dyDescent="0.45"/>
    <row r="535" s="30" customFormat="1" x14ac:dyDescent="0.45"/>
    <row r="536" s="30" customFormat="1" x14ac:dyDescent="0.45"/>
    <row r="537" s="30" customFormat="1" x14ac:dyDescent="0.45"/>
    <row r="538" s="30" customFormat="1" x14ac:dyDescent="0.45"/>
    <row r="539" s="30" customFormat="1" x14ac:dyDescent="0.45"/>
    <row r="540" s="30" customFormat="1" x14ac:dyDescent="0.45"/>
    <row r="541" s="30" customFormat="1" x14ac:dyDescent="0.45"/>
    <row r="542" s="30" customFormat="1" x14ac:dyDescent="0.45"/>
    <row r="543" s="30" customFormat="1" x14ac:dyDescent="0.45"/>
    <row r="544" s="30" customFormat="1" x14ac:dyDescent="0.45"/>
    <row r="545" s="30" customFormat="1" x14ac:dyDescent="0.45"/>
    <row r="546" s="30" customFormat="1" x14ac:dyDescent="0.45"/>
    <row r="547" s="30" customFormat="1" x14ac:dyDescent="0.45"/>
    <row r="548" s="30" customFormat="1" x14ac:dyDescent="0.45"/>
    <row r="549" s="30" customFormat="1" x14ac:dyDescent="0.45"/>
    <row r="550" s="30" customFormat="1" x14ac:dyDescent="0.45"/>
    <row r="551" s="30" customFormat="1" x14ac:dyDescent="0.45"/>
    <row r="552" s="30" customFormat="1" x14ac:dyDescent="0.45"/>
    <row r="553" s="30" customFormat="1" x14ac:dyDescent="0.45"/>
    <row r="554" s="30" customFormat="1" x14ac:dyDescent="0.45"/>
    <row r="555" s="30" customFormat="1" x14ac:dyDescent="0.45"/>
    <row r="556" s="30" customFormat="1" x14ac:dyDescent="0.45"/>
    <row r="557" s="30" customFormat="1" x14ac:dyDescent="0.45"/>
    <row r="558" s="30" customFormat="1" x14ac:dyDescent="0.45"/>
    <row r="559" s="30" customFormat="1" x14ac:dyDescent="0.45"/>
    <row r="560" s="30" customFormat="1" x14ac:dyDescent="0.45"/>
    <row r="561" s="30" customFormat="1" x14ac:dyDescent="0.45"/>
    <row r="562" s="30" customFormat="1" x14ac:dyDescent="0.45"/>
    <row r="563" s="30" customFormat="1" x14ac:dyDescent="0.45"/>
    <row r="564" s="30" customFormat="1" x14ac:dyDescent="0.45"/>
  </sheetData>
  <mergeCells count="35">
    <mergeCell ref="B40:B42"/>
    <mergeCell ref="C30:I30"/>
    <mergeCell ref="G31:I31"/>
    <mergeCell ref="G32:I32"/>
    <mergeCell ref="G33:I33"/>
    <mergeCell ref="G34:I34"/>
    <mergeCell ref="G37:I37"/>
    <mergeCell ref="G38:I38"/>
    <mergeCell ref="G39:I39"/>
    <mergeCell ref="C40:I40"/>
    <mergeCell ref="C42:I42"/>
    <mergeCell ref="G36:I36"/>
    <mergeCell ref="G35:I35"/>
    <mergeCell ref="C41:I41"/>
    <mergeCell ref="C16:D16"/>
    <mergeCell ref="C18:D18"/>
    <mergeCell ref="C19:D19"/>
    <mergeCell ref="C20:D20"/>
    <mergeCell ref="C17:D17"/>
    <mergeCell ref="C25:I25"/>
    <mergeCell ref="D2:E2"/>
    <mergeCell ref="C4:D4"/>
    <mergeCell ref="C5:D5"/>
    <mergeCell ref="C6:D6"/>
    <mergeCell ref="C7:D7"/>
    <mergeCell ref="C8:D8"/>
    <mergeCell ref="C9:D9"/>
    <mergeCell ref="C10:D10"/>
    <mergeCell ref="C11:D11"/>
    <mergeCell ref="C12:D12"/>
    <mergeCell ref="C13:D13"/>
    <mergeCell ref="C14:D14"/>
    <mergeCell ref="C21:D21"/>
    <mergeCell ref="C22:D22"/>
    <mergeCell ref="C15:D15"/>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C424-DA8F-4D54-9E94-B3A427B8577A}">
  <dimension ref="A1:AP145"/>
  <sheetViews>
    <sheetView zoomScale="80" zoomScaleNormal="80" workbookViewId="0">
      <pane ySplit="4" topLeftCell="A5" activePane="bottomLeft" state="frozen"/>
      <selection pane="bottomLeft" activeCell="D85" sqref="D85"/>
    </sheetView>
  </sheetViews>
  <sheetFormatPr defaultRowHeight="14.25" x14ac:dyDescent="0.45"/>
  <cols>
    <col min="1" max="1" width="1.3984375" customWidth="1"/>
    <col min="2" max="2" width="21.265625" customWidth="1"/>
    <col min="3" max="3" width="12.59765625" style="204" customWidth="1"/>
    <col min="4" max="4" width="66.3984375" style="204" customWidth="1"/>
    <col min="5" max="5" width="5.73046875" style="204" customWidth="1"/>
    <col min="6" max="6" width="6.86328125" style="204" customWidth="1"/>
    <col min="7" max="7" width="4.73046875" style="204" customWidth="1"/>
    <col min="8" max="9" width="3.3984375" style="204" customWidth="1"/>
    <col min="10" max="10" width="2.86328125" style="204" customWidth="1"/>
    <col min="11" max="11" width="3.86328125" style="204" customWidth="1"/>
    <col min="12" max="13" width="4" style="204" customWidth="1"/>
    <col min="14" max="14" width="3" style="204" customWidth="1"/>
    <col min="15" max="17" width="3.86328125" style="204" customWidth="1"/>
    <col min="18" max="18" width="3.59765625" style="204" customWidth="1"/>
    <col min="19" max="19" width="3.73046875" style="204" customWidth="1"/>
    <col min="20" max="21" width="3" style="204" customWidth="1"/>
    <col min="22" max="23" width="3.265625" style="204" customWidth="1"/>
    <col min="24" max="25" width="3.3984375" style="204" customWidth="1"/>
    <col min="26" max="27" width="3.265625" style="204" customWidth="1"/>
    <col min="28" max="28" width="3.59765625" style="204" customWidth="1"/>
    <col min="29" max="29" width="3.1328125" style="204" customWidth="1"/>
    <col min="30" max="30" width="3.73046875" style="204" customWidth="1"/>
    <col min="31" max="31" width="63.3984375" customWidth="1"/>
  </cols>
  <sheetData>
    <row r="1" spans="1:42" ht="6" customHeight="1" x14ac:dyDescent="0.45">
      <c r="A1" s="529"/>
      <c r="B1" s="52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529"/>
      <c r="AF1" s="529"/>
      <c r="AG1" s="529"/>
      <c r="AH1" s="529"/>
      <c r="AI1" s="529"/>
      <c r="AJ1" s="529"/>
      <c r="AK1" s="529"/>
      <c r="AL1" s="529"/>
      <c r="AM1" s="529"/>
      <c r="AN1" s="529"/>
      <c r="AO1" s="529"/>
      <c r="AP1" s="529"/>
    </row>
    <row r="2" spans="1:42" ht="14.65" thickBot="1" x14ac:dyDescent="0.5">
      <c r="A2" s="529"/>
      <c r="B2" s="529"/>
      <c r="C2" s="189"/>
      <c r="D2" s="189"/>
      <c r="E2" s="189"/>
      <c r="F2" s="189"/>
      <c r="G2" s="189"/>
      <c r="H2" s="612" t="s">
        <v>684</v>
      </c>
      <c r="I2" s="613"/>
      <c r="J2" s="613"/>
      <c r="K2" s="613"/>
      <c r="L2" s="613"/>
      <c r="M2" s="613"/>
      <c r="N2" s="613"/>
      <c r="O2" s="613"/>
      <c r="P2" s="613"/>
      <c r="Q2" s="613"/>
      <c r="R2" s="614"/>
      <c r="S2" s="615" t="s">
        <v>208</v>
      </c>
      <c r="T2" s="615"/>
      <c r="U2" s="615"/>
      <c r="V2" s="615"/>
      <c r="W2" s="615"/>
      <c r="X2" s="615"/>
      <c r="Y2" s="615"/>
      <c r="Z2" s="615"/>
      <c r="AA2" s="615"/>
      <c r="AB2" s="615"/>
      <c r="AC2" s="615"/>
      <c r="AD2" s="616"/>
      <c r="AE2" s="204"/>
      <c r="AF2" s="529"/>
      <c r="AG2" s="529"/>
      <c r="AH2" s="529"/>
      <c r="AI2" s="529"/>
      <c r="AJ2" s="529"/>
      <c r="AK2" s="529"/>
      <c r="AL2" s="529"/>
      <c r="AM2" s="529"/>
      <c r="AN2" s="529"/>
      <c r="AO2" s="529"/>
      <c r="AP2" s="529"/>
    </row>
    <row r="3" spans="1:42" ht="14.25" customHeight="1" x14ac:dyDescent="0.45">
      <c r="A3" s="529"/>
      <c r="B3" s="617" t="s">
        <v>396</v>
      </c>
      <c r="C3" s="619" t="s">
        <v>685</v>
      </c>
      <c r="D3" s="619" t="s">
        <v>207</v>
      </c>
      <c r="E3" s="621" t="s">
        <v>18</v>
      </c>
      <c r="F3" s="621" t="s">
        <v>19</v>
      </c>
      <c r="G3" s="623" t="s">
        <v>26</v>
      </c>
      <c r="H3" s="625" t="s">
        <v>209</v>
      </c>
      <c r="I3" s="627" t="s">
        <v>24</v>
      </c>
      <c r="J3" s="629" t="s">
        <v>1244</v>
      </c>
      <c r="K3" s="629"/>
      <c r="L3" s="629"/>
      <c r="M3" s="629"/>
      <c r="N3" s="629"/>
      <c r="O3" s="629"/>
      <c r="P3" s="630" t="s">
        <v>1245</v>
      </c>
      <c r="Q3" s="631"/>
      <c r="R3" s="632"/>
      <c r="S3" s="633" t="s">
        <v>339</v>
      </c>
      <c r="T3" s="610" t="s">
        <v>361</v>
      </c>
      <c r="U3" s="635" t="s">
        <v>363</v>
      </c>
      <c r="V3" s="610" t="s">
        <v>365</v>
      </c>
      <c r="W3" s="635" t="s">
        <v>366</v>
      </c>
      <c r="X3" s="610" t="s">
        <v>379</v>
      </c>
      <c r="Y3" s="610" t="s">
        <v>380</v>
      </c>
      <c r="Z3" s="610" t="s">
        <v>381</v>
      </c>
      <c r="AA3" s="635" t="s">
        <v>445</v>
      </c>
      <c r="AB3" s="610" t="s">
        <v>963</v>
      </c>
      <c r="AC3" s="610" t="s">
        <v>964</v>
      </c>
      <c r="AD3" s="637" t="s">
        <v>965</v>
      </c>
      <c r="AE3" s="639" t="s">
        <v>27</v>
      </c>
      <c r="AF3" s="529"/>
      <c r="AG3" s="529"/>
      <c r="AH3" s="529"/>
      <c r="AI3" s="529"/>
      <c r="AJ3" s="529"/>
      <c r="AK3" s="529"/>
      <c r="AL3" s="529"/>
      <c r="AM3" s="529"/>
      <c r="AN3" s="529"/>
      <c r="AO3" s="529"/>
      <c r="AP3" s="529"/>
    </row>
    <row r="4" spans="1:42" ht="105.75" customHeight="1" thickBot="1" x14ac:dyDescent="0.5">
      <c r="A4" s="529"/>
      <c r="B4" s="618"/>
      <c r="C4" s="620"/>
      <c r="D4" s="620"/>
      <c r="E4" s="622"/>
      <c r="F4" s="622"/>
      <c r="G4" s="624"/>
      <c r="H4" s="626"/>
      <c r="I4" s="628"/>
      <c r="J4" s="530" t="s">
        <v>210</v>
      </c>
      <c r="K4" s="530" t="s">
        <v>215</v>
      </c>
      <c r="L4" s="530" t="s">
        <v>212</v>
      </c>
      <c r="M4" s="530" t="s">
        <v>816</v>
      </c>
      <c r="N4" s="530" t="s">
        <v>213</v>
      </c>
      <c r="O4" s="530" t="s">
        <v>211</v>
      </c>
      <c r="P4" s="522" t="s">
        <v>1397</v>
      </c>
      <c r="Q4" s="522" t="s">
        <v>1396</v>
      </c>
      <c r="R4" s="521" t="s">
        <v>1395</v>
      </c>
      <c r="S4" s="634"/>
      <c r="T4" s="611"/>
      <c r="U4" s="636"/>
      <c r="V4" s="611"/>
      <c r="W4" s="636"/>
      <c r="X4" s="611"/>
      <c r="Y4" s="611"/>
      <c r="Z4" s="611"/>
      <c r="AA4" s="636"/>
      <c r="AB4" s="611"/>
      <c r="AC4" s="611"/>
      <c r="AD4" s="638"/>
      <c r="AE4" s="640"/>
      <c r="AF4" s="529"/>
      <c r="AG4" s="529"/>
      <c r="AH4" s="529"/>
      <c r="AI4" s="529"/>
      <c r="AJ4" s="529"/>
      <c r="AK4" s="529"/>
      <c r="AL4" s="529"/>
      <c r="AM4" s="529"/>
      <c r="AN4" s="529"/>
      <c r="AO4" s="529"/>
      <c r="AP4" s="529"/>
    </row>
    <row r="5" spans="1:42" ht="15" customHeight="1" x14ac:dyDescent="0.45">
      <c r="A5" s="529"/>
      <c r="B5" s="494" t="s">
        <v>48</v>
      </c>
      <c r="C5" s="486" t="s">
        <v>32</v>
      </c>
      <c r="D5" s="487" t="s">
        <v>919</v>
      </c>
      <c r="E5" s="488" t="s">
        <v>17</v>
      </c>
      <c r="F5" s="488" t="s">
        <v>17</v>
      </c>
      <c r="G5" s="296" t="s">
        <v>5</v>
      </c>
      <c r="H5" s="297" t="s">
        <v>28</v>
      </c>
      <c r="I5" s="352"/>
      <c r="J5" s="352"/>
      <c r="K5" s="352"/>
      <c r="L5" s="352"/>
      <c r="M5" s="352"/>
      <c r="N5" s="352"/>
      <c r="O5" s="352"/>
      <c r="P5" s="298"/>
      <c r="Q5" s="298"/>
      <c r="R5" s="298"/>
      <c r="S5" s="489" t="s">
        <v>28</v>
      </c>
      <c r="T5" s="490" t="s">
        <v>28</v>
      </c>
      <c r="U5" s="490" t="s">
        <v>28</v>
      </c>
      <c r="V5" s="490" t="s">
        <v>28</v>
      </c>
      <c r="W5" s="490" t="s">
        <v>28</v>
      </c>
      <c r="X5" s="557"/>
      <c r="Y5" s="557"/>
      <c r="Z5" s="490" t="s">
        <v>28</v>
      </c>
      <c r="AA5" s="490" t="s">
        <v>28</v>
      </c>
      <c r="AB5" s="490" t="s">
        <v>28</v>
      </c>
      <c r="AC5" s="490" t="s">
        <v>28</v>
      </c>
      <c r="AD5" s="558" t="s">
        <v>28</v>
      </c>
      <c r="AE5" s="491"/>
      <c r="AF5" s="529"/>
      <c r="AG5" s="529"/>
      <c r="AH5" s="529"/>
      <c r="AI5" s="529"/>
      <c r="AJ5" s="529"/>
      <c r="AK5" s="529"/>
      <c r="AL5" s="529"/>
      <c r="AM5" s="529"/>
      <c r="AN5" s="529"/>
      <c r="AO5" s="529"/>
      <c r="AP5" s="529"/>
    </row>
    <row r="6" spans="1:42" ht="15" customHeight="1" x14ac:dyDescent="0.45">
      <c r="A6" s="529"/>
      <c r="B6" s="493" t="s">
        <v>49</v>
      </c>
      <c r="C6" s="532" t="s">
        <v>33</v>
      </c>
      <c r="D6" s="484" t="s">
        <v>627</v>
      </c>
      <c r="E6" s="351" t="s">
        <v>17</v>
      </c>
      <c r="F6" s="353" t="s">
        <v>17</v>
      </c>
      <c r="G6" s="296" t="s">
        <v>5</v>
      </c>
      <c r="H6" s="300" t="s">
        <v>28</v>
      </c>
      <c r="I6" s="339"/>
      <c r="J6" s="339"/>
      <c r="K6" s="339"/>
      <c r="L6" s="339"/>
      <c r="M6" s="339"/>
      <c r="N6" s="339"/>
      <c r="O6" s="339"/>
      <c r="P6" s="340"/>
      <c r="Q6" s="340"/>
      <c r="R6" s="340"/>
      <c r="S6" s="299" t="s">
        <v>28</v>
      </c>
      <c r="T6" s="341"/>
      <c r="U6" s="341" t="s">
        <v>28</v>
      </c>
      <c r="V6" s="341"/>
      <c r="W6" s="341"/>
      <c r="X6" s="364"/>
      <c r="Y6" s="364"/>
      <c r="Z6" s="341"/>
      <c r="AA6" s="341"/>
      <c r="AB6" s="341"/>
      <c r="AC6" s="341"/>
      <c r="AD6" s="559"/>
      <c r="AE6" s="205"/>
      <c r="AF6" s="529"/>
      <c r="AG6" s="529"/>
      <c r="AH6" s="529"/>
      <c r="AI6" s="529"/>
      <c r="AJ6" s="529"/>
      <c r="AK6" s="529"/>
      <c r="AL6" s="529"/>
      <c r="AM6" s="529"/>
      <c r="AN6" s="529"/>
      <c r="AO6" s="529"/>
      <c r="AP6" s="529"/>
    </row>
    <row r="7" spans="1:42" ht="15" customHeight="1" x14ac:dyDescent="0.45">
      <c r="A7" s="529"/>
      <c r="B7" s="493" t="s">
        <v>50</v>
      </c>
      <c r="C7" s="348" t="s">
        <v>34</v>
      </c>
      <c r="D7" s="484" t="s">
        <v>419</v>
      </c>
      <c r="E7" s="354" t="s">
        <v>17</v>
      </c>
      <c r="F7" s="354" t="s">
        <v>17</v>
      </c>
      <c r="G7" s="296" t="s">
        <v>5</v>
      </c>
      <c r="H7" s="300" t="s">
        <v>28</v>
      </c>
      <c r="I7" s="339"/>
      <c r="J7" s="339"/>
      <c r="K7" s="339"/>
      <c r="L7" s="339"/>
      <c r="M7" s="339"/>
      <c r="N7" s="339"/>
      <c r="O7" s="339"/>
      <c r="P7" s="340"/>
      <c r="Q7" s="340"/>
      <c r="R7" s="340"/>
      <c r="S7" s="299"/>
      <c r="T7" s="341"/>
      <c r="U7" s="341"/>
      <c r="V7" s="341"/>
      <c r="W7" s="341"/>
      <c r="X7" s="364"/>
      <c r="Y7" s="364"/>
      <c r="Z7" s="341"/>
      <c r="AA7" s="341"/>
      <c r="AB7" s="341"/>
      <c r="AC7" s="341"/>
      <c r="AD7" s="559" t="s">
        <v>28</v>
      </c>
      <c r="AE7" s="205"/>
      <c r="AF7" s="529"/>
      <c r="AG7" s="529"/>
      <c r="AH7" s="529"/>
      <c r="AI7" s="529"/>
      <c r="AJ7" s="529"/>
      <c r="AK7" s="529"/>
      <c r="AL7" s="529"/>
      <c r="AM7" s="529"/>
      <c r="AN7" s="529"/>
      <c r="AO7" s="529"/>
      <c r="AP7" s="529"/>
    </row>
    <row r="8" spans="1:42" ht="15" customHeight="1" x14ac:dyDescent="0.45">
      <c r="A8" s="529"/>
      <c r="B8" s="493" t="s">
        <v>51</v>
      </c>
      <c r="C8" s="348" t="s">
        <v>34</v>
      </c>
      <c r="D8" s="484" t="s">
        <v>587</v>
      </c>
      <c r="E8" s="354" t="s">
        <v>17</v>
      </c>
      <c r="F8" s="354" t="s">
        <v>17</v>
      </c>
      <c r="G8" s="296" t="s">
        <v>5</v>
      </c>
      <c r="H8" s="300" t="s">
        <v>28</v>
      </c>
      <c r="I8" s="339"/>
      <c r="J8" s="339"/>
      <c r="K8" s="339"/>
      <c r="L8" s="339"/>
      <c r="M8" s="339"/>
      <c r="N8" s="339"/>
      <c r="O8" s="339"/>
      <c r="P8" s="340"/>
      <c r="Q8" s="340"/>
      <c r="R8" s="340"/>
      <c r="S8" s="299"/>
      <c r="T8" s="341"/>
      <c r="U8" s="341"/>
      <c r="V8" s="341"/>
      <c r="W8" s="341"/>
      <c r="X8" s="364"/>
      <c r="Y8" s="364"/>
      <c r="Z8" s="341"/>
      <c r="AA8" s="341"/>
      <c r="AB8" s="341"/>
      <c r="AC8" s="341"/>
      <c r="AD8" s="559" t="s">
        <v>28</v>
      </c>
      <c r="AE8" s="205"/>
      <c r="AF8" s="529"/>
      <c r="AG8" s="529" t="s">
        <v>7</v>
      </c>
      <c r="AH8" s="529"/>
      <c r="AI8" s="529"/>
      <c r="AJ8" s="529"/>
      <c r="AK8" s="529"/>
      <c r="AL8" s="529"/>
      <c r="AM8" s="529"/>
      <c r="AN8" s="529"/>
      <c r="AO8" s="529"/>
      <c r="AP8" s="529"/>
    </row>
    <row r="9" spans="1:42" ht="15" customHeight="1" x14ac:dyDescent="0.45">
      <c r="A9" s="529"/>
      <c r="B9" s="493" t="s">
        <v>52</v>
      </c>
      <c r="C9" s="348" t="s">
        <v>34</v>
      </c>
      <c r="D9" s="484" t="s">
        <v>704</v>
      </c>
      <c r="E9" s="354" t="s">
        <v>17</v>
      </c>
      <c r="F9" s="354" t="s">
        <v>17</v>
      </c>
      <c r="G9" s="296" t="s">
        <v>5</v>
      </c>
      <c r="H9" s="300" t="s">
        <v>28</v>
      </c>
      <c r="I9" s="339"/>
      <c r="J9" s="339"/>
      <c r="K9" s="339"/>
      <c r="L9" s="339"/>
      <c r="M9" s="339"/>
      <c r="N9" s="339"/>
      <c r="O9" s="339"/>
      <c r="P9" s="340"/>
      <c r="Q9" s="340"/>
      <c r="R9" s="340"/>
      <c r="S9" s="299"/>
      <c r="T9" s="341"/>
      <c r="U9" s="341"/>
      <c r="V9" s="341"/>
      <c r="W9" s="341"/>
      <c r="X9" s="364"/>
      <c r="Y9" s="364"/>
      <c r="Z9" s="341"/>
      <c r="AA9" s="341"/>
      <c r="AB9" s="341"/>
      <c r="AC9" s="341"/>
      <c r="AD9" s="559" t="s">
        <v>28</v>
      </c>
      <c r="AE9" s="205"/>
      <c r="AF9" s="529"/>
      <c r="AG9" s="529"/>
      <c r="AH9" s="529"/>
      <c r="AI9" s="529"/>
      <c r="AJ9" s="529"/>
      <c r="AK9" s="529"/>
      <c r="AL9" s="529"/>
      <c r="AM9" s="529"/>
      <c r="AN9" s="529"/>
      <c r="AO9" s="529"/>
      <c r="AP9" s="529"/>
    </row>
    <row r="10" spans="1:42" ht="15" customHeight="1" x14ac:dyDescent="0.45">
      <c r="A10" s="529"/>
      <c r="B10" s="493" t="s">
        <v>53</v>
      </c>
      <c r="C10" s="348" t="s">
        <v>35</v>
      </c>
      <c r="D10" s="484" t="s">
        <v>701</v>
      </c>
      <c r="E10" s="354" t="s">
        <v>17</v>
      </c>
      <c r="F10" s="354" t="s">
        <v>17</v>
      </c>
      <c r="G10" s="296" t="s">
        <v>5</v>
      </c>
      <c r="H10" s="300" t="s">
        <v>28</v>
      </c>
      <c r="I10" s="339"/>
      <c r="J10" s="339"/>
      <c r="K10" s="339"/>
      <c r="L10" s="339"/>
      <c r="M10" s="339"/>
      <c r="N10" s="339"/>
      <c r="O10" s="339"/>
      <c r="P10" s="340"/>
      <c r="Q10" s="340"/>
      <c r="R10" s="340"/>
      <c r="S10" s="299" t="s">
        <v>28</v>
      </c>
      <c r="T10" s="341" t="s">
        <v>28</v>
      </c>
      <c r="U10" s="341" t="s">
        <v>28</v>
      </c>
      <c r="V10" s="341" t="s">
        <v>28</v>
      </c>
      <c r="W10" s="341" t="s">
        <v>28</v>
      </c>
      <c r="X10" s="364"/>
      <c r="Y10" s="364"/>
      <c r="Z10" s="341" t="s">
        <v>28</v>
      </c>
      <c r="AA10" s="341" t="s">
        <v>28</v>
      </c>
      <c r="AB10" s="341" t="s">
        <v>28</v>
      </c>
      <c r="AC10" s="341" t="s">
        <v>28</v>
      </c>
      <c r="AD10" s="559" t="s">
        <v>28</v>
      </c>
      <c r="AE10" s="205"/>
      <c r="AF10" s="529"/>
      <c r="AG10" s="529"/>
      <c r="AH10" s="529"/>
      <c r="AI10" s="529"/>
      <c r="AJ10" s="529"/>
      <c r="AK10" s="529"/>
      <c r="AL10" s="529"/>
      <c r="AM10" s="529"/>
      <c r="AN10" s="529"/>
      <c r="AO10" s="529"/>
      <c r="AP10" s="529"/>
    </row>
    <row r="11" spans="1:42" ht="15" customHeight="1" x14ac:dyDescent="0.45">
      <c r="A11" s="529"/>
      <c r="B11" s="493" t="s">
        <v>54</v>
      </c>
      <c r="C11" s="348" t="s">
        <v>35</v>
      </c>
      <c r="D11" s="484" t="s">
        <v>702</v>
      </c>
      <c r="E11" s="354" t="s">
        <v>17</v>
      </c>
      <c r="F11" s="354" t="s">
        <v>17</v>
      </c>
      <c r="G11" s="296" t="s">
        <v>5</v>
      </c>
      <c r="H11" s="300" t="s">
        <v>28</v>
      </c>
      <c r="I11" s="339"/>
      <c r="J11" s="339"/>
      <c r="K11" s="339"/>
      <c r="L11" s="339"/>
      <c r="M11" s="339"/>
      <c r="N11" s="339"/>
      <c r="O11" s="339"/>
      <c r="P11" s="340"/>
      <c r="Q11" s="340"/>
      <c r="R11" s="340"/>
      <c r="S11" s="299" t="s">
        <v>28</v>
      </c>
      <c r="T11" s="341"/>
      <c r="U11" s="341" t="s">
        <v>28</v>
      </c>
      <c r="V11" s="341"/>
      <c r="W11" s="341"/>
      <c r="X11" s="364"/>
      <c r="Y11" s="364"/>
      <c r="Z11" s="341"/>
      <c r="AA11" s="341"/>
      <c r="AB11" s="341"/>
      <c r="AC11" s="341"/>
      <c r="AD11" s="559" t="s">
        <v>28</v>
      </c>
      <c r="AE11" s="205"/>
      <c r="AF11" s="529"/>
      <c r="AG11" s="529"/>
      <c r="AH11" s="529"/>
      <c r="AI11" s="529"/>
      <c r="AJ11" s="529"/>
      <c r="AK11" s="529"/>
      <c r="AL11" s="529"/>
      <c r="AM11" s="529"/>
      <c r="AN11" s="529"/>
      <c r="AO11" s="529"/>
      <c r="AP11" s="529"/>
    </row>
    <row r="12" spans="1:42" ht="15" customHeight="1" x14ac:dyDescent="0.45">
      <c r="A12" s="529"/>
      <c r="B12" s="493" t="s">
        <v>55</v>
      </c>
      <c r="C12" s="532" t="s">
        <v>36</v>
      </c>
      <c r="D12" s="484" t="s">
        <v>702</v>
      </c>
      <c r="E12" s="351" t="s">
        <v>17</v>
      </c>
      <c r="F12" s="351" t="s">
        <v>17</v>
      </c>
      <c r="G12" s="296" t="s">
        <v>5</v>
      </c>
      <c r="H12" s="300" t="s">
        <v>28</v>
      </c>
      <c r="I12" s="339"/>
      <c r="J12" s="339"/>
      <c r="K12" s="339"/>
      <c r="L12" s="339"/>
      <c r="M12" s="339"/>
      <c r="N12" s="339"/>
      <c r="O12" s="339"/>
      <c r="P12" s="340"/>
      <c r="Q12" s="340"/>
      <c r="R12" s="340"/>
      <c r="S12" s="299" t="s">
        <v>28</v>
      </c>
      <c r="T12" s="341"/>
      <c r="U12" s="341" t="s">
        <v>28</v>
      </c>
      <c r="V12" s="341"/>
      <c r="W12" s="341"/>
      <c r="X12" s="364"/>
      <c r="Y12" s="364"/>
      <c r="Z12" s="341"/>
      <c r="AA12" s="341"/>
      <c r="AB12" s="341"/>
      <c r="AC12" s="341"/>
      <c r="AD12" s="559" t="s">
        <v>28</v>
      </c>
      <c r="AE12" s="205"/>
      <c r="AF12" s="529"/>
      <c r="AG12" s="529"/>
      <c r="AH12" s="529"/>
      <c r="AI12" s="529"/>
      <c r="AJ12" s="529"/>
      <c r="AK12" s="529"/>
      <c r="AL12" s="529"/>
      <c r="AM12" s="529"/>
      <c r="AN12" s="529"/>
      <c r="AO12" s="529"/>
      <c r="AP12" s="529"/>
    </row>
    <row r="13" spans="1:42" ht="15" customHeight="1" x14ac:dyDescent="0.45">
      <c r="A13" s="529"/>
      <c r="B13" s="493" t="s">
        <v>56</v>
      </c>
      <c r="C13" s="532" t="s">
        <v>37</v>
      </c>
      <c r="D13" s="484" t="s">
        <v>700</v>
      </c>
      <c r="E13" s="351" t="s">
        <v>17</v>
      </c>
      <c r="F13" s="351" t="s">
        <v>22</v>
      </c>
      <c r="G13" s="296" t="s">
        <v>5</v>
      </c>
      <c r="H13" s="300" t="s">
        <v>28</v>
      </c>
      <c r="I13" s="339"/>
      <c r="J13" s="339"/>
      <c r="K13" s="339"/>
      <c r="L13" s="339"/>
      <c r="M13" s="339"/>
      <c r="N13" s="339"/>
      <c r="O13" s="339"/>
      <c r="P13" s="340"/>
      <c r="Q13" s="340"/>
      <c r="R13" s="340"/>
      <c r="S13" s="299" t="s">
        <v>28</v>
      </c>
      <c r="T13" s="341"/>
      <c r="U13" s="341"/>
      <c r="V13" s="341" t="s">
        <v>28</v>
      </c>
      <c r="W13" s="341"/>
      <c r="X13" s="364"/>
      <c r="Y13" s="364"/>
      <c r="Z13" s="341" t="s">
        <v>28</v>
      </c>
      <c r="AA13" s="341"/>
      <c r="AB13" s="341" t="s">
        <v>28</v>
      </c>
      <c r="AC13" s="341"/>
      <c r="AD13" s="559" t="s">
        <v>28</v>
      </c>
      <c r="AE13" s="205"/>
      <c r="AF13" s="529"/>
      <c r="AG13" s="529"/>
      <c r="AH13" s="529"/>
      <c r="AI13" s="529"/>
      <c r="AJ13" s="529"/>
      <c r="AK13" s="529"/>
      <c r="AL13" s="529"/>
      <c r="AM13" s="529"/>
      <c r="AN13" s="529"/>
      <c r="AO13" s="529"/>
      <c r="AP13" s="529"/>
    </row>
    <row r="14" spans="1:42" ht="15" customHeight="1" x14ac:dyDescent="0.45">
      <c r="A14" s="529"/>
      <c r="B14" s="493" t="s">
        <v>57</v>
      </c>
      <c r="C14" s="532" t="s">
        <v>38</v>
      </c>
      <c r="D14" s="484" t="s">
        <v>700</v>
      </c>
      <c r="E14" s="351" t="s">
        <v>22</v>
      </c>
      <c r="F14" s="351" t="s">
        <v>17</v>
      </c>
      <c r="G14" s="296" t="s">
        <v>5</v>
      </c>
      <c r="H14" s="300" t="s">
        <v>28</v>
      </c>
      <c r="I14" s="339"/>
      <c r="J14" s="339"/>
      <c r="K14" s="339"/>
      <c r="L14" s="339"/>
      <c r="M14" s="339"/>
      <c r="N14" s="339"/>
      <c r="O14" s="339"/>
      <c r="P14" s="340"/>
      <c r="Q14" s="340"/>
      <c r="R14" s="340"/>
      <c r="S14" s="299"/>
      <c r="T14" s="341"/>
      <c r="U14" s="341" t="s">
        <v>28</v>
      </c>
      <c r="V14" s="341"/>
      <c r="W14" s="341" t="s">
        <v>28</v>
      </c>
      <c r="X14" s="341"/>
      <c r="Y14" s="341"/>
      <c r="Z14" s="341"/>
      <c r="AA14" s="341" t="s">
        <v>28</v>
      </c>
      <c r="AB14" s="341"/>
      <c r="AC14" s="341"/>
      <c r="AD14" s="559"/>
      <c r="AE14" s="205"/>
      <c r="AF14" s="529"/>
      <c r="AG14" s="529"/>
      <c r="AH14" s="529"/>
      <c r="AI14" s="529"/>
      <c r="AJ14" s="529"/>
      <c r="AK14" s="529"/>
      <c r="AL14" s="529"/>
      <c r="AM14" s="529"/>
      <c r="AN14" s="529"/>
      <c r="AO14" s="529"/>
      <c r="AP14" s="529"/>
    </row>
    <row r="15" spans="1:42" ht="15" customHeight="1" x14ac:dyDescent="0.45">
      <c r="A15" s="529"/>
      <c r="B15" s="493" t="s">
        <v>58</v>
      </c>
      <c r="C15" s="348" t="s">
        <v>39</v>
      </c>
      <c r="D15" s="484" t="s">
        <v>706</v>
      </c>
      <c r="E15" s="354" t="s">
        <v>17</v>
      </c>
      <c r="F15" s="351" t="s">
        <v>17</v>
      </c>
      <c r="G15" s="296" t="s">
        <v>5</v>
      </c>
      <c r="H15" s="300" t="s">
        <v>28</v>
      </c>
      <c r="I15" s="339"/>
      <c r="J15" s="339"/>
      <c r="K15" s="339"/>
      <c r="L15" s="339"/>
      <c r="M15" s="339"/>
      <c r="N15" s="339"/>
      <c r="O15" s="339"/>
      <c r="P15" s="340"/>
      <c r="Q15" s="340"/>
      <c r="R15" s="340"/>
      <c r="S15" s="299"/>
      <c r="T15" s="341"/>
      <c r="U15" s="341"/>
      <c r="V15" s="341"/>
      <c r="W15" s="341"/>
      <c r="X15" s="341"/>
      <c r="Y15" s="341"/>
      <c r="Z15" s="341"/>
      <c r="AA15" s="341"/>
      <c r="AB15" s="341"/>
      <c r="AC15" s="341"/>
      <c r="AD15" s="559" t="s">
        <v>28</v>
      </c>
      <c r="AE15" s="205"/>
      <c r="AF15" s="529"/>
      <c r="AG15" s="529"/>
      <c r="AH15" s="529"/>
      <c r="AI15" s="529"/>
      <c r="AJ15" s="529"/>
      <c r="AK15" s="529"/>
      <c r="AL15" s="529"/>
      <c r="AM15" s="529"/>
      <c r="AN15" s="529"/>
      <c r="AO15" s="529"/>
      <c r="AP15" s="529"/>
    </row>
    <row r="16" spans="1:42" ht="15" customHeight="1" x14ac:dyDescent="0.45">
      <c r="A16" s="529"/>
      <c r="B16" s="493" t="s">
        <v>59</v>
      </c>
      <c r="C16" s="348" t="s">
        <v>39</v>
      </c>
      <c r="D16" s="484" t="s">
        <v>707</v>
      </c>
      <c r="E16" s="354" t="s">
        <v>17</v>
      </c>
      <c r="F16" s="351" t="s">
        <v>17</v>
      </c>
      <c r="G16" s="296" t="s">
        <v>5</v>
      </c>
      <c r="H16" s="300" t="s">
        <v>28</v>
      </c>
      <c r="I16" s="339"/>
      <c r="J16" s="339"/>
      <c r="K16" s="339"/>
      <c r="L16" s="339"/>
      <c r="M16" s="339"/>
      <c r="N16" s="339"/>
      <c r="O16" s="339"/>
      <c r="P16" s="340"/>
      <c r="Q16" s="340"/>
      <c r="R16" s="340"/>
      <c r="S16" s="299"/>
      <c r="T16" s="341"/>
      <c r="U16" s="341"/>
      <c r="V16" s="341"/>
      <c r="W16" s="341"/>
      <c r="X16" s="341"/>
      <c r="Y16" s="341"/>
      <c r="Z16" s="341"/>
      <c r="AA16" s="341"/>
      <c r="AB16" s="341"/>
      <c r="AC16" s="341"/>
      <c r="AD16" s="559" t="s">
        <v>28</v>
      </c>
      <c r="AE16" s="205"/>
      <c r="AF16" s="529"/>
      <c r="AG16" s="529"/>
      <c r="AH16" s="529"/>
      <c r="AI16" s="529"/>
      <c r="AJ16" s="529"/>
      <c r="AK16" s="529"/>
      <c r="AL16" s="529"/>
      <c r="AM16" s="529"/>
      <c r="AN16" s="529"/>
      <c r="AO16" s="529"/>
      <c r="AP16" s="529"/>
    </row>
    <row r="17" spans="1:42" ht="15" customHeight="1" x14ac:dyDescent="0.45">
      <c r="A17" s="529"/>
      <c r="B17" s="493" t="s">
        <v>60</v>
      </c>
      <c r="C17" s="348" t="s">
        <v>39</v>
      </c>
      <c r="D17" s="484" t="s">
        <v>708</v>
      </c>
      <c r="E17" s="354" t="s">
        <v>17</v>
      </c>
      <c r="F17" s="351" t="s">
        <v>17</v>
      </c>
      <c r="G17" s="296" t="s">
        <v>5</v>
      </c>
      <c r="H17" s="300" t="s">
        <v>28</v>
      </c>
      <c r="I17" s="339"/>
      <c r="J17" s="339"/>
      <c r="K17" s="339"/>
      <c r="L17" s="339"/>
      <c r="M17" s="339"/>
      <c r="N17" s="339"/>
      <c r="O17" s="339"/>
      <c r="P17" s="340"/>
      <c r="Q17" s="340"/>
      <c r="R17" s="340"/>
      <c r="S17" s="299"/>
      <c r="T17" s="341"/>
      <c r="U17" s="341"/>
      <c r="V17" s="341"/>
      <c r="W17" s="341"/>
      <c r="X17" s="341"/>
      <c r="Y17" s="341"/>
      <c r="Z17" s="341"/>
      <c r="AA17" s="341"/>
      <c r="AB17" s="341"/>
      <c r="AC17" s="341"/>
      <c r="AD17" s="559" t="s">
        <v>28</v>
      </c>
      <c r="AE17" s="205"/>
      <c r="AF17" s="529"/>
      <c r="AG17" s="529"/>
      <c r="AH17" s="529"/>
      <c r="AI17" s="529"/>
      <c r="AJ17" s="529"/>
      <c r="AK17" s="529"/>
      <c r="AL17" s="529"/>
      <c r="AM17" s="529"/>
      <c r="AN17" s="529"/>
      <c r="AO17" s="529"/>
      <c r="AP17" s="529"/>
    </row>
    <row r="18" spans="1:42" ht="15" customHeight="1" x14ac:dyDescent="0.45">
      <c r="A18" s="529"/>
      <c r="B18" s="493" t="s">
        <v>61</v>
      </c>
      <c r="C18" s="348" t="s">
        <v>39</v>
      </c>
      <c r="D18" s="484" t="s">
        <v>709</v>
      </c>
      <c r="E18" s="354" t="s">
        <v>17</v>
      </c>
      <c r="F18" s="351" t="s">
        <v>17</v>
      </c>
      <c r="G18" s="296" t="s">
        <v>5</v>
      </c>
      <c r="H18" s="300" t="s">
        <v>28</v>
      </c>
      <c r="I18" s="339"/>
      <c r="J18" s="339"/>
      <c r="K18" s="339"/>
      <c r="L18" s="339"/>
      <c r="M18" s="339"/>
      <c r="N18" s="339"/>
      <c r="O18" s="339"/>
      <c r="P18" s="340"/>
      <c r="Q18" s="340"/>
      <c r="R18" s="340"/>
      <c r="S18" s="299"/>
      <c r="T18" s="341"/>
      <c r="U18" s="341"/>
      <c r="V18" s="341"/>
      <c r="W18" s="341"/>
      <c r="X18" s="341"/>
      <c r="Y18" s="341"/>
      <c r="Z18" s="341"/>
      <c r="AA18" s="341"/>
      <c r="AB18" s="341"/>
      <c r="AC18" s="341"/>
      <c r="AD18" s="559" t="s">
        <v>28</v>
      </c>
      <c r="AE18" s="205"/>
      <c r="AF18" s="529"/>
      <c r="AG18" s="529"/>
      <c r="AH18" s="529"/>
      <c r="AI18" s="529"/>
      <c r="AJ18" s="529"/>
      <c r="AK18" s="529"/>
      <c r="AL18" s="529"/>
      <c r="AM18" s="529"/>
      <c r="AN18" s="529"/>
      <c r="AO18" s="529"/>
      <c r="AP18" s="529"/>
    </row>
    <row r="19" spans="1:42" ht="15" customHeight="1" x14ac:dyDescent="0.45">
      <c r="A19" s="529"/>
      <c r="B19" s="493" t="s">
        <v>62</v>
      </c>
      <c r="C19" s="348" t="s">
        <v>39</v>
      </c>
      <c r="D19" s="484" t="s">
        <v>697</v>
      </c>
      <c r="E19" s="354" t="s">
        <v>17</v>
      </c>
      <c r="F19" s="351" t="s">
        <v>17</v>
      </c>
      <c r="G19" s="296" t="s">
        <v>5</v>
      </c>
      <c r="H19" s="300" t="s">
        <v>28</v>
      </c>
      <c r="I19" s="339"/>
      <c r="J19" s="339"/>
      <c r="K19" s="339"/>
      <c r="L19" s="339"/>
      <c r="M19" s="339"/>
      <c r="N19" s="339"/>
      <c r="O19" s="339"/>
      <c r="P19" s="340"/>
      <c r="Q19" s="340"/>
      <c r="R19" s="340"/>
      <c r="S19" s="299"/>
      <c r="T19" s="341"/>
      <c r="U19" s="341"/>
      <c r="V19" s="341"/>
      <c r="W19" s="341"/>
      <c r="X19" s="341"/>
      <c r="Y19" s="341"/>
      <c r="Z19" s="341"/>
      <c r="AA19" s="341"/>
      <c r="AB19" s="341"/>
      <c r="AC19" s="341"/>
      <c r="AD19" s="559" t="s">
        <v>28</v>
      </c>
      <c r="AE19" s="205"/>
      <c r="AF19" s="529"/>
      <c r="AG19" s="529"/>
      <c r="AH19" s="529"/>
      <c r="AI19" s="529"/>
      <c r="AJ19" s="529"/>
      <c r="AK19" s="529"/>
      <c r="AL19" s="529"/>
      <c r="AM19" s="529"/>
      <c r="AN19" s="529"/>
      <c r="AO19" s="529"/>
      <c r="AP19" s="529"/>
    </row>
    <row r="20" spans="1:42" ht="15" customHeight="1" x14ac:dyDescent="0.45">
      <c r="A20" s="529"/>
      <c r="B20" s="493" t="s">
        <v>63</v>
      </c>
      <c r="C20" s="348" t="s">
        <v>39</v>
      </c>
      <c r="D20" s="484" t="s">
        <v>711</v>
      </c>
      <c r="E20" s="354" t="s">
        <v>17</v>
      </c>
      <c r="F20" s="351" t="s">
        <v>17</v>
      </c>
      <c r="G20" s="296" t="s">
        <v>5</v>
      </c>
      <c r="H20" s="300" t="s">
        <v>28</v>
      </c>
      <c r="I20" s="339"/>
      <c r="J20" s="339"/>
      <c r="K20" s="339"/>
      <c r="L20" s="339"/>
      <c r="M20" s="339"/>
      <c r="N20" s="339"/>
      <c r="O20" s="339"/>
      <c r="P20" s="340"/>
      <c r="Q20" s="340"/>
      <c r="R20" s="340"/>
      <c r="S20" s="299"/>
      <c r="T20" s="341"/>
      <c r="U20" s="341"/>
      <c r="V20" s="341"/>
      <c r="W20" s="341"/>
      <c r="X20" s="341"/>
      <c r="Y20" s="341"/>
      <c r="Z20" s="341"/>
      <c r="AA20" s="341"/>
      <c r="AB20" s="341"/>
      <c r="AC20" s="341"/>
      <c r="AD20" s="559" t="s">
        <v>28</v>
      </c>
      <c r="AE20" s="205"/>
      <c r="AF20" s="529"/>
      <c r="AG20" s="529"/>
      <c r="AH20" s="529"/>
      <c r="AI20" s="529"/>
      <c r="AJ20" s="529"/>
      <c r="AK20" s="529"/>
      <c r="AL20" s="529"/>
      <c r="AM20" s="529"/>
      <c r="AN20" s="529"/>
      <c r="AO20" s="529"/>
      <c r="AP20" s="529"/>
    </row>
    <row r="21" spans="1:42" ht="15" customHeight="1" x14ac:dyDescent="0.45">
      <c r="A21" s="529"/>
      <c r="B21" s="493" t="s">
        <v>64</v>
      </c>
      <c r="C21" s="348" t="s">
        <v>39</v>
      </c>
      <c r="D21" s="484" t="s">
        <v>719</v>
      </c>
      <c r="E21" s="354" t="s">
        <v>17</v>
      </c>
      <c r="F21" s="351" t="s">
        <v>17</v>
      </c>
      <c r="G21" s="296" t="s">
        <v>5</v>
      </c>
      <c r="H21" s="300" t="s">
        <v>28</v>
      </c>
      <c r="I21" s="339"/>
      <c r="J21" s="339"/>
      <c r="K21" s="339"/>
      <c r="L21" s="339"/>
      <c r="M21" s="339"/>
      <c r="N21" s="339"/>
      <c r="O21" s="339"/>
      <c r="P21" s="340"/>
      <c r="Q21" s="340"/>
      <c r="R21" s="340"/>
      <c r="S21" s="299"/>
      <c r="T21" s="341"/>
      <c r="U21" s="341"/>
      <c r="V21" s="341"/>
      <c r="W21" s="341"/>
      <c r="X21" s="341"/>
      <c r="Y21" s="341"/>
      <c r="Z21" s="341"/>
      <c r="AA21" s="341"/>
      <c r="AB21" s="341"/>
      <c r="AC21" s="341"/>
      <c r="AD21" s="559" t="s">
        <v>28</v>
      </c>
      <c r="AE21" s="205"/>
      <c r="AF21" s="529"/>
      <c r="AG21" s="529"/>
      <c r="AH21" s="529"/>
      <c r="AI21" s="529"/>
      <c r="AJ21" s="529"/>
      <c r="AK21" s="529"/>
      <c r="AL21" s="529"/>
      <c r="AM21" s="529"/>
      <c r="AN21" s="529"/>
      <c r="AO21" s="529"/>
      <c r="AP21" s="529"/>
    </row>
    <row r="22" spans="1:42" ht="15" customHeight="1" x14ac:dyDescent="0.45">
      <c r="A22" s="529"/>
      <c r="B22" s="493" t="s">
        <v>65</v>
      </c>
      <c r="C22" s="348" t="s">
        <v>39</v>
      </c>
      <c r="D22" s="484" t="s">
        <v>720</v>
      </c>
      <c r="E22" s="354" t="s">
        <v>17</v>
      </c>
      <c r="F22" s="351" t="s">
        <v>17</v>
      </c>
      <c r="G22" s="296" t="s">
        <v>5</v>
      </c>
      <c r="H22" s="300" t="s">
        <v>28</v>
      </c>
      <c r="I22" s="339"/>
      <c r="J22" s="339"/>
      <c r="K22" s="339"/>
      <c r="L22" s="339"/>
      <c r="M22" s="339"/>
      <c r="N22" s="339"/>
      <c r="O22" s="339"/>
      <c r="P22" s="340"/>
      <c r="Q22" s="340"/>
      <c r="R22" s="340"/>
      <c r="S22" s="299"/>
      <c r="T22" s="341"/>
      <c r="U22" s="341"/>
      <c r="V22" s="341"/>
      <c r="W22" s="341"/>
      <c r="X22" s="341"/>
      <c r="Y22" s="341"/>
      <c r="Z22" s="341"/>
      <c r="AA22" s="341"/>
      <c r="AB22" s="341"/>
      <c r="AC22" s="341"/>
      <c r="AD22" s="559" t="s">
        <v>28</v>
      </c>
      <c r="AE22" s="205"/>
      <c r="AF22" s="529"/>
      <c r="AG22" s="529"/>
      <c r="AH22" s="529"/>
      <c r="AI22" s="529"/>
      <c r="AJ22" s="529"/>
      <c r="AK22" s="529"/>
      <c r="AL22" s="529"/>
      <c r="AM22" s="529"/>
      <c r="AN22" s="529"/>
      <c r="AO22" s="529"/>
      <c r="AP22" s="529"/>
    </row>
    <row r="23" spans="1:42" ht="15" customHeight="1" x14ac:dyDescent="0.45">
      <c r="A23" s="529"/>
      <c r="B23" s="493" t="s">
        <v>66</v>
      </c>
      <c r="C23" s="348" t="s">
        <v>39</v>
      </c>
      <c r="D23" s="484" t="s">
        <v>712</v>
      </c>
      <c r="E23" s="354" t="s">
        <v>17</v>
      </c>
      <c r="F23" s="351" t="s">
        <v>17</v>
      </c>
      <c r="G23" s="296" t="s">
        <v>5</v>
      </c>
      <c r="H23" s="300" t="s">
        <v>28</v>
      </c>
      <c r="I23" s="339"/>
      <c r="J23" s="339"/>
      <c r="K23" s="339"/>
      <c r="L23" s="339"/>
      <c r="M23" s="339"/>
      <c r="N23" s="339"/>
      <c r="O23" s="339"/>
      <c r="P23" s="340"/>
      <c r="Q23" s="340"/>
      <c r="R23" s="340"/>
      <c r="S23" s="299" t="s">
        <v>28</v>
      </c>
      <c r="T23" s="341"/>
      <c r="U23" s="341" t="s">
        <v>28</v>
      </c>
      <c r="V23" s="341"/>
      <c r="W23" s="341"/>
      <c r="X23" s="341"/>
      <c r="Y23" s="341"/>
      <c r="Z23" s="341"/>
      <c r="AA23" s="341"/>
      <c r="AB23" s="341"/>
      <c r="AC23" s="341"/>
      <c r="AD23" s="559" t="s">
        <v>28</v>
      </c>
      <c r="AE23" s="205"/>
      <c r="AF23" s="529"/>
      <c r="AG23" s="529"/>
      <c r="AH23" s="529"/>
      <c r="AI23" s="529"/>
      <c r="AJ23" s="529"/>
      <c r="AK23" s="529"/>
      <c r="AL23" s="529"/>
      <c r="AM23" s="529"/>
      <c r="AN23" s="529"/>
      <c r="AO23" s="529"/>
      <c r="AP23" s="529"/>
    </row>
    <row r="24" spans="1:42" ht="15" customHeight="1" x14ac:dyDescent="0.45">
      <c r="A24" s="529"/>
      <c r="B24" s="493" t="s">
        <v>67</v>
      </c>
      <c r="C24" s="532" t="s">
        <v>40</v>
      </c>
      <c r="D24" s="484" t="s">
        <v>577</v>
      </c>
      <c r="E24" s="351" t="s">
        <v>17</v>
      </c>
      <c r="F24" s="351" t="s">
        <v>17</v>
      </c>
      <c r="G24" s="296" t="s">
        <v>5</v>
      </c>
      <c r="H24" s="300" t="s">
        <v>28</v>
      </c>
      <c r="I24" s="339"/>
      <c r="J24" s="339"/>
      <c r="K24" s="339"/>
      <c r="L24" s="339"/>
      <c r="M24" s="339"/>
      <c r="N24" s="339"/>
      <c r="O24" s="339"/>
      <c r="P24" s="340"/>
      <c r="Q24" s="340"/>
      <c r="R24" s="340"/>
      <c r="S24" s="299" t="s">
        <v>28</v>
      </c>
      <c r="T24" s="341"/>
      <c r="U24" s="341" t="s">
        <v>28</v>
      </c>
      <c r="V24" s="341"/>
      <c r="W24" s="341"/>
      <c r="X24" s="341"/>
      <c r="Y24" s="341"/>
      <c r="Z24" s="341"/>
      <c r="AA24" s="341"/>
      <c r="AB24" s="341"/>
      <c r="AC24" s="341"/>
      <c r="AD24" s="559" t="s">
        <v>28</v>
      </c>
      <c r="AE24" s="205"/>
      <c r="AF24" s="529"/>
      <c r="AG24" s="529"/>
      <c r="AH24" s="529"/>
      <c r="AI24" s="529"/>
      <c r="AJ24" s="529"/>
      <c r="AK24" s="529"/>
      <c r="AL24" s="529"/>
      <c r="AM24" s="529"/>
      <c r="AN24" s="529"/>
      <c r="AO24" s="529"/>
      <c r="AP24" s="529"/>
    </row>
    <row r="25" spans="1:42" ht="15" customHeight="1" x14ac:dyDescent="0.45">
      <c r="A25" s="529"/>
      <c r="B25" s="493" t="s">
        <v>68</v>
      </c>
      <c r="C25" s="397" t="s">
        <v>41</v>
      </c>
      <c r="D25" s="484" t="s">
        <v>675</v>
      </c>
      <c r="E25" s="351" t="s">
        <v>17</v>
      </c>
      <c r="F25" s="351" t="s">
        <v>17</v>
      </c>
      <c r="G25" s="296" t="s">
        <v>5</v>
      </c>
      <c r="H25" s="300" t="s">
        <v>28</v>
      </c>
      <c r="I25" s="339"/>
      <c r="J25" s="339"/>
      <c r="K25" s="339"/>
      <c r="L25" s="339"/>
      <c r="M25" s="339"/>
      <c r="N25" s="339"/>
      <c r="O25" s="339"/>
      <c r="P25" s="340"/>
      <c r="Q25" s="340"/>
      <c r="R25" s="340"/>
      <c r="S25" s="299" t="s">
        <v>28</v>
      </c>
      <c r="T25" s="341"/>
      <c r="U25" s="341" t="s">
        <v>28</v>
      </c>
      <c r="V25" s="341"/>
      <c r="W25" s="341"/>
      <c r="X25" s="341"/>
      <c r="Y25" s="341"/>
      <c r="Z25" s="341"/>
      <c r="AA25" s="341"/>
      <c r="AB25" s="341"/>
      <c r="AC25" s="341"/>
      <c r="AD25" s="559" t="s">
        <v>28</v>
      </c>
      <c r="AE25" s="205"/>
      <c r="AF25" s="529"/>
      <c r="AG25" s="529"/>
      <c r="AH25" s="529"/>
      <c r="AI25" s="529"/>
      <c r="AJ25" s="529"/>
      <c r="AK25" s="529"/>
      <c r="AL25" s="529"/>
      <c r="AM25" s="529"/>
      <c r="AN25" s="529"/>
      <c r="AO25" s="529"/>
      <c r="AP25" s="529"/>
    </row>
    <row r="26" spans="1:42" ht="15" customHeight="1" x14ac:dyDescent="0.45">
      <c r="A26" s="529"/>
      <c r="B26" s="493" t="s">
        <v>69</v>
      </c>
      <c r="C26" s="397" t="s">
        <v>42</v>
      </c>
      <c r="D26" s="484" t="s">
        <v>23</v>
      </c>
      <c r="E26" s="351" t="s">
        <v>17</v>
      </c>
      <c r="F26" s="353" t="s">
        <v>17</v>
      </c>
      <c r="G26" s="296" t="s">
        <v>5</v>
      </c>
      <c r="H26" s="300" t="s">
        <v>28</v>
      </c>
      <c r="I26" s="339"/>
      <c r="J26" s="339"/>
      <c r="K26" s="339"/>
      <c r="L26" s="339"/>
      <c r="M26" s="339"/>
      <c r="N26" s="339"/>
      <c r="O26" s="339"/>
      <c r="P26" s="340"/>
      <c r="Q26" s="340"/>
      <c r="R26" s="340"/>
      <c r="S26" s="299" t="s">
        <v>28</v>
      </c>
      <c r="T26" s="341"/>
      <c r="U26" s="341" t="s">
        <v>28</v>
      </c>
      <c r="V26" s="341"/>
      <c r="W26" s="341"/>
      <c r="X26" s="364"/>
      <c r="Y26" s="364"/>
      <c r="Z26" s="341"/>
      <c r="AA26" s="341"/>
      <c r="AB26" s="341"/>
      <c r="AC26" s="341"/>
      <c r="AD26" s="559" t="s">
        <v>28</v>
      </c>
      <c r="AE26" s="205"/>
      <c r="AF26" s="529"/>
      <c r="AG26" s="529"/>
      <c r="AH26" s="529"/>
      <c r="AI26" s="529"/>
      <c r="AJ26" s="529"/>
      <c r="AK26" s="529"/>
      <c r="AL26" s="529"/>
      <c r="AM26" s="529"/>
      <c r="AN26" s="529"/>
      <c r="AO26" s="529"/>
      <c r="AP26" s="529"/>
    </row>
    <row r="27" spans="1:42" ht="15" customHeight="1" x14ac:dyDescent="0.45">
      <c r="A27" s="529"/>
      <c r="B27" s="493" t="s">
        <v>1035</v>
      </c>
      <c r="C27" s="397" t="s">
        <v>1036</v>
      </c>
      <c r="D27" s="484" t="s">
        <v>1042</v>
      </c>
      <c r="E27" s="351" t="s">
        <v>17</v>
      </c>
      <c r="F27" s="353" t="s">
        <v>17</v>
      </c>
      <c r="G27" s="296" t="s">
        <v>5</v>
      </c>
      <c r="H27" s="300" t="s">
        <v>28</v>
      </c>
      <c r="I27" s="340"/>
      <c r="J27" s="340"/>
      <c r="K27" s="340"/>
      <c r="L27" s="340"/>
      <c r="M27" s="340"/>
      <c r="N27" s="340"/>
      <c r="O27" s="339"/>
      <c r="P27" s="340"/>
      <c r="Q27" s="340"/>
      <c r="R27" s="340"/>
      <c r="S27" s="299" t="s">
        <v>28</v>
      </c>
      <c r="T27" s="341"/>
      <c r="U27" s="341"/>
      <c r="V27" s="341"/>
      <c r="W27" s="341"/>
      <c r="X27" s="364"/>
      <c r="Y27" s="364"/>
      <c r="Z27" s="341"/>
      <c r="AA27" s="341"/>
      <c r="AB27" s="341"/>
      <c r="AC27" s="341"/>
      <c r="AD27" s="559" t="s">
        <v>28</v>
      </c>
      <c r="AE27" s="205"/>
      <c r="AF27" s="529"/>
      <c r="AG27" s="529"/>
      <c r="AH27" s="529"/>
      <c r="AI27" s="529"/>
      <c r="AJ27" s="529"/>
      <c r="AK27" s="529"/>
      <c r="AL27" s="529"/>
      <c r="AM27" s="529"/>
      <c r="AN27" s="529"/>
      <c r="AO27" s="529"/>
      <c r="AP27" s="529"/>
    </row>
    <row r="28" spans="1:42" ht="15" customHeight="1" x14ac:dyDescent="0.45">
      <c r="A28" s="529"/>
      <c r="B28" s="493" t="s">
        <v>47</v>
      </c>
      <c r="C28" s="90" t="s">
        <v>43</v>
      </c>
      <c r="D28" s="484" t="s">
        <v>116</v>
      </c>
      <c r="E28" s="526" t="s">
        <v>17</v>
      </c>
      <c r="F28" s="528" t="s">
        <v>17</v>
      </c>
      <c r="G28" s="296" t="s">
        <v>5</v>
      </c>
      <c r="H28" s="302"/>
      <c r="I28" s="340" t="s">
        <v>28</v>
      </c>
      <c r="J28" s="340"/>
      <c r="K28" s="340"/>
      <c r="L28" s="340"/>
      <c r="M28" s="340"/>
      <c r="N28" s="340"/>
      <c r="O28" s="339"/>
      <c r="P28" s="340"/>
      <c r="Q28" s="340"/>
      <c r="R28" s="340"/>
      <c r="S28" s="299" t="s">
        <v>28</v>
      </c>
      <c r="T28" s="341" t="s">
        <v>28</v>
      </c>
      <c r="U28" s="341" t="s">
        <v>28</v>
      </c>
      <c r="V28" s="341" t="s">
        <v>28</v>
      </c>
      <c r="W28" s="341"/>
      <c r="X28" s="364"/>
      <c r="Y28" s="364"/>
      <c r="Z28" s="341"/>
      <c r="AA28" s="341"/>
      <c r="AB28" s="341"/>
      <c r="AC28" s="341"/>
      <c r="AD28" s="559" t="s">
        <v>28</v>
      </c>
      <c r="AE28" s="205"/>
      <c r="AF28" s="529"/>
      <c r="AG28" s="529"/>
      <c r="AH28" s="529"/>
      <c r="AI28" s="529"/>
      <c r="AJ28" s="529"/>
      <c r="AK28" s="529"/>
      <c r="AL28" s="529"/>
      <c r="AM28" s="529"/>
      <c r="AN28" s="529"/>
      <c r="AO28" s="529"/>
      <c r="AP28" s="529"/>
    </row>
    <row r="29" spans="1:42" ht="15" customHeight="1" x14ac:dyDescent="0.45">
      <c r="A29" s="529"/>
      <c r="B29" s="493" t="s">
        <v>117</v>
      </c>
      <c r="C29" s="387" t="s">
        <v>44</v>
      </c>
      <c r="D29" s="484" t="s">
        <v>698</v>
      </c>
      <c r="E29" s="526" t="s">
        <v>17</v>
      </c>
      <c r="F29" s="526" t="s">
        <v>17</v>
      </c>
      <c r="G29" s="296" t="s">
        <v>5</v>
      </c>
      <c r="H29" s="302"/>
      <c r="I29" s="340" t="s">
        <v>28</v>
      </c>
      <c r="J29" s="340"/>
      <c r="K29" s="340"/>
      <c r="L29" s="340"/>
      <c r="M29" s="340"/>
      <c r="N29" s="340"/>
      <c r="O29" s="339"/>
      <c r="P29" s="340"/>
      <c r="Q29" s="340"/>
      <c r="R29" s="340"/>
      <c r="S29" s="299" t="s">
        <v>28</v>
      </c>
      <c r="T29" s="341" t="s">
        <v>28</v>
      </c>
      <c r="U29" s="341" t="s">
        <v>28</v>
      </c>
      <c r="V29" s="341" t="s">
        <v>28</v>
      </c>
      <c r="W29" s="341" t="s">
        <v>28</v>
      </c>
      <c r="X29" s="364"/>
      <c r="Y29" s="364"/>
      <c r="Z29" s="341" t="s">
        <v>28</v>
      </c>
      <c r="AA29" s="341" t="s">
        <v>28</v>
      </c>
      <c r="AB29" s="341" t="s">
        <v>28</v>
      </c>
      <c r="AC29" s="341" t="s">
        <v>28</v>
      </c>
      <c r="AD29" s="559" t="s">
        <v>28</v>
      </c>
      <c r="AE29" s="205"/>
      <c r="AF29" s="529"/>
      <c r="AG29" s="529"/>
      <c r="AH29" s="529"/>
      <c r="AI29" s="529"/>
      <c r="AJ29" s="529"/>
      <c r="AK29" s="529"/>
      <c r="AL29" s="529"/>
      <c r="AM29" s="529"/>
      <c r="AN29" s="529"/>
      <c r="AO29" s="529"/>
      <c r="AP29" s="529"/>
    </row>
    <row r="30" spans="1:42" ht="15" customHeight="1" x14ac:dyDescent="0.45">
      <c r="A30" s="529"/>
      <c r="B30" s="493" t="s">
        <v>118</v>
      </c>
      <c r="C30" s="387" t="s">
        <v>44</v>
      </c>
      <c r="D30" s="484" t="s">
        <v>699</v>
      </c>
      <c r="E30" s="526" t="s">
        <v>17</v>
      </c>
      <c r="F30" s="526" t="s">
        <v>17</v>
      </c>
      <c r="G30" s="296" t="s">
        <v>5</v>
      </c>
      <c r="H30" s="302"/>
      <c r="I30" s="340" t="s">
        <v>28</v>
      </c>
      <c r="J30" s="340"/>
      <c r="K30" s="340"/>
      <c r="L30" s="340"/>
      <c r="M30" s="340"/>
      <c r="N30" s="340"/>
      <c r="O30" s="339"/>
      <c r="P30" s="340"/>
      <c r="Q30" s="340"/>
      <c r="R30" s="340"/>
      <c r="S30" s="299"/>
      <c r="T30" s="341"/>
      <c r="U30" s="341"/>
      <c r="V30" s="341"/>
      <c r="W30" s="341"/>
      <c r="X30" s="364"/>
      <c r="Y30" s="364"/>
      <c r="Z30" s="341"/>
      <c r="AA30" s="341"/>
      <c r="AB30" s="341"/>
      <c r="AC30" s="341"/>
      <c r="AD30" s="559" t="s">
        <v>28</v>
      </c>
      <c r="AE30" s="205"/>
      <c r="AF30" s="529"/>
      <c r="AG30" s="529"/>
      <c r="AH30" s="529"/>
      <c r="AI30" s="529"/>
      <c r="AJ30" s="529"/>
      <c r="AK30" s="529"/>
      <c r="AL30" s="529"/>
      <c r="AM30" s="529"/>
      <c r="AN30" s="529"/>
      <c r="AO30" s="529"/>
      <c r="AP30" s="529"/>
    </row>
    <row r="31" spans="1:42" ht="15" customHeight="1" x14ac:dyDescent="0.45">
      <c r="A31" s="529"/>
      <c r="B31" s="493" t="s">
        <v>119</v>
      </c>
      <c r="C31" s="387" t="s">
        <v>44</v>
      </c>
      <c r="D31" s="484" t="s">
        <v>1014</v>
      </c>
      <c r="E31" s="526" t="s">
        <v>17</v>
      </c>
      <c r="F31" s="526" t="s">
        <v>17</v>
      </c>
      <c r="G31" s="296" t="s">
        <v>688</v>
      </c>
      <c r="H31" s="302"/>
      <c r="I31" s="340" t="s">
        <v>28</v>
      </c>
      <c r="J31" s="340"/>
      <c r="K31" s="340"/>
      <c r="L31" s="340"/>
      <c r="M31" s="340"/>
      <c r="N31" s="340"/>
      <c r="O31" s="339"/>
      <c r="P31" s="340"/>
      <c r="Q31" s="340"/>
      <c r="R31" s="340"/>
      <c r="S31" s="299"/>
      <c r="T31" s="341"/>
      <c r="U31" s="341"/>
      <c r="V31" s="341"/>
      <c r="W31" s="341"/>
      <c r="X31" s="364"/>
      <c r="Y31" s="364"/>
      <c r="Z31" s="341"/>
      <c r="AA31" s="341"/>
      <c r="AB31" s="341"/>
      <c r="AC31" s="341"/>
      <c r="AD31" s="559" t="s">
        <v>28</v>
      </c>
      <c r="AE31" s="205"/>
      <c r="AF31" s="529"/>
      <c r="AG31" s="529"/>
      <c r="AH31" s="529"/>
      <c r="AI31" s="529"/>
      <c r="AJ31" s="529"/>
      <c r="AK31" s="529"/>
      <c r="AL31" s="529"/>
      <c r="AM31" s="529"/>
      <c r="AN31" s="529"/>
      <c r="AO31" s="529"/>
      <c r="AP31" s="529"/>
    </row>
    <row r="32" spans="1:42" ht="15" customHeight="1" x14ac:dyDescent="0.45">
      <c r="A32" s="529"/>
      <c r="B32" s="493" t="s">
        <v>120</v>
      </c>
      <c r="C32" s="387" t="s">
        <v>44</v>
      </c>
      <c r="D32" s="484" t="s">
        <v>132</v>
      </c>
      <c r="E32" s="526" t="s">
        <v>17</v>
      </c>
      <c r="F32" s="526" t="s">
        <v>17</v>
      </c>
      <c r="G32" s="296" t="s">
        <v>5</v>
      </c>
      <c r="H32" s="302"/>
      <c r="I32" s="340" t="s">
        <v>28</v>
      </c>
      <c r="J32" s="340"/>
      <c r="K32" s="340"/>
      <c r="L32" s="340"/>
      <c r="M32" s="340"/>
      <c r="N32" s="340"/>
      <c r="O32" s="339"/>
      <c r="P32" s="340"/>
      <c r="Q32" s="340"/>
      <c r="R32" s="340"/>
      <c r="S32" s="299"/>
      <c r="T32" s="341"/>
      <c r="U32" s="341"/>
      <c r="V32" s="341"/>
      <c r="W32" s="341"/>
      <c r="X32" s="364"/>
      <c r="Y32" s="364"/>
      <c r="Z32" s="341"/>
      <c r="AA32" s="341"/>
      <c r="AB32" s="341"/>
      <c r="AC32" s="341"/>
      <c r="AD32" s="559" t="s">
        <v>28</v>
      </c>
      <c r="AE32" s="205"/>
      <c r="AF32" s="529"/>
      <c r="AG32" s="529"/>
      <c r="AH32" s="529"/>
      <c r="AI32" s="529"/>
      <c r="AJ32" s="529"/>
      <c r="AK32" s="529"/>
      <c r="AL32" s="529"/>
      <c r="AM32" s="529"/>
      <c r="AN32" s="529"/>
      <c r="AO32" s="529"/>
      <c r="AP32" s="529"/>
    </row>
    <row r="33" spans="1:42" ht="15" customHeight="1" x14ac:dyDescent="0.45">
      <c r="A33" s="529"/>
      <c r="B33" s="493" t="s">
        <v>121</v>
      </c>
      <c r="C33" s="387" t="s">
        <v>44</v>
      </c>
      <c r="D33" s="484" t="s">
        <v>133</v>
      </c>
      <c r="E33" s="526" t="s">
        <v>17</v>
      </c>
      <c r="F33" s="526" t="s">
        <v>17</v>
      </c>
      <c r="G33" s="296" t="s">
        <v>5</v>
      </c>
      <c r="H33" s="302"/>
      <c r="I33" s="340" t="s">
        <v>28</v>
      </c>
      <c r="J33" s="340"/>
      <c r="K33" s="340"/>
      <c r="L33" s="340"/>
      <c r="M33" s="340"/>
      <c r="N33" s="340"/>
      <c r="O33" s="339"/>
      <c r="P33" s="340"/>
      <c r="Q33" s="340"/>
      <c r="R33" s="340"/>
      <c r="S33" s="299"/>
      <c r="T33" s="341"/>
      <c r="U33" s="341"/>
      <c r="V33" s="341"/>
      <c r="W33" s="341"/>
      <c r="X33" s="364"/>
      <c r="Y33" s="364"/>
      <c r="Z33" s="341"/>
      <c r="AA33" s="341"/>
      <c r="AB33" s="341"/>
      <c r="AC33" s="341"/>
      <c r="AD33" s="559" t="s">
        <v>28</v>
      </c>
      <c r="AE33" s="205"/>
      <c r="AF33" s="529"/>
      <c r="AG33" s="529"/>
      <c r="AH33" s="529"/>
      <c r="AI33" s="529"/>
      <c r="AJ33" s="529"/>
      <c r="AK33" s="529"/>
      <c r="AL33" s="529"/>
      <c r="AM33" s="529"/>
      <c r="AN33" s="529"/>
      <c r="AO33" s="529"/>
      <c r="AP33" s="529"/>
    </row>
    <row r="34" spans="1:42" ht="15" customHeight="1" x14ac:dyDescent="0.45">
      <c r="A34" s="529"/>
      <c r="B34" s="493" t="s">
        <v>122</v>
      </c>
      <c r="C34" s="387" t="s">
        <v>45</v>
      </c>
      <c r="D34" s="484" t="s">
        <v>141</v>
      </c>
      <c r="E34" s="526" t="s">
        <v>17</v>
      </c>
      <c r="F34" s="526" t="s">
        <v>22</v>
      </c>
      <c r="G34" s="356" t="s">
        <v>5</v>
      </c>
      <c r="H34" s="302"/>
      <c r="I34" s="340" t="s">
        <v>28</v>
      </c>
      <c r="J34" s="340"/>
      <c r="K34" s="340"/>
      <c r="L34" s="340"/>
      <c r="M34" s="340"/>
      <c r="N34" s="340"/>
      <c r="O34" s="339"/>
      <c r="P34" s="340"/>
      <c r="Q34" s="340"/>
      <c r="R34" s="340"/>
      <c r="S34" s="299" t="s">
        <v>28</v>
      </c>
      <c r="T34" s="341" t="s">
        <v>28</v>
      </c>
      <c r="U34" s="341"/>
      <c r="V34" s="341" t="s">
        <v>28</v>
      </c>
      <c r="W34" s="341"/>
      <c r="X34" s="364"/>
      <c r="Y34" s="364"/>
      <c r="Z34" s="341" t="s">
        <v>28</v>
      </c>
      <c r="AA34" s="341" t="s">
        <v>28</v>
      </c>
      <c r="AB34" s="341" t="s">
        <v>28</v>
      </c>
      <c r="AC34" s="341" t="s">
        <v>28</v>
      </c>
      <c r="AD34" s="559"/>
      <c r="AE34" s="205"/>
      <c r="AF34" s="529"/>
      <c r="AG34" s="529"/>
      <c r="AH34" s="529"/>
      <c r="AI34" s="529"/>
      <c r="AJ34" s="529"/>
      <c r="AK34" s="529"/>
      <c r="AL34" s="529"/>
      <c r="AM34" s="529"/>
      <c r="AN34" s="529"/>
      <c r="AO34" s="529"/>
      <c r="AP34" s="529"/>
    </row>
    <row r="35" spans="1:42" ht="15" customHeight="1" x14ac:dyDescent="0.45">
      <c r="A35" s="529"/>
      <c r="B35" s="493" t="s">
        <v>124</v>
      </c>
      <c r="C35" s="387" t="s">
        <v>45</v>
      </c>
      <c r="D35" s="484" t="s">
        <v>1015</v>
      </c>
      <c r="E35" s="526" t="s">
        <v>17</v>
      </c>
      <c r="F35" s="526" t="s">
        <v>22</v>
      </c>
      <c r="G35" s="296" t="s">
        <v>5</v>
      </c>
      <c r="H35" s="302"/>
      <c r="I35" s="340" t="s">
        <v>28</v>
      </c>
      <c r="J35" s="340"/>
      <c r="K35" s="340"/>
      <c r="L35" s="340"/>
      <c r="M35" s="340"/>
      <c r="N35" s="340"/>
      <c r="O35" s="339"/>
      <c r="P35" s="340"/>
      <c r="Q35" s="340"/>
      <c r="R35" s="340"/>
      <c r="S35" s="299" t="s">
        <v>28</v>
      </c>
      <c r="T35" s="341" t="s">
        <v>28</v>
      </c>
      <c r="U35" s="341"/>
      <c r="V35" s="341" t="s">
        <v>28</v>
      </c>
      <c r="W35" s="341"/>
      <c r="X35" s="364"/>
      <c r="Y35" s="364"/>
      <c r="Z35" s="341" t="s">
        <v>28</v>
      </c>
      <c r="AA35" s="341" t="s">
        <v>28</v>
      </c>
      <c r="AB35" s="341" t="s">
        <v>28</v>
      </c>
      <c r="AC35" s="341" t="s">
        <v>28</v>
      </c>
      <c r="AD35" s="559"/>
      <c r="AE35" s="205"/>
      <c r="AF35" s="529"/>
      <c r="AG35" s="529"/>
      <c r="AH35" s="529"/>
      <c r="AI35" s="529"/>
      <c r="AJ35" s="529"/>
      <c r="AK35" s="529"/>
      <c r="AL35" s="529"/>
      <c r="AM35" s="529"/>
      <c r="AN35" s="529"/>
      <c r="AO35" s="529"/>
      <c r="AP35" s="529"/>
    </row>
    <row r="36" spans="1:42" ht="15" customHeight="1" x14ac:dyDescent="0.45">
      <c r="A36" s="529"/>
      <c r="B36" s="493" t="s">
        <v>125</v>
      </c>
      <c r="C36" s="387" t="s">
        <v>46</v>
      </c>
      <c r="D36" s="484" t="s">
        <v>140</v>
      </c>
      <c r="E36" s="526" t="s">
        <v>17</v>
      </c>
      <c r="F36" s="526" t="s">
        <v>22</v>
      </c>
      <c r="G36" s="527" t="s">
        <v>5</v>
      </c>
      <c r="H36" s="303"/>
      <c r="I36" s="355" t="s">
        <v>28</v>
      </c>
      <c r="J36" s="355"/>
      <c r="K36" s="355"/>
      <c r="L36" s="355"/>
      <c r="M36" s="355"/>
      <c r="N36" s="355"/>
      <c r="O36" s="355"/>
      <c r="P36" s="304"/>
      <c r="Q36" s="304"/>
      <c r="R36" s="304"/>
      <c r="S36" s="299"/>
      <c r="T36" s="341"/>
      <c r="U36" s="341"/>
      <c r="V36" s="341"/>
      <c r="W36" s="341"/>
      <c r="X36" s="364"/>
      <c r="Y36" s="364"/>
      <c r="Z36" s="341"/>
      <c r="AA36" s="341"/>
      <c r="AB36" s="341" t="s">
        <v>28</v>
      </c>
      <c r="AC36" s="341"/>
      <c r="AD36" s="559"/>
      <c r="AE36" s="205"/>
      <c r="AF36" s="529"/>
      <c r="AG36" s="529"/>
      <c r="AH36" s="529"/>
      <c r="AI36" s="529"/>
      <c r="AJ36" s="529"/>
      <c r="AK36" s="529"/>
      <c r="AL36" s="529"/>
      <c r="AM36" s="529"/>
      <c r="AN36" s="529"/>
      <c r="AO36" s="529"/>
      <c r="AP36" s="529"/>
    </row>
    <row r="37" spans="1:42" ht="15" customHeight="1" x14ac:dyDescent="0.45">
      <c r="A37" s="529"/>
      <c r="B37" s="493" t="s">
        <v>126</v>
      </c>
      <c r="C37" s="387" t="s">
        <v>46</v>
      </c>
      <c r="D37" s="484" t="s">
        <v>218</v>
      </c>
      <c r="E37" s="526" t="s">
        <v>17</v>
      </c>
      <c r="F37" s="526" t="s">
        <v>22</v>
      </c>
      <c r="G37" s="527" t="s">
        <v>5</v>
      </c>
      <c r="H37" s="303"/>
      <c r="I37" s="355" t="s">
        <v>28</v>
      </c>
      <c r="J37" s="355"/>
      <c r="K37" s="355"/>
      <c r="L37" s="355"/>
      <c r="M37" s="355"/>
      <c r="N37" s="355"/>
      <c r="O37" s="355"/>
      <c r="P37" s="304"/>
      <c r="Q37" s="304"/>
      <c r="R37" s="304"/>
      <c r="S37" s="299"/>
      <c r="T37" s="341"/>
      <c r="U37" s="341"/>
      <c r="V37" s="341"/>
      <c r="W37" s="341"/>
      <c r="X37" s="364"/>
      <c r="Y37" s="364"/>
      <c r="Z37" s="341"/>
      <c r="AA37" s="341"/>
      <c r="AB37" s="341" t="s">
        <v>28</v>
      </c>
      <c r="AC37" s="341"/>
      <c r="AD37" s="559"/>
      <c r="AE37" s="205"/>
      <c r="AF37" s="529"/>
      <c r="AG37" s="529"/>
      <c r="AH37" s="529"/>
      <c r="AI37" s="529"/>
      <c r="AJ37" s="529"/>
      <c r="AK37" s="529"/>
      <c r="AL37" s="529"/>
      <c r="AM37" s="529"/>
      <c r="AN37" s="529"/>
      <c r="AO37" s="529"/>
      <c r="AP37" s="529"/>
    </row>
    <row r="38" spans="1:42" ht="15" customHeight="1" x14ac:dyDescent="0.45">
      <c r="A38" s="529"/>
      <c r="B38" s="493" t="s">
        <v>127</v>
      </c>
      <c r="C38" s="387" t="s">
        <v>70</v>
      </c>
      <c r="D38" s="484" t="s">
        <v>884</v>
      </c>
      <c r="E38" s="526" t="s">
        <v>17</v>
      </c>
      <c r="F38" s="526" t="s">
        <v>17</v>
      </c>
      <c r="G38" s="356" t="s">
        <v>5</v>
      </c>
      <c r="H38" s="302"/>
      <c r="I38" s="340" t="s">
        <v>28</v>
      </c>
      <c r="J38" s="340"/>
      <c r="K38" s="340"/>
      <c r="L38" s="340"/>
      <c r="M38" s="340"/>
      <c r="N38" s="340"/>
      <c r="O38" s="339"/>
      <c r="P38" s="340"/>
      <c r="Q38" s="340"/>
      <c r="R38" s="340"/>
      <c r="S38" s="299"/>
      <c r="T38" s="341" t="s">
        <v>28</v>
      </c>
      <c r="U38" s="341"/>
      <c r="V38" s="341" t="s">
        <v>28</v>
      </c>
      <c r="W38" s="341" t="s">
        <v>28</v>
      </c>
      <c r="X38" s="364"/>
      <c r="Y38" s="364"/>
      <c r="Z38" s="341"/>
      <c r="AA38" s="341"/>
      <c r="AB38" s="341"/>
      <c r="AC38" s="341"/>
      <c r="AD38" s="559" t="s">
        <v>28</v>
      </c>
      <c r="AE38" s="205"/>
      <c r="AF38" s="529"/>
      <c r="AG38" s="529"/>
      <c r="AH38" s="529"/>
      <c r="AI38" s="529"/>
      <c r="AJ38" s="529"/>
      <c r="AK38" s="529"/>
      <c r="AL38" s="529"/>
      <c r="AM38" s="529"/>
      <c r="AN38" s="529"/>
      <c r="AO38" s="529"/>
      <c r="AP38" s="529"/>
    </row>
    <row r="39" spans="1:42" ht="28.5" customHeight="1" x14ac:dyDescent="0.45">
      <c r="A39" s="529"/>
      <c r="B39" s="493" t="s">
        <v>128</v>
      </c>
      <c r="C39" s="397" t="s">
        <v>71</v>
      </c>
      <c r="D39" s="484" t="s">
        <v>1391</v>
      </c>
      <c r="E39" s="357" t="s">
        <v>17</v>
      </c>
      <c r="F39" s="357" t="s">
        <v>17</v>
      </c>
      <c r="G39" s="296" t="s">
        <v>5</v>
      </c>
      <c r="H39" s="302"/>
      <c r="I39" s="340" t="s">
        <v>28</v>
      </c>
      <c r="J39" s="340"/>
      <c r="K39" s="340"/>
      <c r="L39" s="340"/>
      <c r="M39" s="340"/>
      <c r="N39" s="340"/>
      <c r="O39" s="339"/>
      <c r="P39" s="340"/>
      <c r="Q39" s="340"/>
      <c r="R39" s="340"/>
      <c r="S39" s="299"/>
      <c r="T39" s="341" t="s">
        <v>28</v>
      </c>
      <c r="U39" s="341"/>
      <c r="V39" s="341"/>
      <c r="W39" s="341" t="s">
        <v>28</v>
      </c>
      <c r="X39" s="364"/>
      <c r="Y39" s="364"/>
      <c r="Z39" s="341"/>
      <c r="AA39" s="341"/>
      <c r="AB39" s="341"/>
      <c r="AC39" s="341"/>
      <c r="AD39" s="559" t="s">
        <v>28</v>
      </c>
      <c r="AE39" s="205"/>
      <c r="AF39" s="529"/>
      <c r="AG39" s="529"/>
      <c r="AH39" s="529"/>
      <c r="AI39" s="529"/>
      <c r="AJ39" s="529"/>
      <c r="AK39" s="529"/>
      <c r="AL39" s="529"/>
      <c r="AM39" s="529"/>
      <c r="AN39" s="529"/>
      <c r="AO39" s="529"/>
      <c r="AP39" s="529"/>
    </row>
    <row r="40" spans="1:42" ht="14.25" customHeight="1" x14ac:dyDescent="0.45">
      <c r="A40" s="529"/>
      <c r="B40" s="493" t="s">
        <v>73</v>
      </c>
      <c r="C40" s="358" t="s">
        <v>74</v>
      </c>
      <c r="D40" s="484" t="s">
        <v>578</v>
      </c>
      <c r="E40" s="357" t="s">
        <v>17</v>
      </c>
      <c r="F40" s="359" t="s">
        <v>22</v>
      </c>
      <c r="G40" s="296" t="s">
        <v>5</v>
      </c>
      <c r="H40" s="302"/>
      <c r="I40" s="339"/>
      <c r="J40" s="340" t="s">
        <v>28</v>
      </c>
      <c r="K40" s="340"/>
      <c r="L40" s="340"/>
      <c r="M40" s="340"/>
      <c r="N40" s="340"/>
      <c r="O40" s="340"/>
      <c r="P40" s="340"/>
      <c r="Q40" s="340"/>
      <c r="R40" s="340"/>
      <c r="S40" s="299" t="s">
        <v>28</v>
      </c>
      <c r="T40" s="341" t="s">
        <v>28</v>
      </c>
      <c r="U40" s="341"/>
      <c r="V40" s="341" t="s">
        <v>28</v>
      </c>
      <c r="W40" s="341"/>
      <c r="X40" s="364"/>
      <c r="Y40" s="364"/>
      <c r="Z40" s="341" t="s">
        <v>28</v>
      </c>
      <c r="AA40" s="341"/>
      <c r="AB40" s="341" t="s">
        <v>28</v>
      </c>
      <c r="AC40" s="341" t="s">
        <v>28</v>
      </c>
      <c r="AD40" s="559"/>
      <c r="AE40" s="205"/>
      <c r="AF40" s="529"/>
      <c r="AG40" s="529"/>
      <c r="AH40" s="529"/>
      <c r="AI40" s="529"/>
      <c r="AJ40" s="529"/>
      <c r="AK40" s="529"/>
      <c r="AL40" s="529"/>
      <c r="AM40" s="529"/>
      <c r="AN40" s="529"/>
      <c r="AO40" s="529"/>
      <c r="AP40" s="529"/>
    </row>
    <row r="41" spans="1:42" ht="14.25" customHeight="1" x14ac:dyDescent="0.45">
      <c r="A41" s="529"/>
      <c r="B41" s="493" t="s">
        <v>75</v>
      </c>
      <c r="C41" s="358" t="s">
        <v>77</v>
      </c>
      <c r="D41" s="484" t="s">
        <v>171</v>
      </c>
      <c r="E41" s="357" t="s">
        <v>17</v>
      </c>
      <c r="F41" s="359" t="s">
        <v>22</v>
      </c>
      <c r="G41" s="296" t="s">
        <v>5</v>
      </c>
      <c r="H41" s="302"/>
      <c r="I41" s="339"/>
      <c r="J41" s="340" t="s">
        <v>28</v>
      </c>
      <c r="K41" s="340"/>
      <c r="L41" s="340"/>
      <c r="M41" s="340"/>
      <c r="N41" s="340"/>
      <c r="O41" s="340"/>
      <c r="P41" s="340"/>
      <c r="Q41" s="340"/>
      <c r="R41" s="340"/>
      <c r="S41" s="299"/>
      <c r="T41" s="341" t="s">
        <v>28</v>
      </c>
      <c r="U41" s="341"/>
      <c r="V41" s="341"/>
      <c r="W41" s="341"/>
      <c r="X41" s="364"/>
      <c r="Y41" s="364"/>
      <c r="Z41" s="341"/>
      <c r="AA41" s="341"/>
      <c r="AB41" s="341"/>
      <c r="AC41" s="341"/>
      <c r="AD41" s="559"/>
      <c r="AE41" s="205"/>
      <c r="AF41" s="529"/>
      <c r="AG41" s="529"/>
      <c r="AH41" s="529"/>
      <c r="AI41" s="529"/>
      <c r="AJ41" s="529"/>
      <c r="AK41" s="529"/>
      <c r="AL41" s="529"/>
      <c r="AM41" s="529"/>
      <c r="AN41" s="529"/>
      <c r="AO41" s="529"/>
      <c r="AP41" s="529"/>
    </row>
    <row r="42" spans="1:42" ht="28.5" x14ac:dyDescent="0.45">
      <c r="A42" s="529"/>
      <c r="B42" s="493" t="s">
        <v>142</v>
      </c>
      <c r="C42" s="358" t="s">
        <v>78</v>
      </c>
      <c r="D42" s="477" t="s">
        <v>746</v>
      </c>
      <c r="E42" s="357" t="s">
        <v>17</v>
      </c>
      <c r="F42" s="359" t="s">
        <v>22</v>
      </c>
      <c r="G42" s="296" t="s">
        <v>398</v>
      </c>
      <c r="H42" s="302"/>
      <c r="I42" s="339"/>
      <c r="J42" s="340" t="s">
        <v>28</v>
      </c>
      <c r="K42" s="340"/>
      <c r="L42" s="340"/>
      <c r="M42" s="340"/>
      <c r="N42" s="340"/>
      <c r="O42" s="340"/>
      <c r="P42" s="340"/>
      <c r="Q42" s="340"/>
      <c r="R42" s="340"/>
      <c r="S42" s="299"/>
      <c r="T42" s="341" t="s">
        <v>28</v>
      </c>
      <c r="U42" s="341"/>
      <c r="V42" s="341"/>
      <c r="W42" s="341"/>
      <c r="X42" s="364"/>
      <c r="Y42" s="364"/>
      <c r="Z42" s="341"/>
      <c r="AA42" s="341"/>
      <c r="AB42" s="341"/>
      <c r="AC42" s="341"/>
      <c r="AD42" s="559"/>
      <c r="AE42" s="205"/>
      <c r="AF42" s="529"/>
      <c r="AG42" s="529"/>
      <c r="AH42" s="529"/>
      <c r="AI42" s="529"/>
      <c r="AJ42" s="529"/>
      <c r="AK42" s="529"/>
      <c r="AL42" s="529"/>
      <c r="AM42" s="529"/>
      <c r="AN42" s="529"/>
      <c r="AO42" s="529"/>
      <c r="AP42" s="529"/>
    </row>
    <row r="43" spans="1:42" ht="14.25" customHeight="1" x14ac:dyDescent="0.45">
      <c r="A43" s="529"/>
      <c r="B43" s="493" t="s">
        <v>143</v>
      </c>
      <c r="C43" s="358" t="s">
        <v>79</v>
      </c>
      <c r="D43" s="484" t="s">
        <v>578</v>
      </c>
      <c r="E43" s="357" t="s">
        <v>17</v>
      </c>
      <c r="F43" s="359" t="s">
        <v>22</v>
      </c>
      <c r="G43" s="296" t="s">
        <v>5</v>
      </c>
      <c r="H43" s="302"/>
      <c r="I43" s="339"/>
      <c r="J43" s="340" t="s">
        <v>28</v>
      </c>
      <c r="K43" s="340"/>
      <c r="L43" s="340"/>
      <c r="M43" s="340"/>
      <c r="N43" s="340"/>
      <c r="O43" s="340"/>
      <c r="P43" s="340"/>
      <c r="Q43" s="340"/>
      <c r="R43" s="340"/>
      <c r="S43" s="299"/>
      <c r="T43" s="341"/>
      <c r="U43" s="341"/>
      <c r="V43" s="341" t="s">
        <v>28</v>
      </c>
      <c r="W43" s="341"/>
      <c r="X43" s="364"/>
      <c r="Y43" s="364"/>
      <c r="Z43" s="341"/>
      <c r="AA43" s="341"/>
      <c r="AB43" s="341"/>
      <c r="AC43" s="341"/>
      <c r="AD43" s="559"/>
      <c r="AE43" s="205"/>
      <c r="AF43" s="529"/>
      <c r="AG43" s="529"/>
      <c r="AH43" s="529"/>
      <c r="AI43" s="529"/>
      <c r="AJ43" s="529"/>
      <c r="AK43" s="529"/>
      <c r="AL43" s="529"/>
      <c r="AM43" s="529"/>
      <c r="AN43" s="529"/>
      <c r="AO43" s="529"/>
      <c r="AP43" s="529"/>
    </row>
    <row r="44" spans="1:42" x14ac:dyDescent="0.45">
      <c r="A44" s="529"/>
      <c r="B44" s="493" t="s">
        <v>144</v>
      </c>
      <c r="C44" s="360" t="s">
        <v>80</v>
      </c>
      <c r="D44" s="477" t="s">
        <v>214</v>
      </c>
      <c r="E44" s="349" t="s">
        <v>17</v>
      </c>
      <c r="F44" s="361" t="s">
        <v>17</v>
      </c>
      <c r="G44" s="296" t="s">
        <v>5</v>
      </c>
      <c r="H44" s="302"/>
      <c r="I44" s="339"/>
      <c r="J44" s="340" t="s">
        <v>28</v>
      </c>
      <c r="K44" s="340"/>
      <c r="L44" s="340"/>
      <c r="M44" s="340"/>
      <c r="N44" s="340"/>
      <c r="O44" s="340"/>
      <c r="P44" s="340"/>
      <c r="Q44" s="340"/>
      <c r="R44" s="340"/>
      <c r="S44" s="299" t="s">
        <v>28</v>
      </c>
      <c r="T44" s="341"/>
      <c r="U44" s="341" t="s">
        <v>28</v>
      </c>
      <c r="V44" s="341"/>
      <c r="W44" s="341"/>
      <c r="X44" s="364"/>
      <c r="Y44" s="364"/>
      <c r="Z44" s="341"/>
      <c r="AA44" s="341"/>
      <c r="AB44" s="341"/>
      <c r="AC44" s="341"/>
      <c r="AD44" s="559"/>
      <c r="AE44" s="205"/>
      <c r="AF44" s="529"/>
      <c r="AG44" s="529"/>
      <c r="AH44" s="529"/>
      <c r="AI44" s="529"/>
      <c r="AJ44" s="529"/>
      <c r="AK44" s="529"/>
      <c r="AL44" s="529"/>
      <c r="AM44" s="529"/>
      <c r="AN44" s="529"/>
      <c r="AO44" s="529"/>
      <c r="AP44" s="529"/>
    </row>
    <row r="45" spans="1:42" s="206" customFormat="1" ht="14.25" customHeight="1" x14ac:dyDescent="0.4">
      <c r="A45" s="207"/>
      <c r="B45" s="493" t="s">
        <v>145</v>
      </c>
      <c r="C45" s="360" t="s">
        <v>80</v>
      </c>
      <c r="D45" s="477" t="s">
        <v>175</v>
      </c>
      <c r="E45" s="349" t="s">
        <v>17</v>
      </c>
      <c r="F45" s="361" t="s">
        <v>17</v>
      </c>
      <c r="G45" s="296" t="s">
        <v>5</v>
      </c>
      <c r="H45" s="302"/>
      <c r="I45" s="339"/>
      <c r="J45" s="340" t="s">
        <v>28</v>
      </c>
      <c r="K45" s="340"/>
      <c r="L45" s="340"/>
      <c r="M45" s="340"/>
      <c r="N45" s="340"/>
      <c r="O45" s="340"/>
      <c r="P45" s="340"/>
      <c r="Q45" s="340"/>
      <c r="R45" s="340"/>
      <c r="S45" s="299" t="s">
        <v>28</v>
      </c>
      <c r="T45" s="341"/>
      <c r="U45" s="341" t="s">
        <v>28</v>
      </c>
      <c r="V45" s="341"/>
      <c r="W45" s="341"/>
      <c r="X45" s="364"/>
      <c r="Y45" s="364"/>
      <c r="Z45" s="341"/>
      <c r="AA45" s="341"/>
      <c r="AB45" s="341"/>
      <c r="AC45" s="341"/>
      <c r="AD45" s="559"/>
      <c r="AE45" s="205"/>
      <c r="AF45" s="207"/>
      <c r="AG45" s="207"/>
      <c r="AH45" s="207"/>
      <c r="AI45" s="207"/>
      <c r="AJ45" s="207"/>
      <c r="AK45" s="207"/>
      <c r="AL45" s="207"/>
      <c r="AM45" s="207"/>
      <c r="AN45" s="207"/>
      <c r="AO45" s="207"/>
      <c r="AP45" s="207"/>
    </row>
    <row r="46" spans="1:42" s="206" customFormat="1" x14ac:dyDescent="0.4">
      <c r="A46" s="207"/>
      <c r="B46" s="493" t="s">
        <v>146</v>
      </c>
      <c r="C46" s="360" t="s">
        <v>80</v>
      </c>
      <c r="D46" s="477" t="s">
        <v>176</v>
      </c>
      <c r="E46" s="349" t="s">
        <v>17</v>
      </c>
      <c r="F46" s="361" t="s">
        <v>17</v>
      </c>
      <c r="G46" s="296" t="s">
        <v>5</v>
      </c>
      <c r="H46" s="302"/>
      <c r="I46" s="339"/>
      <c r="J46" s="340" t="s">
        <v>28</v>
      </c>
      <c r="K46" s="340"/>
      <c r="L46" s="340"/>
      <c r="M46" s="340"/>
      <c r="N46" s="340"/>
      <c r="O46" s="340"/>
      <c r="P46" s="340"/>
      <c r="Q46" s="340"/>
      <c r="R46" s="340"/>
      <c r="S46" s="299" t="s">
        <v>28</v>
      </c>
      <c r="T46" s="341"/>
      <c r="U46" s="341" t="s">
        <v>28</v>
      </c>
      <c r="V46" s="341"/>
      <c r="W46" s="341"/>
      <c r="X46" s="364"/>
      <c r="Y46" s="364"/>
      <c r="Z46" s="341"/>
      <c r="AA46" s="341"/>
      <c r="AB46" s="341"/>
      <c r="AC46" s="341"/>
      <c r="AD46" s="559"/>
      <c r="AE46" s="205"/>
      <c r="AF46" s="207"/>
      <c r="AG46" s="207"/>
      <c r="AH46" s="207"/>
      <c r="AI46" s="207"/>
      <c r="AJ46" s="207"/>
      <c r="AK46" s="207"/>
      <c r="AL46" s="207"/>
      <c r="AM46" s="207"/>
      <c r="AN46" s="207"/>
      <c r="AO46" s="207"/>
      <c r="AP46" s="207"/>
    </row>
    <row r="47" spans="1:42" s="206" customFormat="1" ht="14.25" customHeight="1" x14ac:dyDescent="0.4">
      <c r="A47" s="207"/>
      <c r="B47" s="493" t="s">
        <v>147</v>
      </c>
      <c r="C47" s="360" t="s">
        <v>81</v>
      </c>
      <c r="D47" s="484" t="s">
        <v>752</v>
      </c>
      <c r="E47" s="349" t="s">
        <v>17</v>
      </c>
      <c r="F47" s="361" t="s">
        <v>17</v>
      </c>
      <c r="G47" s="296" t="s">
        <v>5</v>
      </c>
      <c r="H47" s="302"/>
      <c r="I47" s="339"/>
      <c r="J47" s="340" t="s">
        <v>28</v>
      </c>
      <c r="K47" s="340"/>
      <c r="L47" s="340"/>
      <c r="M47" s="340"/>
      <c r="N47" s="340"/>
      <c r="O47" s="340"/>
      <c r="P47" s="340"/>
      <c r="Q47" s="340"/>
      <c r="R47" s="340"/>
      <c r="S47" s="299" t="s">
        <v>28</v>
      </c>
      <c r="T47" s="341" t="s">
        <v>28</v>
      </c>
      <c r="U47" s="341" t="s">
        <v>28</v>
      </c>
      <c r="V47" s="341"/>
      <c r="W47" s="341"/>
      <c r="X47" s="364"/>
      <c r="Y47" s="364"/>
      <c r="Z47" s="341" t="s">
        <v>28</v>
      </c>
      <c r="AA47" s="341" t="s">
        <v>28</v>
      </c>
      <c r="AB47" s="341" t="s">
        <v>28</v>
      </c>
      <c r="AC47" s="341" t="s">
        <v>28</v>
      </c>
      <c r="AD47" s="559"/>
      <c r="AE47" s="205"/>
      <c r="AF47" s="207"/>
      <c r="AG47" s="207"/>
      <c r="AH47" s="207"/>
      <c r="AI47" s="207"/>
      <c r="AJ47" s="207"/>
      <c r="AK47" s="207"/>
      <c r="AL47" s="207"/>
      <c r="AM47" s="207"/>
      <c r="AN47" s="207"/>
      <c r="AO47" s="207"/>
      <c r="AP47" s="207"/>
    </row>
    <row r="48" spans="1:42" s="206" customFormat="1" x14ac:dyDescent="0.4">
      <c r="A48" s="207"/>
      <c r="B48" s="493" t="s">
        <v>148</v>
      </c>
      <c r="C48" s="360" t="s">
        <v>81</v>
      </c>
      <c r="D48" s="484" t="s">
        <v>771</v>
      </c>
      <c r="E48" s="349" t="s">
        <v>17</v>
      </c>
      <c r="F48" s="361" t="s">
        <v>17</v>
      </c>
      <c r="G48" s="296" t="s">
        <v>5</v>
      </c>
      <c r="H48" s="302"/>
      <c r="I48" s="339"/>
      <c r="J48" s="340" t="s">
        <v>28</v>
      </c>
      <c r="K48" s="340"/>
      <c r="L48" s="340"/>
      <c r="M48" s="340"/>
      <c r="N48" s="340"/>
      <c r="O48" s="340"/>
      <c r="P48" s="340"/>
      <c r="Q48" s="340"/>
      <c r="R48" s="340"/>
      <c r="S48" s="299" t="s">
        <v>28</v>
      </c>
      <c r="T48" s="341" t="s">
        <v>28</v>
      </c>
      <c r="U48" s="341" t="s">
        <v>28</v>
      </c>
      <c r="V48" s="341"/>
      <c r="W48" s="341"/>
      <c r="X48" s="364"/>
      <c r="Y48" s="364"/>
      <c r="Z48" s="341" t="s">
        <v>28</v>
      </c>
      <c r="AA48" s="341" t="s">
        <v>28</v>
      </c>
      <c r="AB48" s="341" t="s">
        <v>28</v>
      </c>
      <c r="AC48" s="341" t="s">
        <v>28</v>
      </c>
      <c r="AD48" s="559"/>
      <c r="AE48" s="205"/>
      <c r="AF48" s="207"/>
      <c r="AG48" s="207"/>
      <c r="AH48" s="207"/>
      <c r="AI48" s="207"/>
      <c r="AJ48" s="207"/>
      <c r="AK48" s="207"/>
      <c r="AL48" s="207"/>
      <c r="AM48" s="207"/>
      <c r="AN48" s="207"/>
      <c r="AO48" s="207"/>
      <c r="AP48" s="207"/>
    </row>
    <row r="49" spans="1:42" s="206" customFormat="1" ht="14.25" customHeight="1" x14ac:dyDescent="0.4">
      <c r="A49" s="207"/>
      <c r="B49" s="493" t="s">
        <v>437</v>
      </c>
      <c r="C49" s="360" t="s">
        <v>81</v>
      </c>
      <c r="D49" s="484" t="s">
        <v>755</v>
      </c>
      <c r="E49" s="349" t="s">
        <v>17</v>
      </c>
      <c r="F49" s="361" t="s">
        <v>17</v>
      </c>
      <c r="G49" s="296" t="s">
        <v>5</v>
      </c>
      <c r="H49" s="305"/>
      <c r="I49" s="362"/>
      <c r="J49" s="340" t="s">
        <v>28</v>
      </c>
      <c r="K49" s="363"/>
      <c r="L49" s="363"/>
      <c r="M49" s="363"/>
      <c r="N49" s="363"/>
      <c r="O49" s="363"/>
      <c r="P49" s="363"/>
      <c r="Q49" s="363"/>
      <c r="R49" s="363"/>
      <c r="S49" s="299" t="s">
        <v>28</v>
      </c>
      <c r="T49" s="341" t="s">
        <v>28</v>
      </c>
      <c r="U49" s="341" t="s">
        <v>28</v>
      </c>
      <c r="V49" s="364"/>
      <c r="W49" s="364"/>
      <c r="X49" s="364"/>
      <c r="Y49" s="364"/>
      <c r="Z49" s="341" t="s">
        <v>28</v>
      </c>
      <c r="AA49" s="341" t="s">
        <v>28</v>
      </c>
      <c r="AB49" s="364"/>
      <c r="AC49" s="364"/>
      <c r="AD49" s="560"/>
      <c r="AE49" s="205"/>
      <c r="AF49" s="207"/>
      <c r="AG49" s="207"/>
      <c r="AH49" s="207"/>
      <c r="AI49" s="207"/>
      <c r="AJ49" s="207"/>
      <c r="AK49" s="207"/>
      <c r="AL49" s="207"/>
      <c r="AM49" s="207"/>
      <c r="AN49" s="207"/>
      <c r="AO49" s="207"/>
      <c r="AP49" s="207"/>
    </row>
    <row r="50" spans="1:42" s="206" customFormat="1" x14ac:dyDescent="0.4">
      <c r="A50" s="207"/>
      <c r="B50" s="493" t="s">
        <v>438</v>
      </c>
      <c r="C50" s="360" t="s">
        <v>81</v>
      </c>
      <c r="D50" s="484" t="s">
        <v>756</v>
      </c>
      <c r="E50" s="349" t="s">
        <v>17</v>
      </c>
      <c r="F50" s="361" t="s">
        <v>17</v>
      </c>
      <c r="G50" s="296" t="s">
        <v>5</v>
      </c>
      <c r="H50" s="305"/>
      <c r="I50" s="362"/>
      <c r="J50" s="340" t="s">
        <v>28</v>
      </c>
      <c r="K50" s="363"/>
      <c r="L50" s="363"/>
      <c r="M50" s="363"/>
      <c r="N50" s="363"/>
      <c r="O50" s="363"/>
      <c r="P50" s="363"/>
      <c r="Q50" s="363"/>
      <c r="R50" s="363"/>
      <c r="S50" s="299" t="s">
        <v>28</v>
      </c>
      <c r="T50" s="341" t="s">
        <v>28</v>
      </c>
      <c r="U50" s="341" t="s">
        <v>28</v>
      </c>
      <c r="V50" s="364"/>
      <c r="W50" s="364"/>
      <c r="X50" s="364"/>
      <c r="Y50" s="364"/>
      <c r="Z50" s="341" t="s">
        <v>28</v>
      </c>
      <c r="AA50" s="341" t="s">
        <v>28</v>
      </c>
      <c r="AB50" s="364"/>
      <c r="AC50" s="364"/>
      <c r="AD50" s="560"/>
      <c r="AE50" s="205"/>
      <c r="AF50" s="207"/>
      <c r="AG50" s="207"/>
      <c r="AH50" s="207"/>
      <c r="AI50" s="207"/>
      <c r="AJ50" s="207"/>
      <c r="AK50" s="207"/>
      <c r="AL50" s="207"/>
      <c r="AM50" s="207"/>
      <c r="AN50" s="207"/>
      <c r="AO50" s="207"/>
      <c r="AP50" s="207"/>
    </row>
    <row r="51" spans="1:42" s="206" customFormat="1" ht="14.25" customHeight="1" x14ac:dyDescent="0.4">
      <c r="A51" s="207"/>
      <c r="B51" s="493" t="s">
        <v>439</v>
      </c>
      <c r="C51" s="360" t="s">
        <v>81</v>
      </c>
      <c r="D51" s="484" t="s">
        <v>757</v>
      </c>
      <c r="E51" s="349" t="s">
        <v>17</v>
      </c>
      <c r="F51" s="361" t="s">
        <v>17</v>
      </c>
      <c r="G51" s="296" t="s">
        <v>5</v>
      </c>
      <c r="H51" s="305"/>
      <c r="I51" s="362"/>
      <c r="J51" s="340" t="s">
        <v>28</v>
      </c>
      <c r="K51" s="363"/>
      <c r="L51" s="363"/>
      <c r="M51" s="363"/>
      <c r="N51" s="363"/>
      <c r="O51" s="363"/>
      <c r="P51" s="363"/>
      <c r="Q51" s="363"/>
      <c r="R51" s="363"/>
      <c r="S51" s="299" t="s">
        <v>28</v>
      </c>
      <c r="T51" s="341" t="s">
        <v>28</v>
      </c>
      <c r="U51" s="341" t="s">
        <v>28</v>
      </c>
      <c r="V51" s="364"/>
      <c r="W51" s="364"/>
      <c r="X51" s="364"/>
      <c r="Y51" s="364"/>
      <c r="Z51" s="341" t="s">
        <v>28</v>
      </c>
      <c r="AA51" s="341" t="s">
        <v>28</v>
      </c>
      <c r="AB51" s="364"/>
      <c r="AC51" s="364"/>
      <c r="AD51" s="560"/>
      <c r="AE51" s="205"/>
      <c r="AF51" s="207"/>
      <c r="AG51" s="207"/>
      <c r="AH51" s="207"/>
      <c r="AI51" s="207"/>
      <c r="AJ51" s="207"/>
      <c r="AK51" s="207"/>
      <c r="AL51" s="207"/>
      <c r="AM51" s="207"/>
      <c r="AN51" s="207"/>
      <c r="AO51" s="207"/>
      <c r="AP51" s="207"/>
    </row>
    <row r="52" spans="1:42" s="206" customFormat="1" x14ac:dyDescent="0.4">
      <c r="A52" s="207"/>
      <c r="B52" s="493" t="s">
        <v>444</v>
      </c>
      <c r="C52" s="360" t="s">
        <v>81</v>
      </c>
      <c r="D52" s="484" t="s">
        <v>758</v>
      </c>
      <c r="E52" s="338" t="s">
        <v>17</v>
      </c>
      <c r="F52" s="359" t="s">
        <v>17</v>
      </c>
      <c r="G52" s="365" t="s">
        <v>5</v>
      </c>
      <c r="H52" s="366"/>
      <c r="I52" s="362"/>
      <c r="J52" s="340" t="s">
        <v>28</v>
      </c>
      <c r="K52" s="363"/>
      <c r="L52" s="363"/>
      <c r="M52" s="363"/>
      <c r="N52" s="363"/>
      <c r="O52" s="363"/>
      <c r="P52" s="363"/>
      <c r="Q52" s="363"/>
      <c r="R52" s="363"/>
      <c r="S52" s="299" t="s">
        <v>28</v>
      </c>
      <c r="T52" s="341" t="s">
        <v>28</v>
      </c>
      <c r="U52" s="341" t="s">
        <v>28</v>
      </c>
      <c r="V52" s="364"/>
      <c r="W52" s="364"/>
      <c r="X52" s="364"/>
      <c r="Y52" s="364"/>
      <c r="Z52" s="341" t="s">
        <v>28</v>
      </c>
      <c r="AA52" s="341" t="s">
        <v>28</v>
      </c>
      <c r="AB52" s="364"/>
      <c r="AC52" s="364"/>
      <c r="AD52" s="560"/>
      <c r="AE52" s="205"/>
      <c r="AF52" s="207"/>
      <c r="AG52" s="207"/>
      <c r="AH52" s="207"/>
      <c r="AI52" s="207"/>
      <c r="AJ52" s="207"/>
      <c r="AK52" s="207"/>
      <c r="AL52" s="207"/>
      <c r="AM52" s="207"/>
      <c r="AN52" s="207"/>
      <c r="AO52" s="207"/>
      <c r="AP52" s="207"/>
    </row>
    <row r="53" spans="1:42" s="206" customFormat="1" ht="14.25" customHeight="1" x14ac:dyDescent="0.4">
      <c r="A53" s="207"/>
      <c r="B53" s="493" t="s">
        <v>151</v>
      </c>
      <c r="C53" s="263" t="s">
        <v>83</v>
      </c>
      <c r="D53" s="484" t="s">
        <v>149</v>
      </c>
      <c r="E53" s="338" t="s">
        <v>17</v>
      </c>
      <c r="F53" s="359" t="s">
        <v>17</v>
      </c>
      <c r="G53" s="296" t="s">
        <v>5</v>
      </c>
      <c r="H53" s="302"/>
      <c r="I53" s="339"/>
      <c r="J53" s="340"/>
      <c r="K53" s="340" t="s">
        <v>28</v>
      </c>
      <c r="L53" s="340"/>
      <c r="M53" s="340"/>
      <c r="N53" s="340"/>
      <c r="O53" s="340"/>
      <c r="P53" s="340"/>
      <c r="Q53" s="340"/>
      <c r="R53" s="340"/>
      <c r="S53" s="299" t="s">
        <v>28</v>
      </c>
      <c r="T53" s="341" t="s">
        <v>28</v>
      </c>
      <c r="U53" s="341" t="s">
        <v>28</v>
      </c>
      <c r="V53" s="341" t="s">
        <v>28</v>
      </c>
      <c r="W53" s="341"/>
      <c r="X53" s="364"/>
      <c r="Y53" s="364"/>
      <c r="Z53" s="341" t="s">
        <v>28</v>
      </c>
      <c r="AA53" s="341" t="s">
        <v>28</v>
      </c>
      <c r="AB53" s="341" t="s">
        <v>28</v>
      </c>
      <c r="AC53" s="341"/>
      <c r="AD53" s="559"/>
      <c r="AE53" s="205"/>
      <c r="AF53" s="207"/>
      <c r="AG53" s="207"/>
      <c r="AH53" s="207"/>
      <c r="AI53" s="207"/>
      <c r="AJ53" s="207"/>
      <c r="AK53" s="207"/>
      <c r="AL53" s="207"/>
      <c r="AM53" s="207"/>
      <c r="AN53" s="207"/>
      <c r="AO53" s="207"/>
      <c r="AP53" s="207"/>
    </row>
    <row r="54" spans="1:42" s="206" customFormat="1" x14ac:dyDescent="0.4">
      <c r="A54" s="207"/>
      <c r="B54" s="493" t="s">
        <v>154</v>
      </c>
      <c r="C54" s="90" t="s">
        <v>893</v>
      </c>
      <c r="D54" s="484" t="s">
        <v>899</v>
      </c>
      <c r="E54" s="359" t="s">
        <v>17</v>
      </c>
      <c r="F54" s="359" t="s">
        <v>17</v>
      </c>
      <c r="G54" s="296" t="s">
        <v>5</v>
      </c>
      <c r="H54" s="388"/>
      <c r="I54" s="389"/>
      <c r="J54" s="390"/>
      <c r="K54" s="390" t="s">
        <v>28</v>
      </c>
      <c r="L54" s="340"/>
      <c r="M54" s="340"/>
      <c r="N54" s="340"/>
      <c r="O54" s="340"/>
      <c r="P54" s="340"/>
      <c r="Q54" s="340"/>
      <c r="R54" s="340"/>
      <c r="S54" s="299" t="s">
        <v>28</v>
      </c>
      <c r="T54" s="341" t="s">
        <v>28</v>
      </c>
      <c r="U54" s="341" t="s">
        <v>28</v>
      </c>
      <c r="V54" s="341" t="s">
        <v>28</v>
      </c>
      <c r="W54" s="341"/>
      <c r="X54" s="364"/>
      <c r="Y54" s="364"/>
      <c r="Z54" s="341" t="s">
        <v>28</v>
      </c>
      <c r="AA54" s="341"/>
      <c r="AB54" s="341"/>
      <c r="AC54" s="341"/>
      <c r="AD54" s="559"/>
      <c r="AE54" s="205"/>
      <c r="AF54" s="207"/>
      <c r="AG54" s="207"/>
      <c r="AH54" s="207"/>
      <c r="AI54" s="207"/>
      <c r="AJ54" s="207"/>
      <c r="AK54" s="207"/>
      <c r="AL54" s="207"/>
      <c r="AM54" s="207"/>
      <c r="AN54" s="207"/>
      <c r="AO54" s="207"/>
      <c r="AP54" s="207"/>
    </row>
    <row r="55" spans="1:42" s="206" customFormat="1" ht="14.25" customHeight="1" x14ac:dyDescent="0.4">
      <c r="A55" s="207"/>
      <c r="B55" s="493" t="s">
        <v>152</v>
      </c>
      <c r="C55" s="90" t="s">
        <v>893</v>
      </c>
      <c r="D55" s="484" t="s">
        <v>898</v>
      </c>
      <c r="E55" s="359" t="s">
        <v>17</v>
      </c>
      <c r="F55" s="359" t="s">
        <v>17</v>
      </c>
      <c r="G55" s="296" t="s">
        <v>5</v>
      </c>
      <c r="H55" s="388"/>
      <c r="I55" s="389"/>
      <c r="J55" s="390"/>
      <c r="K55" s="390" t="s">
        <v>28</v>
      </c>
      <c r="L55" s="340"/>
      <c r="M55" s="340"/>
      <c r="N55" s="340"/>
      <c r="O55" s="340"/>
      <c r="P55" s="340"/>
      <c r="Q55" s="340"/>
      <c r="R55" s="340"/>
      <c r="S55" s="299" t="s">
        <v>28</v>
      </c>
      <c r="T55" s="341" t="s">
        <v>28</v>
      </c>
      <c r="U55" s="341" t="s">
        <v>28</v>
      </c>
      <c r="V55" s="341" t="s">
        <v>28</v>
      </c>
      <c r="W55" s="341"/>
      <c r="X55" s="364"/>
      <c r="Y55" s="364"/>
      <c r="Z55" s="341" t="s">
        <v>28</v>
      </c>
      <c r="AA55" s="341"/>
      <c r="AB55" s="341"/>
      <c r="AC55" s="341"/>
      <c r="AD55" s="559"/>
      <c r="AE55" s="205"/>
      <c r="AF55" s="207"/>
      <c r="AG55" s="207"/>
      <c r="AH55" s="207"/>
      <c r="AI55" s="207"/>
      <c r="AJ55" s="207"/>
      <c r="AK55" s="207"/>
      <c r="AL55" s="207"/>
      <c r="AM55" s="207"/>
      <c r="AN55" s="207"/>
      <c r="AO55" s="207"/>
      <c r="AP55" s="207"/>
    </row>
    <row r="56" spans="1:42" s="206" customFormat="1" ht="28.5" x14ac:dyDescent="0.4">
      <c r="A56" s="207"/>
      <c r="B56" s="493" t="s">
        <v>153</v>
      </c>
      <c r="C56" s="397" t="s">
        <v>84</v>
      </c>
      <c r="D56" s="484" t="s">
        <v>808</v>
      </c>
      <c r="E56" s="359" t="s">
        <v>17</v>
      </c>
      <c r="F56" s="359" t="s">
        <v>17</v>
      </c>
      <c r="G56" s="296" t="s">
        <v>5</v>
      </c>
      <c r="H56" s="388"/>
      <c r="I56" s="389"/>
      <c r="J56" s="390"/>
      <c r="K56" s="390" t="s">
        <v>28</v>
      </c>
      <c r="L56" s="340"/>
      <c r="M56" s="340"/>
      <c r="N56" s="340"/>
      <c r="O56" s="340"/>
      <c r="P56" s="340"/>
      <c r="Q56" s="340"/>
      <c r="R56" s="340"/>
      <c r="S56" s="299" t="s">
        <v>28</v>
      </c>
      <c r="T56" s="341" t="s">
        <v>28</v>
      </c>
      <c r="U56" s="341" t="s">
        <v>28</v>
      </c>
      <c r="V56" s="341"/>
      <c r="W56" s="341"/>
      <c r="X56" s="364"/>
      <c r="Y56" s="364"/>
      <c r="Z56" s="341"/>
      <c r="AA56" s="341"/>
      <c r="AB56" s="341"/>
      <c r="AC56" s="341"/>
      <c r="AD56" s="559"/>
      <c r="AE56" s="205"/>
      <c r="AF56" s="207"/>
      <c r="AG56" s="207"/>
      <c r="AH56" s="207"/>
      <c r="AI56" s="207"/>
      <c r="AJ56" s="207"/>
      <c r="AK56" s="207"/>
      <c r="AL56" s="207"/>
      <c r="AM56" s="207"/>
      <c r="AN56" s="207"/>
      <c r="AO56" s="207"/>
      <c r="AP56" s="207"/>
    </row>
    <row r="57" spans="1:42" s="206" customFormat="1" ht="14.25" customHeight="1" x14ac:dyDescent="0.4">
      <c r="A57" s="207"/>
      <c r="B57" s="493" t="s">
        <v>440</v>
      </c>
      <c r="C57" s="397" t="s">
        <v>85</v>
      </c>
      <c r="D57" s="484" t="s">
        <v>149</v>
      </c>
      <c r="E57" s="359" t="s">
        <v>17</v>
      </c>
      <c r="F57" s="359" t="s">
        <v>17</v>
      </c>
      <c r="G57" s="296" t="s">
        <v>5</v>
      </c>
      <c r="H57" s="388"/>
      <c r="I57" s="389"/>
      <c r="J57" s="390"/>
      <c r="K57" s="390" t="s">
        <v>28</v>
      </c>
      <c r="L57" s="340"/>
      <c r="M57" s="340"/>
      <c r="N57" s="340"/>
      <c r="O57" s="340"/>
      <c r="P57" s="340"/>
      <c r="Q57" s="340"/>
      <c r="R57" s="340"/>
      <c r="S57" s="299" t="s">
        <v>28</v>
      </c>
      <c r="T57" s="341" t="s">
        <v>28</v>
      </c>
      <c r="U57" s="341" t="s">
        <v>28</v>
      </c>
      <c r="V57" s="341"/>
      <c r="W57" s="341"/>
      <c r="X57" s="364"/>
      <c r="Y57" s="364"/>
      <c r="Z57" s="341"/>
      <c r="AA57" s="341"/>
      <c r="AB57" s="341"/>
      <c r="AC57" s="341"/>
      <c r="AD57" s="559"/>
      <c r="AE57" s="205"/>
      <c r="AF57" s="207"/>
      <c r="AG57" s="207"/>
      <c r="AH57" s="207"/>
      <c r="AI57" s="207"/>
      <c r="AJ57" s="207"/>
      <c r="AK57" s="207"/>
      <c r="AL57" s="207"/>
      <c r="AM57" s="207"/>
      <c r="AN57" s="207"/>
      <c r="AO57" s="207"/>
      <c r="AP57" s="207"/>
    </row>
    <row r="58" spans="1:42" s="206" customFormat="1" ht="14.65" customHeight="1" x14ac:dyDescent="0.4">
      <c r="A58" s="207"/>
      <c r="B58" s="493" t="s">
        <v>441</v>
      </c>
      <c r="C58" s="387" t="s">
        <v>86</v>
      </c>
      <c r="D58" s="484" t="s">
        <v>594</v>
      </c>
      <c r="E58" s="361" t="s">
        <v>17</v>
      </c>
      <c r="F58" s="361" t="s">
        <v>17</v>
      </c>
      <c r="G58" s="296" t="s">
        <v>398</v>
      </c>
      <c r="H58" s="388"/>
      <c r="I58" s="389"/>
      <c r="J58" s="390"/>
      <c r="K58" s="390" t="s">
        <v>28</v>
      </c>
      <c r="L58" s="340"/>
      <c r="M58" s="340"/>
      <c r="N58" s="340"/>
      <c r="O58" s="340"/>
      <c r="P58" s="340"/>
      <c r="Q58" s="340"/>
      <c r="R58" s="340"/>
      <c r="S58" s="299" t="s">
        <v>28</v>
      </c>
      <c r="T58" s="341" t="s">
        <v>28</v>
      </c>
      <c r="U58" s="341" t="s">
        <v>28</v>
      </c>
      <c r="V58" s="341"/>
      <c r="W58" s="341"/>
      <c r="X58" s="364"/>
      <c r="Y58" s="364"/>
      <c r="Z58" s="341"/>
      <c r="AA58" s="341"/>
      <c r="AB58" s="341"/>
      <c r="AC58" s="341"/>
      <c r="AD58" s="559"/>
      <c r="AE58" s="205"/>
      <c r="AF58" s="207"/>
      <c r="AG58" s="207"/>
      <c r="AH58" s="207"/>
      <c r="AI58" s="207"/>
      <c r="AJ58" s="207"/>
      <c r="AK58" s="207"/>
      <c r="AL58" s="207"/>
      <c r="AM58" s="207"/>
      <c r="AN58" s="207"/>
      <c r="AO58" s="207"/>
      <c r="AP58" s="207"/>
    </row>
    <row r="59" spans="1:42" s="206" customFormat="1" ht="28.5" customHeight="1" x14ac:dyDescent="0.4">
      <c r="A59" s="207"/>
      <c r="B59" s="493" t="s">
        <v>591</v>
      </c>
      <c r="C59" s="387" t="s">
        <v>86</v>
      </c>
      <c r="D59" s="484" t="s">
        <v>595</v>
      </c>
      <c r="E59" s="361" t="s">
        <v>17</v>
      </c>
      <c r="F59" s="361" t="s">
        <v>17</v>
      </c>
      <c r="G59" s="296" t="s">
        <v>5</v>
      </c>
      <c r="H59" s="388"/>
      <c r="I59" s="389"/>
      <c r="J59" s="390"/>
      <c r="K59" s="390" t="s">
        <v>28</v>
      </c>
      <c r="L59" s="340"/>
      <c r="M59" s="340"/>
      <c r="N59" s="340"/>
      <c r="O59" s="340"/>
      <c r="P59" s="340"/>
      <c r="Q59" s="340"/>
      <c r="R59" s="340"/>
      <c r="S59" s="299" t="s">
        <v>28</v>
      </c>
      <c r="T59" s="341" t="s">
        <v>28</v>
      </c>
      <c r="U59" s="341" t="s">
        <v>28</v>
      </c>
      <c r="V59" s="341"/>
      <c r="W59" s="341"/>
      <c r="X59" s="364"/>
      <c r="Y59" s="364"/>
      <c r="Z59" s="341"/>
      <c r="AA59" s="341"/>
      <c r="AB59" s="341"/>
      <c r="AC59" s="341"/>
      <c r="AD59" s="559"/>
      <c r="AE59" s="205"/>
      <c r="AF59" s="207"/>
      <c r="AG59" s="207"/>
      <c r="AH59" s="207"/>
      <c r="AI59" s="207"/>
      <c r="AJ59" s="207"/>
      <c r="AK59" s="207"/>
      <c r="AL59" s="207"/>
      <c r="AM59" s="207"/>
      <c r="AN59" s="207"/>
      <c r="AO59" s="207"/>
      <c r="AP59" s="207"/>
    </row>
    <row r="60" spans="1:42" s="206" customFormat="1" ht="28.5" x14ac:dyDescent="0.4">
      <c r="A60" s="207"/>
      <c r="B60" s="493" t="s">
        <v>894</v>
      </c>
      <c r="C60" s="397" t="s">
        <v>93</v>
      </c>
      <c r="D60" s="484" t="s">
        <v>203</v>
      </c>
      <c r="E60" s="361" t="s">
        <v>17</v>
      </c>
      <c r="F60" s="361" t="s">
        <v>17</v>
      </c>
      <c r="G60" s="296" t="s">
        <v>5</v>
      </c>
      <c r="H60" s="388"/>
      <c r="I60" s="389"/>
      <c r="J60" s="390"/>
      <c r="K60" s="390" t="s">
        <v>28</v>
      </c>
      <c r="L60" s="340"/>
      <c r="M60" s="340"/>
      <c r="N60" s="340"/>
      <c r="O60" s="340"/>
      <c r="P60" s="340"/>
      <c r="Q60" s="340"/>
      <c r="R60" s="340"/>
      <c r="S60" s="299" t="s">
        <v>28</v>
      </c>
      <c r="T60" s="341" t="s">
        <v>28</v>
      </c>
      <c r="U60" s="341" t="s">
        <v>28</v>
      </c>
      <c r="V60" s="341"/>
      <c r="W60" s="341"/>
      <c r="X60" s="364"/>
      <c r="Y60" s="364"/>
      <c r="Z60" s="341" t="s">
        <v>28</v>
      </c>
      <c r="AA60" s="341" t="s">
        <v>28</v>
      </c>
      <c r="AB60" s="341"/>
      <c r="AC60" s="341"/>
      <c r="AD60" s="559"/>
      <c r="AE60" s="205"/>
      <c r="AF60" s="207"/>
      <c r="AG60" s="207"/>
      <c r="AH60" s="207"/>
      <c r="AI60" s="207"/>
      <c r="AJ60" s="207"/>
      <c r="AK60" s="207"/>
      <c r="AL60" s="207"/>
      <c r="AM60" s="207"/>
      <c r="AN60" s="207"/>
      <c r="AO60" s="207"/>
      <c r="AP60" s="207"/>
    </row>
    <row r="61" spans="1:42" s="206" customFormat="1" ht="28.5" customHeight="1" x14ac:dyDescent="0.4">
      <c r="A61" s="207"/>
      <c r="B61" s="493" t="s">
        <v>897</v>
      </c>
      <c r="C61" s="397" t="s">
        <v>94</v>
      </c>
      <c r="D61" s="484" t="s">
        <v>583</v>
      </c>
      <c r="E61" s="361" t="s">
        <v>17</v>
      </c>
      <c r="F61" s="361" t="s">
        <v>22</v>
      </c>
      <c r="G61" s="296" t="s">
        <v>5</v>
      </c>
      <c r="H61" s="388"/>
      <c r="I61" s="389"/>
      <c r="J61" s="390"/>
      <c r="K61" s="390" t="s">
        <v>28</v>
      </c>
      <c r="L61" s="340"/>
      <c r="M61" s="340"/>
      <c r="N61" s="340"/>
      <c r="O61" s="340"/>
      <c r="P61" s="340"/>
      <c r="Q61" s="340"/>
      <c r="R61" s="340"/>
      <c r="S61" s="299" t="s">
        <v>28</v>
      </c>
      <c r="T61" s="341" t="s">
        <v>28</v>
      </c>
      <c r="U61" s="341"/>
      <c r="V61" s="341"/>
      <c r="W61" s="341"/>
      <c r="X61" s="364"/>
      <c r="Y61" s="364"/>
      <c r="Z61" s="341"/>
      <c r="AA61" s="341"/>
      <c r="AB61" s="341"/>
      <c r="AC61" s="341"/>
      <c r="AD61" s="559"/>
      <c r="AE61" s="205"/>
      <c r="AF61" s="207"/>
      <c r="AG61" s="207"/>
      <c r="AH61" s="207"/>
      <c r="AI61" s="207"/>
      <c r="AJ61" s="207"/>
      <c r="AK61" s="207"/>
      <c r="AL61" s="207"/>
      <c r="AM61" s="207"/>
      <c r="AN61" s="207"/>
      <c r="AO61" s="207"/>
      <c r="AP61" s="207"/>
    </row>
    <row r="62" spans="1:42" s="206" customFormat="1" x14ac:dyDescent="0.4">
      <c r="A62" s="207"/>
      <c r="B62" s="493" t="s">
        <v>155</v>
      </c>
      <c r="C62" s="348" t="s">
        <v>87</v>
      </c>
      <c r="D62" s="484" t="s">
        <v>157</v>
      </c>
      <c r="E62" s="349" t="s">
        <v>17</v>
      </c>
      <c r="F62" s="361" t="s">
        <v>22</v>
      </c>
      <c r="G62" s="296" t="s">
        <v>5</v>
      </c>
      <c r="H62" s="302"/>
      <c r="I62" s="339"/>
      <c r="J62" s="340"/>
      <c r="K62" s="340"/>
      <c r="L62" s="340" t="s">
        <v>28</v>
      </c>
      <c r="M62" s="340"/>
      <c r="N62" s="340"/>
      <c r="O62" s="340"/>
      <c r="P62" s="340"/>
      <c r="Q62" s="340"/>
      <c r="R62" s="340"/>
      <c r="S62" s="299"/>
      <c r="T62" s="341" t="s">
        <v>28</v>
      </c>
      <c r="U62" s="341"/>
      <c r="V62" s="341"/>
      <c r="W62" s="341"/>
      <c r="X62" s="364"/>
      <c r="Y62" s="364"/>
      <c r="Z62" s="341" t="s">
        <v>28</v>
      </c>
      <c r="AA62" s="341"/>
      <c r="AB62" s="341"/>
      <c r="AC62" s="341"/>
      <c r="AD62" s="559"/>
      <c r="AE62" s="205"/>
      <c r="AF62" s="207"/>
      <c r="AG62" s="207"/>
      <c r="AH62" s="207"/>
      <c r="AI62" s="207"/>
      <c r="AJ62" s="207"/>
      <c r="AK62" s="207"/>
      <c r="AL62" s="207"/>
      <c r="AM62" s="207"/>
      <c r="AN62" s="207"/>
      <c r="AO62" s="207"/>
      <c r="AP62" s="207"/>
    </row>
    <row r="63" spans="1:42" s="206" customFormat="1" ht="14.25" customHeight="1" x14ac:dyDescent="0.4">
      <c r="A63" s="207"/>
      <c r="B63" s="492" t="s">
        <v>156</v>
      </c>
      <c r="C63" s="342" t="s">
        <v>87</v>
      </c>
      <c r="D63" s="343" t="s">
        <v>158</v>
      </c>
      <c r="E63" s="344" t="s">
        <v>17</v>
      </c>
      <c r="F63" s="344" t="s">
        <v>22</v>
      </c>
      <c r="G63" s="301" t="s">
        <v>688</v>
      </c>
      <c r="H63" s="216"/>
      <c r="I63" s="345"/>
      <c r="J63" s="346"/>
      <c r="K63" s="346"/>
      <c r="L63" s="346" t="s">
        <v>28</v>
      </c>
      <c r="M63" s="346"/>
      <c r="N63" s="346"/>
      <c r="O63" s="346"/>
      <c r="P63" s="346"/>
      <c r="Q63" s="346"/>
      <c r="R63" s="346"/>
      <c r="S63" s="217"/>
      <c r="T63" s="347"/>
      <c r="U63" s="347"/>
      <c r="V63" s="347"/>
      <c r="W63" s="347"/>
      <c r="X63" s="347"/>
      <c r="Y63" s="347"/>
      <c r="Z63" s="525"/>
      <c r="AA63" s="525"/>
      <c r="AB63" s="347"/>
      <c r="AC63" s="347"/>
      <c r="AD63" s="561"/>
      <c r="AE63" s="205"/>
      <c r="AF63" s="207"/>
      <c r="AG63" s="207"/>
      <c r="AH63" s="207"/>
      <c r="AI63" s="207"/>
      <c r="AJ63" s="207"/>
      <c r="AK63" s="207"/>
      <c r="AL63" s="207"/>
      <c r="AM63" s="207"/>
      <c r="AN63" s="207"/>
      <c r="AO63" s="207"/>
      <c r="AP63" s="207"/>
    </row>
    <row r="64" spans="1:42" s="206" customFormat="1" ht="14.65" customHeight="1" x14ac:dyDescent="0.4">
      <c r="A64" s="207"/>
      <c r="B64" s="493" t="s">
        <v>159</v>
      </c>
      <c r="C64" s="387" t="s">
        <v>990</v>
      </c>
      <c r="D64" s="484" t="s">
        <v>741</v>
      </c>
      <c r="E64" s="361" t="s">
        <v>17</v>
      </c>
      <c r="F64" s="361" t="s">
        <v>22</v>
      </c>
      <c r="G64" s="296" t="s">
        <v>5</v>
      </c>
      <c r="H64" s="388"/>
      <c r="I64" s="389"/>
      <c r="J64" s="340"/>
      <c r="K64" s="340"/>
      <c r="L64" s="340"/>
      <c r="M64" s="340"/>
      <c r="N64" s="340"/>
      <c r="O64" s="340"/>
      <c r="P64" s="340"/>
      <c r="Q64" s="340"/>
      <c r="R64" s="340"/>
      <c r="S64" s="299"/>
      <c r="T64" s="341" t="s">
        <v>28</v>
      </c>
      <c r="U64" s="341"/>
      <c r="V64" s="341"/>
      <c r="W64" s="341"/>
      <c r="X64" s="364"/>
      <c r="Y64" s="364"/>
      <c r="Z64" s="341" t="s">
        <v>28</v>
      </c>
      <c r="AA64" s="484"/>
      <c r="AB64" s="341"/>
      <c r="AC64" s="341"/>
      <c r="AD64" s="559"/>
      <c r="AE64" s="205"/>
      <c r="AF64" s="207"/>
      <c r="AG64" s="207"/>
      <c r="AH64" s="207"/>
      <c r="AI64" s="207"/>
      <c r="AJ64" s="207"/>
      <c r="AK64" s="207"/>
      <c r="AL64" s="207"/>
      <c r="AM64" s="207"/>
      <c r="AN64" s="207"/>
      <c r="AO64" s="207"/>
      <c r="AP64" s="207"/>
    </row>
    <row r="65" spans="1:42" s="206" customFormat="1" ht="28.5" customHeight="1" x14ac:dyDescent="0.4">
      <c r="A65" s="207"/>
      <c r="B65" s="493" t="s">
        <v>160</v>
      </c>
      <c r="C65" s="387" t="s">
        <v>88</v>
      </c>
      <c r="D65" s="484" t="s">
        <v>742</v>
      </c>
      <c r="E65" s="361" t="s">
        <v>17</v>
      </c>
      <c r="F65" s="361" t="s">
        <v>22</v>
      </c>
      <c r="G65" s="296" t="s">
        <v>5</v>
      </c>
      <c r="H65" s="388"/>
      <c r="I65" s="389"/>
      <c r="J65" s="340"/>
      <c r="K65" s="340"/>
      <c r="L65" s="340" t="s">
        <v>28</v>
      </c>
      <c r="M65" s="340"/>
      <c r="N65" s="340"/>
      <c r="O65" s="340"/>
      <c r="P65" s="340"/>
      <c r="Q65" s="340"/>
      <c r="R65" s="340"/>
      <c r="S65" s="299"/>
      <c r="T65" s="341" t="s">
        <v>28</v>
      </c>
      <c r="U65" s="341"/>
      <c r="V65" s="341"/>
      <c r="W65" s="341"/>
      <c r="X65" s="364"/>
      <c r="Y65" s="364"/>
      <c r="Z65" s="341" t="s">
        <v>28</v>
      </c>
      <c r="AA65" s="341"/>
      <c r="AB65" s="341"/>
      <c r="AC65" s="341"/>
      <c r="AD65" s="559"/>
      <c r="AE65" s="205"/>
      <c r="AF65" s="207"/>
      <c r="AG65" s="207"/>
      <c r="AH65" s="207"/>
      <c r="AI65" s="207"/>
      <c r="AJ65" s="207"/>
      <c r="AK65" s="207"/>
      <c r="AL65" s="207"/>
      <c r="AM65" s="207"/>
      <c r="AN65" s="207"/>
      <c r="AO65" s="207"/>
      <c r="AP65" s="207"/>
    </row>
    <row r="66" spans="1:42" s="206" customFormat="1" ht="28.5" x14ac:dyDescent="0.4">
      <c r="A66" s="207"/>
      <c r="B66" s="493" t="s">
        <v>162</v>
      </c>
      <c r="C66" s="387" t="s">
        <v>88</v>
      </c>
      <c r="D66" s="484" t="s">
        <v>743</v>
      </c>
      <c r="E66" s="361" t="s">
        <v>17</v>
      </c>
      <c r="F66" s="361" t="s">
        <v>22</v>
      </c>
      <c r="G66" s="296" t="s">
        <v>5</v>
      </c>
      <c r="H66" s="388"/>
      <c r="I66" s="389"/>
      <c r="J66" s="340"/>
      <c r="K66" s="340"/>
      <c r="L66" s="340" t="s">
        <v>28</v>
      </c>
      <c r="M66" s="340"/>
      <c r="N66" s="340"/>
      <c r="O66" s="340"/>
      <c r="P66" s="340"/>
      <c r="Q66" s="340"/>
      <c r="R66" s="340"/>
      <c r="S66" s="299"/>
      <c r="T66" s="341" t="s">
        <v>28</v>
      </c>
      <c r="U66" s="341"/>
      <c r="V66" s="341"/>
      <c r="W66" s="341"/>
      <c r="X66" s="364"/>
      <c r="Y66" s="364"/>
      <c r="Z66" s="341" t="s">
        <v>28</v>
      </c>
      <c r="AA66" s="341"/>
      <c r="AB66" s="341"/>
      <c r="AC66" s="341"/>
      <c r="AD66" s="559"/>
      <c r="AE66" s="205"/>
      <c r="AF66" s="207"/>
      <c r="AG66" s="207"/>
      <c r="AH66" s="207"/>
      <c r="AI66" s="207"/>
      <c r="AJ66" s="207"/>
      <c r="AK66" s="207"/>
      <c r="AL66" s="207"/>
      <c r="AM66" s="207"/>
      <c r="AN66" s="207"/>
      <c r="AO66" s="207"/>
      <c r="AP66" s="207"/>
    </row>
    <row r="67" spans="1:42" s="206" customFormat="1" ht="14.25" customHeight="1" x14ac:dyDescent="0.4">
      <c r="A67" s="207"/>
      <c r="B67" s="493" t="s">
        <v>163</v>
      </c>
      <c r="C67" s="387" t="s">
        <v>995</v>
      </c>
      <c r="D67" s="487" t="s">
        <v>1016</v>
      </c>
      <c r="E67" s="361" t="s">
        <v>17</v>
      </c>
      <c r="F67" s="361" t="s">
        <v>22</v>
      </c>
      <c r="G67" s="296" t="s">
        <v>5</v>
      </c>
      <c r="H67" s="388"/>
      <c r="I67" s="389"/>
      <c r="J67" s="340"/>
      <c r="K67" s="340"/>
      <c r="L67" s="340" t="s">
        <v>28</v>
      </c>
      <c r="M67" s="340"/>
      <c r="N67" s="340"/>
      <c r="O67" s="340"/>
      <c r="P67" s="340"/>
      <c r="Q67" s="340"/>
      <c r="R67" s="340"/>
      <c r="S67" s="299" t="s">
        <v>28</v>
      </c>
      <c r="T67" s="341" t="s">
        <v>28</v>
      </c>
      <c r="U67" s="341"/>
      <c r="V67" s="341"/>
      <c r="W67" s="341"/>
      <c r="X67" s="364"/>
      <c r="Y67" s="364"/>
      <c r="Z67" s="341"/>
      <c r="AA67" s="341"/>
      <c r="AB67" s="341"/>
      <c r="AC67" s="341"/>
      <c r="AD67" s="559"/>
      <c r="AE67" s="205"/>
      <c r="AF67" s="207"/>
      <c r="AG67" s="207"/>
      <c r="AH67" s="207"/>
      <c r="AI67" s="207"/>
      <c r="AJ67" s="207"/>
      <c r="AK67" s="207"/>
      <c r="AL67" s="207"/>
      <c r="AM67" s="207"/>
      <c r="AN67" s="207"/>
      <c r="AO67" s="207"/>
      <c r="AP67" s="207"/>
    </row>
    <row r="68" spans="1:42" s="206" customFormat="1" x14ac:dyDescent="0.4">
      <c r="A68" s="207"/>
      <c r="B68" s="493" t="s">
        <v>164</v>
      </c>
      <c r="C68" s="387" t="s">
        <v>995</v>
      </c>
      <c r="D68" s="484" t="s">
        <v>1017</v>
      </c>
      <c r="E68" s="361" t="s">
        <v>17</v>
      </c>
      <c r="F68" s="361" t="s">
        <v>22</v>
      </c>
      <c r="G68" s="296" t="s">
        <v>5</v>
      </c>
      <c r="H68" s="388"/>
      <c r="I68" s="389"/>
      <c r="J68" s="340"/>
      <c r="K68" s="340"/>
      <c r="L68" s="340" t="s">
        <v>28</v>
      </c>
      <c r="M68" s="340"/>
      <c r="N68" s="340"/>
      <c r="O68" s="340"/>
      <c r="P68" s="340"/>
      <c r="Q68" s="340"/>
      <c r="R68" s="340"/>
      <c r="S68" s="299" t="s">
        <v>28</v>
      </c>
      <c r="T68" s="341" t="s">
        <v>28</v>
      </c>
      <c r="U68" s="341"/>
      <c r="V68" s="341"/>
      <c r="W68" s="341"/>
      <c r="X68" s="364"/>
      <c r="Y68" s="364"/>
      <c r="Z68" s="341"/>
      <c r="AA68" s="341"/>
      <c r="AB68" s="341"/>
      <c r="AC68" s="341"/>
      <c r="AD68" s="559"/>
      <c r="AE68" s="205"/>
      <c r="AF68" s="207"/>
      <c r="AG68" s="207"/>
      <c r="AH68" s="207"/>
      <c r="AI68" s="207"/>
      <c r="AJ68" s="207"/>
      <c r="AK68" s="207"/>
      <c r="AL68" s="207"/>
      <c r="AM68" s="207"/>
      <c r="AN68" s="207"/>
      <c r="AO68" s="207"/>
      <c r="AP68" s="207"/>
    </row>
    <row r="69" spans="1:42" s="206" customFormat="1" ht="14.25" customHeight="1" x14ac:dyDescent="0.4">
      <c r="A69" s="207"/>
      <c r="B69" s="493" t="s">
        <v>166</v>
      </c>
      <c r="C69" s="531" t="s">
        <v>91</v>
      </c>
      <c r="D69" s="487" t="s">
        <v>984</v>
      </c>
      <c r="E69" s="359" t="s">
        <v>17</v>
      </c>
      <c r="F69" s="361" t="s">
        <v>22</v>
      </c>
      <c r="G69" s="296" t="s">
        <v>5</v>
      </c>
      <c r="H69" s="388"/>
      <c r="I69" s="389"/>
      <c r="J69" s="340"/>
      <c r="K69" s="340"/>
      <c r="L69" s="340" t="s">
        <v>28</v>
      </c>
      <c r="M69" s="340"/>
      <c r="N69" s="340"/>
      <c r="O69" s="340"/>
      <c r="P69" s="340"/>
      <c r="Q69" s="340"/>
      <c r="R69" s="340"/>
      <c r="S69" s="299" t="s">
        <v>28</v>
      </c>
      <c r="T69" s="341" t="s">
        <v>28</v>
      </c>
      <c r="U69" s="341"/>
      <c r="V69" s="341"/>
      <c r="W69" s="341"/>
      <c r="X69" s="364"/>
      <c r="Y69" s="364"/>
      <c r="Z69" s="341"/>
      <c r="AA69" s="341"/>
      <c r="AB69" s="341"/>
      <c r="AC69" s="341"/>
      <c r="AD69" s="559"/>
      <c r="AE69" s="205"/>
      <c r="AF69" s="207"/>
      <c r="AG69" s="207"/>
      <c r="AH69" s="207"/>
      <c r="AI69" s="207"/>
      <c r="AJ69" s="207"/>
      <c r="AK69" s="207"/>
      <c r="AL69" s="207"/>
      <c r="AM69" s="207"/>
      <c r="AN69" s="207"/>
      <c r="AO69" s="207"/>
      <c r="AP69" s="207"/>
    </row>
    <row r="70" spans="1:42" s="206" customFormat="1" x14ac:dyDescent="0.4">
      <c r="A70" s="207"/>
      <c r="B70" s="493" t="s">
        <v>885</v>
      </c>
      <c r="C70" s="531" t="s">
        <v>91</v>
      </c>
      <c r="D70" s="484" t="s">
        <v>981</v>
      </c>
      <c r="E70" s="361" t="s">
        <v>17</v>
      </c>
      <c r="F70" s="361" t="s">
        <v>22</v>
      </c>
      <c r="G70" s="296" t="s">
        <v>5</v>
      </c>
      <c r="H70" s="388"/>
      <c r="I70" s="389"/>
      <c r="J70" s="340"/>
      <c r="K70" s="340"/>
      <c r="L70" s="340" t="s">
        <v>28</v>
      </c>
      <c r="M70" s="340"/>
      <c r="N70" s="340"/>
      <c r="O70" s="340"/>
      <c r="P70" s="340"/>
      <c r="Q70" s="340"/>
      <c r="R70" s="340"/>
      <c r="S70" s="299" t="s">
        <v>28</v>
      </c>
      <c r="T70" s="341" t="s">
        <v>28</v>
      </c>
      <c r="U70" s="341"/>
      <c r="V70" s="341"/>
      <c r="W70" s="341"/>
      <c r="X70" s="364"/>
      <c r="Y70" s="364"/>
      <c r="Z70" s="341"/>
      <c r="AA70" s="341"/>
      <c r="AB70" s="341"/>
      <c r="AC70" s="341"/>
      <c r="AD70" s="559"/>
      <c r="AE70" s="205"/>
      <c r="AF70" s="207"/>
      <c r="AG70" s="207"/>
      <c r="AH70" s="207"/>
      <c r="AI70" s="207"/>
      <c r="AJ70" s="207"/>
      <c r="AK70" s="207"/>
      <c r="AL70" s="207"/>
      <c r="AM70" s="207"/>
      <c r="AN70" s="207"/>
      <c r="AO70" s="207"/>
      <c r="AP70" s="207"/>
    </row>
    <row r="71" spans="1:42" s="206" customFormat="1" ht="14.25" customHeight="1" x14ac:dyDescent="0.4">
      <c r="A71" s="207"/>
      <c r="B71" s="493" t="s">
        <v>992</v>
      </c>
      <c r="C71" s="531" t="s">
        <v>969</v>
      </c>
      <c r="D71" s="484" t="s">
        <v>986</v>
      </c>
      <c r="E71" s="361" t="s">
        <v>17</v>
      </c>
      <c r="F71" s="361" t="s">
        <v>22</v>
      </c>
      <c r="G71" s="296" t="s">
        <v>5</v>
      </c>
      <c r="H71" s="388"/>
      <c r="I71" s="389"/>
      <c r="J71" s="340"/>
      <c r="K71" s="340"/>
      <c r="L71" s="340" t="s">
        <v>28</v>
      </c>
      <c r="M71" s="340"/>
      <c r="N71" s="340"/>
      <c r="O71" s="340"/>
      <c r="P71" s="340"/>
      <c r="Q71" s="340"/>
      <c r="R71" s="340"/>
      <c r="S71" s="299" t="s">
        <v>28</v>
      </c>
      <c r="T71" s="341" t="s">
        <v>28</v>
      </c>
      <c r="U71" s="341"/>
      <c r="V71" s="341"/>
      <c r="W71" s="341"/>
      <c r="X71" s="364"/>
      <c r="Y71" s="364"/>
      <c r="Z71" s="341" t="s">
        <v>28</v>
      </c>
      <c r="AA71" s="341"/>
      <c r="AB71" s="341"/>
      <c r="AC71" s="341"/>
      <c r="AD71" s="559"/>
      <c r="AE71" s="205"/>
      <c r="AF71" s="207"/>
      <c r="AG71" s="207"/>
      <c r="AH71" s="207"/>
      <c r="AI71" s="207"/>
      <c r="AJ71" s="207"/>
      <c r="AK71" s="207"/>
      <c r="AL71" s="207"/>
      <c r="AM71" s="207"/>
      <c r="AN71" s="207"/>
      <c r="AO71" s="207"/>
      <c r="AP71" s="207"/>
    </row>
    <row r="72" spans="1:42" s="206" customFormat="1" x14ac:dyDescent="0.4">
      <c r="A72" s="207"/>
      <c r="B72" s="493" t="s">
        <v>993</v>
      </c>
      <c r="C72" s="397" t="s">
        <v>92</v>
      </c>
      <c r="D72" s="484" t="s">
        <v>161</v>
      </c>
      <c r="E72" s="361" t="s">
        <v>17</v>
      </c>
      <c r="F72" s="361" t="s">
        <v>22</v>
      </c>
      <c r="G72" s="296" t="s">
        <v>5</v>
      </c>
      <c r="H72" s="388"/>
      <c r="I72" s="389"/>
      <c r="J72" s="340"/>
      <c r="K72" s="340"/>
      <c r="L72" s="340" t="s">
        <v>28</v>
      </c>
      <c r="M72" s="340"/>
      <c r="N72" s="340"/>
      <c r="O72" s="340"/>
      <c r="P72" s="340"/>
      <c r="Q72" s="340"/>
      <c r="R72" s="340"/>
      <c r="S72" s="299" t="s">
        <v>28</v>
      </c>
      <c r="T72" s="341" t="s">
        <v>28</v>
      </c>
      <c r="U72" s="341"/>
      <c r="V72" s="341"/>
      <c r="W72" s="341"/>
      <c r="X72" s="364"/>
      <c r="Y72" s="364"/>
      <c r="Z72" s="341"/>
      <c r="AA72" s="341"/>
      <c r="AB72" s="341"/>
      <c r="AC72" s="341"/>
      <c r="AD72" s="559"/>
      <c r="AE72" s="205"/>
      <c r="AF72" s="207"/>
      <c r="AG72" s="207"/>
      <c r="AH72" s="207"/>
      <c r="AI72" s="207"/>
      <c r="AJ72" s="207"/>
      <c r="AK72" s="207"/>
      <c r="AL72" s="207"/>
      <c r="AM72" s="207"/>
      <c r="AN72" s="207"/>
      <c r="AO72" s="207"/>
      <c r="AP72" s="207"/>
    </row>
    <row r="73" spans="1:42" s="206" customFormat="1" ht="28.5" customHeight="1" x14ac:dyDescent="0.4">
      <c r="A73" s="207"/>
      <c r="B73" s="493" t="s">
        <v>996</v>
      </c>
      <c r="C73" s="397" t="s">
        <v>92</v>
      </c>
      <c r="D73" s="484" t="s">
        <v>887</v>
      </c>
      <c r="E73" s="361" t="s">
        <v>17</v>
      </c>
      <c r="F73" s="361" t="s">
        <v>22</v>
      </c>
      <c r="G73" s="296" t="s">
        <v>5</v>
      </c>
      <c r="H73" s="388"/>
      <c r="I73" s="389"/>
      <c r="J73" s="340"/>
      <c r="K73" s="340"/>
      <c r="L73" s="340" t="s">
        <v>28</v>
      </c>
      <c r="M73" s="340"/>
      <c r="N73" s="340"/>
      <c r="O73" s="340"/>
      <c r="P73" s="340"/>
      <c r="Q73" s="340"/>
      <c r="R73" s="340"/>
      <c r="S73" s="299"/>
      <c r="T73" s="341" t="s">
        <v>28</v>
      </c>
      <c r="U73" s="341"/>
      <c r="V73" s="341"/>
      <c r="W73" s="341"/>
      <c r="X73" s="364"/>
      <c r="Y73" s="364"/>
      <c r="Z73" s="341"/>
      <c r="AA73" s="341"/>
      <c r="AB73" s="341"/>
      <c r="AC73" s="341"/>
      <c r="AD73" s="559"/>
      <c r="AE73" s="205"/>
      <c r="AF73" s="207"/>
      <c r="AG73" s="207"/>
      <c r="AH73" s="207"/>
      <c r="AI73" s="207"/>
      <c r="AJ73" s="207"/>
      <c r="AK73" s="207"/>
      <c r="AL73" s="207"/>
      <c r="AM73" s="207"/>
      <c r="AN73" s="207"/>
      <c r="AO73" s="207"/>
      <c r="AP73" s="207"/>
    </row>
    <row r="74" spans="1:42" s="206" customFormat="1" ht="42.75" x14ac:dyDescent="0.4">
      <c r="A74" s="207"/>
      <c r="B74" s="493" t="s">
        <v>997</v>
      </c>
      <c r="C74" s="397" t="s">
        <v>165</v>
      </c>
      <c r="D74" s="484" t="s">
        <v>686</v>
      </c>
      <c r="E74" s="359" t="s">
        <v>17</v>
      </c>
      <c r="F74" s="359" t="s">
        <v>17</v>
      </c>
      <c r="G74" s="296" t="s">
        <v>5</v>
      </c>
      <c r="H74" s="388"/>
      <c r="I74" s="389"/>
      <c r="J74" s="340"/>
      <c r="K74" s="340"/>
      <c r="L74" s="340" t="s">
        <v>28</v>
      </c>
      <c r="M74" s="340"/>
      <c r="N74" s="340"/>
      <c r="O74" s="340"/>
      <c r="P74" s="340"/>
      <c r="Q74" s="340"/>
      <c r="R74" s="340"/>
      <c r="S74" s="299" t="s">
        <v>28</v>
      </c>
      <c r="T74" s="341" t="s">
        <v>28</v>
      </c>
      <c r="U74" s="341" t="s">
        <v>28</v>
      </c>
      <c r="V74" s="341"/>
      <c r="W74" s="341"/>
      <c r="X74" s="364"/>
      <c r="Y74" s="364"/>
      <c r="Z74" s="341" t="s">
        <v>28</v>
      </c>
      <c r="AA74" s="341" t="s">
        <v>28</v>
      </c>
      <c r="AB74" s="341"/>
      <c r="AC74" s="341"/>
      <c r="AD74" s="559"/>
      <c r="AE74" s="205"/>
      <c r="AF74" s="207"/>
      <c r="AG74" s="207"/>
      <c r="AH74" s="207"/>
      <c r="AI74" s="207"/>
      <c r="AJ74" s="207"/>
      <c r="AK74" s="207"/>
      <c r="AL74" s="207"/>
      <c r="AM74" s="207"/>
      <c r="AN74" s="207"/>
      <c r="AO74" s="207"/>
      <c r="AP74" s="207"/>
    </row>
    <row r="75" spans="1:42" s="206" customFormat="1" ht="14.25" customHeight="1" x14ac:dyDescent="0.4">
      <c r="A75" s="207"/>
      <c r="B75" s="493" t="s">
        <v>435</v>
      </c>
      <c r="C75" s="531" t="s">
        <v>95</v>
      </c>
      <c r="D75" s="484" t="s">
        <v>1018</v>
      </c>
      <c r="E75" s="361" t="s">
        <v>17</v>
      </c>
      <c r="F75" s="361" t="s">
        <v>17</v>
      </c>
      <c r="G75" s="296" t="s">
        <v>5</v>
      </c>
      <c r="H75" s="302"/>
      <c r="I75" s="339"/>
      <c r="J75" s="340"/>
      <c r="K75" s="340"/>
      <c r="L75" s="340"/>
      <c r="M75" s="340" t="s">
        <v>28</v>
      </c>
      <c r="N75" s="340"/>
      <c r="O75" s="340"/>
      <c r="P75" s="340"/>
      <c r="Q75" s="340"/>
      <c r="R75" s="340"/>
      <c r="S75" s="299"/>
      <c r="T75" s="341" t="s">
        <v>28</v>
      </c>
      <c r="U75" s="341"/>
      <c r="V75" s="341"/>
      <c r="W75" s="341"/>
      <c r="X75" s="364"/>
      <c r="Y75" s="364"/>
      <c r="Z75" s="341"/>
      <c r="AA75" s="341"/>
      <c r="AB75" s="341"/>
      <c r="AC75" s="341"/>
      <c r="AD75" s="559"/>
      <c r="AE75" s="205"/>
      <c r="AF75" s="207"/>
      <c r="AG75" s="207"/>
      <c r="AH75" s="207"/>
      <c r="AI75" s="207"/>
      <c r="AJ75" s="207"/>
      <c r="AK75" s="207"/>
      <c r="AL75" s="207"/>
      <c r="AM75" s="207"/>
      <c r="AN75" s="207"/>
      <c r="AO75" s="207"/>
      <c r="AP75" s="207"/>
    </row>
    <row r="76" spans="1:42" s="206" customFormat="1" x14ac:dyDescent="0.4">
      <c r="A76" s="207"/>
      <c r="B76" s="493" t="s">
        <v>1003</v>
      </c>
      <c r="C76" s="531" t="s">
        <v>95</v>
      </c>
      <c r="D76" s="484" t="s">
        <v>1019</v>
      </c>
      <c r="E76" s="361" t="s">
        <v>17</v>
      </c>
      <c r="F76" s="361" t="s">
        <v>17</v>
      </c>
      <c r="G76" s="296" t="s">
        <v>5</v>
      </c>
      <c r="H76" s="302"/>
      <c r="I76" s="339"/>
      <c r="J76" s="340"/>
      <c r="K76" s="340"/>
      <c r="L76" s="340"/>
      <c r="M76" s="340" t="s">
        <v>28</v>
      </c>
      <c r="N76" s="340"/>
      <c r="O76" s="340"/>
      <c r="P76" s="340"/>
      <c r="Q76" s="340"/>
      <c r="R76" s="340"/>
      <c r="S76" s="299"/>
      <c r="T76" s="341" t="s">
        <v>28</v>
      </c>
      <c r="U76" s="341"/>
      <c r="V76" s="341"/>
      <c r="W76" s="341"/>
      <c r="X76" s="364"/>
      <c r="Y76" s="364"/>
      <c r="Z76" s="341"/>
      <c r="AA76" s="341"/>
      <c r="AB76" s="341"/>
      <c r="AC76" s="341"/>
      <c r="AD76" s="559"/>
      <c r="AE76" s="205"/>
      <c r="AF76" s="207"/>
      <c r="AG76" s="207"/>
      <c r="AH76" s="207"/>
      <c r="AI76" s="207"/>
      <c r="AJ76" s="207"/>
      <c r="AK76" s="207"/>
      <c r="AL76" s="207"/>
      <c r="AM76" s="207"/>
      <c r="AN76" s="207"/>
      <c r="AO76" s="207"/>
      <c r="AP76" s="207"/>
    </row>
    <row r="77" spans="1:42" s="206" customFormat="1" ht="14.25" customHeight="1" x14ac:dyDescent="0.4">
      <c r="A77" s="207"/>
      <c r="B77" s="493" t="s">
        <v>169</v>
      </c>
      <c r="C77" s="387" t="s">
        <v>98</v>
      </c>
      <c r="D77" s="484" t="s">
        <v>172</v>
      </c>
      <c r="E77" s="359" t="s">
        <v>17</v>
      </c>
      <c r="F77" s="361" t="s">
        <v>22</v>
      </c>
      <c r="G77" s="296" t="s">
        <v>5</v>
      </c>
      <c r="H77" s="302"/>
      <c r="I77" s="339"/>
      <c r="J77" s="340"/>
      <c r="K77" s="340"/>
      <c r="L77" s="340"/>
      <c r="M77" s="340"/>
      <c r="N77" s="340" t="s">
        <v>28</v>
      </c>
      <c r="O77" s="340"/>
      <c r="P77" s="340"/>
      <c r="Q77" s="340"/>
      <c r="R77" s="340"/>
      <c r="S77" s="299"/>
      <c r="T77" s="341"/>
      <c r="U77" s="341"/>
      <c r="V77" s="341"/>
      <c r="W77" s="341"/>
      <c r="X77" s="364"/>
      <c r="Y77" s="364"/>
      <c r="Z77" s="341" t="s">
        <v>28</v>
      </c>
      <c r="AA77" s="341"/>
      <c r="AB77" s="341"/>
      <c r="AC77" s="341"/>
      <c r="AD77" s="559"/>
      <c r="AE77" s="205"/>
      <c r="AF77" s="207"/>
      <c r="AG77" s="207"/>
      <c r="AH77" s="207"/>
      <c r="AI77" s="207"/>
      <c r="AJ77" s="207"/>
      <c r="AK77" s="207"/>
      <c r="AL77" s="207"/>
      <c r="AM77" s="207"/>
      <c r="AN77" s="207"/>
      <c r="AO77" s="207"/>
      <c r="AP77" s="207"/>
    </row>
    <row r="78" spans="1:42" s="206" customFormat="1" ht="28.9" customHeight="1" x14ac:dyDescent="0.4">
      <c r="A78" s="207"/>
      <c r="B78" s="493" t="s">
        <v>170</v>
      </c>
      <c r="C78" s="387" t="s">
        <v>98</v>
      </c>
      <c r="D78" s="484" t="s">
        <v>1079</v>
      </c>
      <c r="E78" s="359" t="s">
        <v>17</v>
      </c>
      <c r="F78" s="359" t="s">
        <v>22</v>
      </c>
      <c r="G78" s="296" t="s">
        <v>688</v>
      </c>
      <c r="H78" s="388"/>
      <c r="I78" s="389"/>
      <c r="J78" s="390"/>
      <c r="K78" s="390"/>
      <c r="L78" s="390"/>
      <c r="M78" s="390" t="s">
        <v>7</v>
      </c>
      <c r="N78" s="390" t="s">
        <v>28</v>
      </c>
      <c r="O78" s="390"/>
      <c r="P78" s="390"/>
      <c r="Q78" s="390"/>
      <c r="R78" s="390"/>
      <c r="S78" s="299"/>
      <c r="T78" s="341"/>
      <c r="U78" s="341"/>
      <c r="V78" s="341"/>
      <c r="W78" s="341"/>
      <c r="X78" s="364"/>
      <c r="Y78" s="364"/>
      <c r="Z78" s="341" t="s">
        <v>28</v>
      </c>
      <c r="AA78" s="341"/>
      <c r="AB78" s="341"/>
      <c r="AC78" s="341"/>
      <c r="AD78" s="559"/>
      <c r="AE78" s="205"/>
      <c r="AF78" s="207"/>
      <c r="AG78" s="207"/>
      <c r="AH78" s="207"/>
      <c r="AI78" s="207"/>
      <c r="AJ78" s="207"/>
      <c r="AK78" s="207"/>
      <c r="AL78" s="207"/>
      <c r="AM78" s="207"/>
      <c r="AN78" s="207"/>
      <c r="AO78" s="207"/>
      <c r="AP78" s="207"/>
    </row>
    <row r="79" spans="1:42" s="206" customFormat="1" ht="28.5" customHeight="1" x14ac:dyDescent="0.4">
      <c r="A79" s="207"/>
      <c r="B79" s="493" t="s">
        <v>178</v>
      </c>
      <c r="C79" s="387" t="s">
        <v>1356</v>
      </c>
      <c r="D79" s="566" t="s">
        <v>1373</v>
      </c>
      <c r="E79" s="361" t="s">
        <v>17</v>
      </c>
      <c r="F79" s="361" t="s">
        <v>17</v>
      </c>
      <c r="G79" s="296" t="s">
        <v>5</v>
      </c>
      <c r="H79" s="388"/>
      <c r="I79" s="389"/>
      <c r="J79" s="390"/>
      <c r="K79" s="390"/>
      <c r="L79" s="390"/>
      <c r="M79" s="390"/>
      <c r="N79" s="390" t="s">
        <v>28</v>
      </c>
      <c r="O79" s="390"/>
      <c r="P79" s="390"/>
      <c r="Q79" s="390"/>
      <c r="R79" s="390"/>
      <c r="S79" s="562"/>
      <c r="T79" s="563"/>
      <c r="U79" s="563"/>
      <c r="V79" s="341"/>
      <c r="W79" s="341"/>
      <c r="X79" s="364"/>
      <c r="Y79" s="364"/>
      <c r="Z79" s="341" t="s">
        <v>28</v>
      </c>
      <c r="AA79" s="341" t="s">
        <v>28</v>
      </c>
      <c r="AB79" s="341"/>
      <c r="AC79" s="341"/>
      <c r="AD79" s="559"/>
      <c r="AE79" s="205"/>
      <c r="AF79" s="207"/>
      <c r="AG79" s="207"/>
      <c r="AH79" s="207"/>
      <c r="AI79" s="207"/>
      <c r="AJ79" s="207"/>
      <c r="AK79" s="207"/>
      <c r="AL79" s="207"/>
      <c r="AM79" s="207"/>
      <c r="AN79" s="207"/>
      <c r="AO79" s="207"/>
      <c r="AP79" s="207"/>
    </row>
    <row r="80" spans="1:42" s="206" customFormat="1" ht="28.5" x14ac:dyDescent="0.4">
      <c r="A80" s="207"/>
      <c r="B80" s="493" t="s">
        <v>179</v>
      </c>
      <c r="C80" s="387" t="s">
        <v>1356</v>
      </c>
      <c r="D80" s="566" t="s">
        <v>1372</v>
      </c>
      <c r="E80" s="361" t="s">
        <v>17</v>
      </c>
      <c r="F80" s="361" t="s">
        <v>17</v>
      </c>
      <c r="G80" s="296" t="s">
        <v>5</v>
      </c>
      <c r="H80" s="388"/>
      <c r="I80" s="389"/>
      <c r="J80" s="390"/>
      <c r="K80" s="390"/>
      <c r="L80" s="390"/>
      <c r="M80" s="390"/>
      <c r="N80" s="390" t="s">
        <v>28</v>
      </c>
      <c r="O80" s="390"/>
      <c r="P80" s="390"/>
      <c r="Q80" s="390"/>
      <c r="R80" s="390"/>
      <c r="S80" s="562"/>
      <c r="T80" s="563"/>
      <c r="U80" s="563"/>
      <c r="V80" s="341"/>
      <c r="W80" s="341"/>
      <c r="X80" s="364"/>
      <c r="Y80" s="364"/>
      <c r="Z80" s="341" t="s">
        <v>28</v>
      </c>
      <c r="AA80" s="341" t="s">
        <v>28</v>
      </c>
      <c r="AB80" s="341"/>
      <c r="AC80" s="341"/>
      <c r="AD80" s="559"/>
      <c r="AE80" s="205"/>
      <c r="AF80" s="207"/>
      <c r="AG80" s="207"/>
      <c r="AH80" s="207"/>
      <c r="AI80" s="207"/>
      <c r="AJ80" s="207"/>
      <c r="AK80" s="207"/>
      <c r="AL80" s="207"/>
      <c r="AM80" s="207"/>
      <c r="AN80" s="207"/>
      <c r="AO80" s="207"/>
      <c r="AP80" s="207"/>
    </row>
    <row r="81" spans="1:42" s="206" customFormat="1" ht="14.25" customHeight="1" x14ac:dyDescent="0.4">
      <c r="A81" s="207"/>
      <c r="B81" s="493" t="s">
        <v>180</v>
      </c>
      <c r="C81" s="387" t="s">
        <v>1356</v>
      </c>
      <c r="D81" s="566" t="s">
        <v>1371</v>
      </c>
      <c r="E81" s="361" t="s">
        <v>17</v>
      </c>
      <c r="F81" s="361" t="s">
        <v>17</v>
      </c>
      <c r="G81" s="296" t="s">
        <v>5</v>
      </c>
      <c r="H81" s="388"/>
      <c r="I81" s="389"/>
      <c r="J81" s="390"/>
      <c r="K81" s="390"/>
      <c r="L81" s="390"/>
      <c r="M81" s="390"/>
      <c r="N81" s="390" t="s">
        <v>28</v>
      </c>
      <c r="O81" s="390"/>
      <c r="P81" s="390"/>
      <c r="Q81" s="390"/>
      <c r="R81" s="390"/>
      <c r="S81" s="562"/>
      <c r="T81" s="563"/>
      <c r="U81" s="563"/>
      <c r="V81" s="341"/>
      <c r="W81" s="341"/>
      <c r="X81" s="364"/>
      <c r="Y81" s="364"/>
      <c r="Z81" s="341" t="s">
        <v>28</v>
      </c>
      <c r="AA81" s="341" t="s">
        <v>28</v>
      </c>
      <c r="AB81" s="341"/>
      <c r="AC81" s="341"/>
      <c r="AD81" s="559"/>
      <c r="AE81" s="205"/>
      <c r="AF81" s="207"/>
      <c r="AG81" s="207"/>
      <c r="AH81" s="207"/>
      <c r="AI81" s="207"/>
      <c r="AJ81" s="207"/>
      <c r="AK81" s="207"/>
      <c r="AL81" s="207"/>
      <c r="AM81" s="207"/>
      <c r="AN81" s="207"/>
      <c r="AO81" s="207"/>
      <c r="AP81" s="207"/>
    </row>
    <row r="82" spans="1:42" s="206" customFormat="1" ht="14.65" customHeight="1" x14ac:dyDescent="0.4">
      <c r="A82" s="207"/>
      <c r="B82" s="493" t="s">
        <v>181</v>
      </c>
      <c r="C82" s="397" t="s">
        <v>99</v>
      </c>
      <c r="D82" s="566" t="s">
        <v>172</v>
      </c>
      <c r="E82" s="524" t="s">
        <v>17</v>
      </c>
      <c r="F82" s="359" t="s">
        <v>22</v>
      </c>
      <c r="G82" s="296" t="s">
        <v>398</v>
      </c>
      <c r="H82" s="302"/>
      <c r="I82" s="339"/>
      <c r="J82" s="340"/>
      <c r="K82" s="340"/>
      <c r="L82" s="340"/>
      <c r="M82" s="340"/>
      <c r="N82" s="340" t="s">
        <v>28</v>
      </c>
      <c r="O82" s="340"/>
      <c r="P82" s="340"/>
      <c r="Q82" s="340"/>
      <c r="R82" s="340"/>
      <c r="S82" s="299" t="s">
        <v>28</v>
      </c>
      <c r="T82" s="341" t="s">
        <v>28</v>
      </c>
      <c r="U82" s="341"/>
      <c r="V82" s="341"/>
      <c r="W82" s="341"/>
      <c r="X82" s="364"/>
      <c r="Y82" s="364"/>
      <c r="Z82" s="341" t="s">
        <v>28</v>
      </c>
      <c r="AA82" s="341"/>
      <c r="AB82" s="341"/>
      <c r="AC82" s="341"/>
      <c r="AD82" s="559"/>
      <c r="AE82" s="205"/>
      <c r="AF82" s="207"/>
      <c r="AG82" s="207"/>
      <c r="AH82" s="207"/>
      <c r="AI82" s="207"/>
      <c r="AJ82" s="207"/>
      <c r="AK82" s="207"/>
      <c r="AL82" s="207"/>
      <c r="AM82" s="207"/>
      <c r="AN82" s="207"/>
      <c r="AO82" s="207"/>
      <c r="AP82" s="207"/>
    </row>
    <row r="83" spans="1:42" s="206" customFormat="1" ht="28.5" customHeight="1" x14ac:dyDescent="0.4">
      <c r="A83" s="207"/>
      <c r="B83" s="493" t="s">
        <v>182</v>
      </c>
      <c r="C83" s="397" t="s">
        <v>100</v>
      </c>
      <c r="D83" s="566" t="s">
        <v>173</v>
      </c>
      <c r="E83" s="359" t="s">
        <v>17</v>
      </c>
      <c r="F83" s="359" t="s">
        <v>22</v>
      </c>
      <c r="G83" s="296" t="s">
        <v>5</v>
      </c>
      <c r="H83" s="302"/>
      <c r="I83" s="339"/>
      <c r="J83" s="340"/>
      <c r="K83" s="340"/>
      <c r="L83" s="340"/>
      <c r="M83" s="340"/>
      <c r="N83" s="340" t="s">
        <v>28</v>
      </c>
      <c r="O83" s="340"/>
      <c r="P83" s="340"/>
      <c r="Q83" s="340"/>
      <c r="R83" s="340"/>
      <c r="S83" s="299" t="s">
        <v>28</v>
      </c>
      <c r="T83" s="341" t="s">
        <v>28</v>
      </c>
      <c r="U83" s="341"/>
      <c r="V83" s="341"/>
      <c r="W83" s="341"/>
      <c r="X83" s="364"/>
      <c r="Y83" s="364"/>
      <c r="Z83" s="341"/>
      <c r="AA83" s="341"/>
      <c r="AB83" s="341"/>
      <c r="AC83" s="341"/>
      <c r="AD83" s="559"/>
      <c r="AE83" s="205"/>
      <c r="AF83" s="207"/>
      <c r="AG83" s="207"/>
      <c r="AH83" s="207"/>
      <c r="AI83" s="207"/>
      <c r="AJ83" s="207"/>
      <c r="AK83" s="207"/>
      <c r="AL83" s="207"/>
      <c r="AM83" s="207"/>
      <c r="AN83" s="207"/>
      <c r="AO83" s="207"/>
      <c r="AP83" s="207"/>
    </row>
    <row r="84" spans="1:42" s="206" customFormat="1" ht="28.5" x14ac:dyDescent="0.4">
      <c r="A84" s="207"/>
      <c r="B84" s="493" t="s">
        <v>183</v>
      </c>
      <c r="C84" s="397" t="s">
        <v>1357</v>
      </c>
      <c r="D84" s="566" t="s">
        <v>1380</v>
      </c>
      <c r="E84" s="361" t="s">
        <v>17</v>
      </c>
      <c r="F84" s="361" t="s">
        <v>17</v>
      </c>
      <c r="G84" s="296" t="s">
        <v>5</v>
      </c>
      <c r="H84" s="302"/>
      <c r="I84" s="339"/>
      <c r="J84" s="340"/>
      <c r="K84" s="340"/>
      <c r="L84" s="340"/>
      <c r="M84" s="340"/>
      <c r="N84" s="340" t="s">
        <v>28</v>
      </c>
      <c r="O84" s="340"/>
      <c r="P84" s="340"/>
      <c r="Q84" s="340"/>
      <c r="R84" s="340"/>
      <c r="S84" s="562"/>
      <c r="T84" s="563"/>
      <c r="U84" s="563"/>
      <c r="V84" s="341"/>
      <c r="W84" s="341"/>
      <c r="X84" s="364"/>
      <c r="Y84" s="364"/>
      <c r="Z84" s="341" t="s">
        <v>28</v>
      </c>
      <c r="AA84" s="341" t="s">
        <v>28</v>
      </c>
      <c r="AB84" s="341"/>
      <c r="AC84" s="341"/>
      <c r="AD84" s="559"/>
      <c r="AE84" s="205"/>
      <c r="AF84" s="207"/>
      <c r="AG84" s="207"/>
      <c r="AH84" s="207"/>
      <c r="AI84" s="207"/>
      <c r="AJ84" s="207"/>
      <c r="AK84" s="207"/>
      <c r="AL84" s="207"/>
      <c r="AM84" s="207"/>
      <c r="AN84" s="207"/>
      <c r="AO84" s="207"/>
      <c r="AP84" s="207"/>
    </row>
    <row r="85" spans="1:42" s="206" customFormat="1" ht="28.5" customHeight="1" x14ac:dyDescent="0.4">
      <c r="A85" s="207"/>
      <c r="B85" s="493" t="s">
        <v>185</v>
      </c>
      <c r="C85" s="397" t="s">
        <v>101</v>
      </c>
      <c r="D85" s="484" t="s">
        <v>745</v>
      </c>
      <c r="E85" s="359" t="s">
        <v>17</v>
      </c>
      <c r="F85" s="359" t="s">
        <v>22</v>
      </c>
      <c r="G85" s="296" t="s">
        <v>5</v>
      </c>
      <c r="H85" s="302"/>
      <c r="I85" s="339"/>
      <c r="J85" s="340"/>
      <c r="K85" s="340"/>
      <c r="L85" s="340"/>
      <c r="M85" s="340"/>
      <c r="N85" s="340" t="s">
        <v>28</v>
      </c>
      <c r="O85" s="340"/>
      <c r="P85" s="340"/>
      <c r="Q85" s="340"/>
      <c r="R85" s="340"/>
      <c r="S85" s="299"/>
      <c r="T85" s="341" t="s">
        <v>28</v>
      </c>
      <c r="U85" s="341"/>
      <c r="V85" s="341"/>
      <c r="W85" s="341"/>
      <c r="X85" s="364"/>
      <c r="Y85" s="364"/>
      <c r="Z85" s="341"/>
      <c r="AA85" s="341"/>
      <c r="AB85" s="341"/>
      <c r="AC85" s="341"/>
      <c r="AD85" s="559"/>
      <c r="AE85" s="205"/>
      <c r="AF85" s="207"/>
      <c r="AG85" s="207"/>
      <c r="AH85" s="207"/>
      <c r="AI85" s="207"/>
      <c r="AJ85" s="207"/>
      <c r="AK85" s="207"/>
      <c r="AL85" s="207"/>
      <c r="AM85" s="207"/>
      <c r="AN85" s="207"/>
      <c r="AO85" s="207"/>
      <c r="AP85" s="207"/>
    </row>
    <row r="86" spans="1:42" s="206" customFormat="1" x14ac:dyDescent="0.4">
      <c r="A86" s="207"/>
      <c r="B86" s="493" t="s">
        <v>186</v>
      </c>
      <c r="C86" s="532" t="s">
        <v>102</v>
      </c>
      <c r="D86" s="484" t="s">
        <v>174</v>
      </c>
      <c r="E86" s="338" t="s">
        <v>17</v>
      </c>
      <c r="F86" s="359" t="s">
        <v>17</v>
      </c>
      <c r="G86" s="296" t="s">
        <v>8</v>
      </c>
      <c r="H86" s="302"/>
      <c r="I86" s="339"/>
      <c r="J86" s="340"/>
      <c r="K86" s="340"/>
      <c r="L86" s="340"/>
      <c r="M86" s="340"/>
      <c r="N86" s="340" t="s">
        <v>28</v>
      </c>
      <c r="O86" s="340"/>
      <c r="P86" s="340"/>
      <c r="Q86" s="340"/>
      <c r="R86" s="340"/>
      <c r="S86" s="299"/>
      <c r="T86" s="341" t="s">
        <v>28</v>
      </c>
      <c r="U86" s="341"/>
      <c r="V86" s="341"/>
      <c r="W86" s="341"/>
      <c r="X86" s="364"/>
      <c r="Y86" s="364"/>
      <c r="Z86" s="341"/>
      <c r="AA86" s="341"/>
      <c r="AB86" s="341"/>
      <c r="AC86" s="341"/>
      <c r="AD86" s="559"/>
      <c r="AE86" s="205"/>
      <c r="AF86" s="207"/>
      <c r="AG86" s="207"/>
      <c r="AH86" s="207"/>
      <c r="AI86" s="207"/>
      <c r="AJ86" s="207"/>
      <c r="AK86" s="207"/>
      <c r="AL86" s="207"/>
      <c r="AM86" s="207"/>
      <c r="AN86" s="207"/>
      <c r="AO86" s="207"/>
      <c r="AP86" s="207"/>
    </row>
    <row r="87" spans="1:42" s="206" customFormat="1" ht="18" customHeight="1" x14ac:dyDescent="0.4">
      <c r="A87" s="207"/>
      <c r="B87" s="493" t="s">
        <v>187</v>
      </c>
      <c r="C87" s="532" t="s">
        <v>103</v>
      </c>
      <c r="D87" s="484" t="s">
        <v>772</v>
      </c>
      <c r="E87" s="338" t="s">
        <v>17</v>
      </c>
      <c r="F87" s="359" t="s">
        <v>22</v>
      </c>
      <c r="G87" s="296" t="s">
        <v>5</v>
      </c>
      <c r="H87" s="302"/>
      <c r="I87" s="339"/>
      <c r="J87" s="340"/>
      <c r="K87" s="340"/>
      <c r="L87" s="340"/>
      <c r="M87" s="340"/>
      <c r="N87" s="340" t="s">
        <v>28</v>
      </c>
      <c r="O87" s="340"/>
      <c r="P87" s="340"/>
      <c r="Q87" s="340"/>
      <c r="R87" s="340"/>
      <c r="S87" s="299"/>
      <c r="T87" s="341"/>
      <c r="U87" s="341"/>
      <c r="V87" s="341"/>
      <c r="W87" s="341"/>
      <c r="X87" s="364"/>
      <c r="Y87" s="364"/>
      <c r="Z87" s="341"/>
      <c r="AA87" s="341"/>
      <c r="AB87" s="341" t="s">
        <v>28</v>
      </c>
      <c r="AC87" s="341"/>
      <c r="AD87" s="559"/>
      <c r="AE87" s="205"/>
      <c r="AF87" s="207"/>
      <c r="AG87" s="207"/>
      <c r="AH87" s="207"/>
      <c r="AI87" s="207"/>
      <c r="AJ87" s="207"/>
      <c r="AK87" s="207"/>
      <c r="AL87" s="207"/>
      <c r="AM87" s="207"/>
      <c r="AN87" s="207"/>
      <c r="AO87" s="207"/>
      <c r="AP87" s="207"/>
    </row>
    <row r="88" spans="1:42" s="206" customFormat="1" ht="16.5" customHeight="1" x14ac:dyDescent="0.4">
      <c r="A88" s="207"/>
      <c r="B88" s="493" t="s">
        <v>188</v>
      </c>
      <c r="C88" s="532" t="s">
        <v>103</v>
      </c>
      <c r="D88" s="484" t="s">
        <v>761</v>
      </c>
      <c r="E88" s="338" t="s">
        <v>17</v>
      </c>
      <c r="F88" s="359" t="s">
        <v>22</v>
      </c>
      <c r="G88" s="296" t="s">
        <v>5</v>
      </c>
      <c r="H88" s="302"/>
      <c r="I88" s="339"/>
      <c r="J88" s="340"/>
      <c r="K88" s="340"/>
      <c r="L88" s="340"/>
      <c r="M88" s="340"/>
      <c r="N88" s="340" t="s">
        <v>28</v>
      </c>
      <c r="O88" s="340"/>
      <c r="P88" s="340"/>
      <c r="Q88" s="340"/>
      <c r="R88" s="340"/>
      <c r="S88" s="299"/>
      <c r="T88" s="341"/>
      <c r="U88" s="341"/>
      <c r="V88" s="341"/>
      <c r="W88" s="341"/>
      <c r="X88" s="364"/>
      <c r="Y88" s="364"/>
      <c r="Z88" s="341"/>
      <c r="AA88" s="341"/>
      <c r="AB88" s="341" t="s">
        <v>28</v>
      </c>
      <c r="AC88" s="341"/>
      <c r="AD88" s="559"/>
      <c r="AE88" s="205"/>
      <c r="AF88" s="207"/>
      <c r="AG88" s="207"/>
      <c r="AH88" s="207"/>
      <c r="AI88" s="207"/>
      <c r="AJ88" s="207"/>
      <c r="AK88" s="207"/>
      <c r="AL88" s="207"/>
      <c r="AM88" s="207"/>
      <c r="AN88" s="207"/>
      <c r="AO88" s="207"/>
      <c r="AP88" s="207"/>
    </row>
    <row r="89" spans="1:42" s="206" customFormat="1" ht="16.5" customHeight="1" x14ac:dyDescent="0.4">
      <c r="A89" s="207"/>
      <c r="B89" s="493" t="s">
        <v>189</v>
      </c>
      <c r="C89" s="397" t="s">
        <v>104</v>
      </c>
      <c r="D89" s="484" t="s">
        <v>749</v>
      </c>
      <c r="E89" s="338" t="s">
        <v>17</v>
      </c>
      <c r="F89" s="359" t="s">
        <v>22</v>
      </c>
      <c r="G89" s="296" t="s">
        <v>5</v>
      </c>
      <c r="H89" s="302"/>
      <c r="I89" s="339"/>
      <c r="J89" s="340"/>
      <c r="K89" s="340"/>
      <c r="L89" s="340"/>
      <c r="M89" s="340"/>
      <c r="N89" s="340" t="s">
        <v>28</v>
      </c>
      <c r="O89" s="340"/>
      <c r="P89" s="340"/>
      <c r="Q89" s="340"/>
      <c r="R89" s="340"/>
      <c r="S89" s="299"/>
      <c r="T89" s="341"/>
      <c r="U89" s="341"/>
      <c r="V89" s="341"/>
      <c r="W89" s="341"/>
      <c r="X89" s="364"/>
      <c r="Y89" s="364"/>
      <c r="Z89" s="341"/>
      <c r="AA89" s="341"/>
      <c r="AB89" s="341"/>
      <c r="AC89" s="341" t="s">
        <v>28</v>
      </c>
      <c r="AD89" s="559"/>
      <c r="AE89" s="205"/>
      <c r="AF89" s="207"/>
      <c r="AG89" s="207"/>
      <c r="AH89" s="207"/>
      <c r="AI89" s="207"/>
      <c r="AJ89" s="207"/>
      <c r="AK89" s="207"/>
      <c r="AL89" s="207"/>
      <c r="AM89" s="207"/>
      <c r="AN89" s="207"/>
      <c r="AO89" s="207"/>
      <c r="AP89" s="207"/>
    </row>
    <row r="90" spans="1:42" s="206" customFormat="1" ht="28.5" x14ac:dyDescent="0.4">
      <c r="A90" s="207"/>
      <c r="B90" s="493" t="s">
        <v>762</v>
      </c>
      <c r="C90" s="397" t="s">
        <v>105</v>
      </c>
      <c r="D90" s="484" t="s">
        <v>777</v>
      </c>
      <c r="E90" s="338" t="s">
        <v>17</v>
      </c>
      <c r="F90" s="359" t="s">
        <v>22</v>
      </c>
      <c r="G90" s="296" t="s">
        <v>5</v>
      </c>
      <c r="H90" s="302"/>
      <c r="I90" s="339"/>
      <c r="J90" s="340"/>
      <c r="K90" s="340"/>
      <c r="L90" s="340"/>
      <c r="M90" s="340"/>
      <c r="N90" s="340" t="s">
        <v>28</v>
      </c>
      <c r="O90" s="340"/>
      <c r="P90" s="340"/>
      <c r="Q90" s="340"/>
      <c r="R90" s="340"/>
      <c r="S90" s="299" t="s">
        <v>28</v>
      </c>
      <c r="T90" s="341" t="s">
        <v>28</v>
      </c>
      <c r="U90" s="341"/>
      <c r="V90" s="341"/>
      <c r="W90" s="341"/>
      <c r="X90" s="364"/>
      <c r="Y90" s="364"/>
      <c r="Z90" s="341" t="s">
        <v>28</v>
      </c>
      <c r="AA90" s="341"/>
      <c r="AB90" s="341"/>
      <c r="AC90" s="341"/>
      <c r="AD90" s="559"/>
      <c r="AE90" s="205"/>
      <c r="AF90" s="207"/>
      <c r="AG90" s="207"/>
      <c r="AH90" s="207"/>
      <c r="AI90" s="207"/>
      <c r="AJ90" s="207"/>
      <c r="AK90" s="207"/>
      <c r="AL90" s="207"/>
      <c r="AM90" s="207"/>
      <c r="AN90" s="207"/>
      <c r="AO90" s="207"/>
      <c r="AP90" s="207"/>
    </row>
    <row r="91" spans="1:42" s="206" customFormat="1" ht="28.5" customHeight="1" x14ac:dyDescent="0.4">
      <c r="A91" s="207"/>
      <c r="B91" s="493" t="s">
        <v>763</v>
      </c>
      <c r="C91" s="531" t="s">
        <v>106</v>
      </c>
      <c r="D91" s="484" t="s">
        <v>778</v>
      </c>
      <c r="E91" s="338" t="s">
        <v>17</v>
      </c>
      <c r="F91" s="359" t="s">
        <v>22</v>
      </c>
      <c r="G91" s="296" t="s">
        <v>5</v>
      </c>
      <c r="H91" s="302"/>
      <c r="I91" s="339"/>
      <c r="J91" s="340"/>
      <c r="K91" s="340"/>
      <c r="L91" s="340"/>
      <c r="M91" s="340"/>
      <c r="N91" s="340" t="s">
        <v>28</v>
      </c>
      <c r="O91" s="340"/>
      <c r="P91" s="340"/>
      <c r="Q91" s="340"/>
      <c r="R91" s="340"/>
      <c r="S91" s="299"/>
      <c r="T91" s="341"/>
      <c r="U91" s="341"/>
      <c r="V91" s="341"/>
      <c r="W91" s="341"/>
      <c r="X91" s="364"/>
      <c r="Y91" s="364"/>
      <c r="Z91" s="341"/>
      <c r="AA91" s="341"/>
      <c r="AB91" s="341" t="s">
        <v>28</v>
      </c>
      <c r="AC91" s="341"/>
      <c r="AD91" s="559"/>
      <c r="AE91" s="205"/>
      <c r="AF91" s="207"/>
      <c r="AG91" s="207"/>
      <c r="AH91" s="207"/>
      <c r="AI91" s="207"/>
      <c r="AJ91" s="207"/>
      <c r="AK91" s="207"/>
      <c r="AL91" s="207"/>
      <c r="AM91" s="207"/>
      <c r="AN91" s="207"/>
      <c r="AO91" s="207"/>
      <c r="AP91" s="207"/>
    </row>
    <row r="92" spans="1:42" s="206" customFormat="1" ht="28.5" x14ac:dyDescent="0.4">
      <c r="A92" s="207"/>
      <c r="B92" s="493" t="s">
        <v>764</v>
      </c>
      <c r="C92" s="531" t="s">
        <v>106</v>
      </c>
      <c r="D92" s="484" t="s">
        <v>779</v>
      </c>
      <c r="E92" s="338" t="s">
        <v>17</v>
      </c>
      <c r="F92" s="359" t="s">
        <v>22</v>
      </c>
      <c r="G92" s="296" t="s">
        <v>5</v>
      </c>
      <c r="H92" s="302"/>
      <c r="I92" s="339"/>
      <c r="J92" s="340"/>
      <c r="K92" s="340"/>
      <c r="L92" s="340"/>
      <c r="M92" s="340"/>
      <c r="N92" s="340" t="s">
        <v>28</v>
      </c>
      <c r="O92" s="340"/>
      <c r="P92" s="340"/>
      <c r="Q92" s="340"/>
      <c r="R92" s="340"/>
      <c r="S92" s="299"/>
      <c r="T92" s="341"/>
      <c r="U92" s="341"/>
      <c r="V92" s="341"/>
      <c r="W92" s="341"/>
      <c r="X92" s="364"/>
      <c r="Y92" s="364"/>
      <c r="Z92" s="341"/>
      <c r="AA92" s="341"/>
      <c r="AB92" s="341"/>
      <c r="AC92" s="341" t="s">
        <v>28</v>
      </c>
      <c r="AD92" s="559"/>
      <c r="AE92" s="205"/>
      <c r="AF92" s="207"/>
      <c r="AG92" s="207"/>
      <c r="AH92" s="207"/>
      <c r="AI92" s="207"/>
      <c r="AJ92" s="207"/>
      <c r="AK92" s="207"/>
      <c r="AL92" s="207"/>
      <c r="AM92" s="207"/>
      <c r="AN92" s="207"/>
      <c r="AO92" s="207"/>
      <c r="AP92" s="207"/>
    </row>
    <row r="93" spans="1:42" s="206" customFormat="1" ht="14.25" customHeight="1" x14ac:dyDescent="0.4">
      <c r="A93" s="207"/>
      <c r="B93" s="493" t="s">
        <v>767</v>
      </c>
      <c r="C93" s="397" t="s">
        <v>107</v>
      </c>
      <c r="D93" s="484" t="s">
        <v>773</v>
      </c>
      <c r="E93" s="338" t="s">
        <v>17</v>
      </c>
      <c r="F93" s="359" t="s">
        <v>22</v>
      </c>
      <c r="G93" s="296" t="s">
        <v>5</v>
      </c>
      <c r="H93" s="302"/>
      <c r="I93" s="339"/>
      <c r="J93" s="340"/>
      <c r="K93" s="340"/>
      <c r="L93" s="340"/>
      <c r="M93" s="340"/>
      <c r="N93" s="340" t="s">
        <v>28</v>
      </c>
      <c r="O93" s="340"/>
      <c r="P93" s="340"/>
      <c r="Q93" s="340"/>
      <c r="R93" s="340"/>
      <c r="S93" s="299"/>
      <c r="T93" s="341" t="s">
        <v>28</v>
      </c>
      <c r="U93" s="341"/>
      <c r="V93" s="341"/>
      <c r="W93" s="341"/>
      <c r="X93" s="364"/>
      <c r="Y93" s="364"/>
      <c r="Z93" s="341"/>
      <c r="AA93" s="341"/>
      <c r="AB93" s="341"/>
      <c r="AC93" s="341"/>
      <c r="AD93" s="559"/>
      <c r="AE93" s="205"/>
      <c r="AF93" s="207"/>
      <c r="AG93" s="207"/>
      <c r="AH93" s="207"/>
      <c r="AI93" s="207"/>
      <c r="AJ93" s="207"/>
      <c r="AK93" s="207"/>
      <c r="AL93" s="207"/>
      <c r="AM93" s="207"/>
      <c r="AN93" s="207"/>
      <c r="AO93" s="207"/>
      <c r="AP93" s="207"/>
    </row>
    <row r="94" spans="1:42" s="206" customFormat="1" ht="28.5" x14ac:dyDescent="0.4">
      <c r="A94" s="207"/>
      <c r="B94" s="493" t="s">
        <v>768</v>
      </c>
      <c r="C94" s="397" t="s">
        <v>107</v>
      </c>
      <c r="D94" s="484" t="s">
        <v>774</v>
      </c>
      <c r="E94" s="338" t="s">
        <v>17</v>
      </c>
      <c r="F94" s="359" t="s">
        <v>22</v>
      </c>
      <c r="G94" s="296" t="s">
        <v>5</v>
      </c>
      <c r="H94" s="302"/>
      <c r="I94" s="339"/>
      <c r="J94" s="340"/>
      <c r="K94" s="340"/>
      <c r="L94" s="340"/>
      <c r="M94" s="340"/>
      <c r="N94" s="340" t="s">
        <v>28</v>
      </c>
      <c r="O94" s="340"/>
      <c r="P94" s="340"/>
      <c r="Q94" s="340"/>
      <c r="R94" s="340"/>
      <c r="S94" s="299"/>
      <c r="T94" s="341" t="s">
        <v>28</v>
      </c>
      <c r="U94" s="341"/>
      <c r="V94" s="341"/>
      <c r="W94" s="341"/>
      <c r="X94" s="364"/>
      <c r="Y94" s="364"/>
      <c r="Z94" s="341"/>
      <c r="AA94" s="341"/>
      <c r="AB94" s="341"/>
      <c r="AC94" s="341"/>
      <c r="AD94" s="559"/>
      <c r="AE94" s="205"/>
      <c r="AF94" s="207"/>
      <c r="AG94" s="207"/>
      <c r="AH94" s="207"/>
      <c r="AI94" s="207"/>
      <c r="AJ94" s="207"/>
      <c r="AK94" s="207"/>
      <c r="AL94" s="207"/>
      <c r="AM94" s="207"/>
      <c r="AN94" s="207"/>
      <c r="AO94" s="207"/>
      <c r="AP94" s="207"/>
    </row>
    <row r="95" spans="1:42" s="206" customFormat="1" ht="16.5" customHeight="1" x14ac:dyDescent="0.4">
      <c r="A95" s="207"/>
      <c r="B95" s="493" t="s">
        <v>1398</v>
      </c>
      <c r="C95" s="397" t="s">
        <v>107</v>
      </c>
      <c r="D95" s="484" t="s">
        <v>775</v>
      </c>
      <c r="E95" s="338" t="s">
        <v>17</v>
      </c>
      <c r="F95" s="359" t="s">
        <v>22</v>
      </c>
      <c r="G95" s="296" t="s">
        <v>5</v>
      </c>
      <c r="H95" s="302"/>
      <c r="I95" s="339"/>
      <c r="J95" s="340"/>
      <c r="K95" s="340"/>
      <c r="L95" s="340"/>
      <c r="M95" s="340"/>
      <c r="N95" s="340" t="s">
        <v>28</v>
      </c>
      <c r="O95" s="340"/>
      <c r="P95" s="340"/>
      <c r="Q95" s="340"/>
      <c r="R95" s="340"/>
      <c r="S95" s="299"/>
      <c r="T95" s="341" t="s">
        <v>28</v>
      </c>
      <c r="U95" s="341"/>
      <c r="V95" s="341"/>
      <c r="W95" s="341"/>
      <c r="X95" s="364"/>
      <c r="Y95" s="364"/>
      <c r="Z95" s="341"/>
      <c r="AA95" s="341"/>
      <c r="AB95" s="341" t="s">
        <v>28</v>
      </c>
      <c r="AC95" s="341"/>
      <c r="AD95" s="559"/>
      <c r="AE95" s="205"/>
      <c r="AF95" s="207"/>
      <c r="AG95" s="207"/>
      <c r="AH95" s="207"/>
      <c r="AI95" s="207"/>
      <c r="AJ95" s="207"/>
      <c r="AK95" s="207"/>
      <c r="AL95" s="207"/>
      <c r="AM95" s="207"/>
      <c r="AN95" s="207"/>
      <c r="AO95" s="207"/>
      <c r="AP95" s="207"/>
    </row>
    <row r="96" spans="1:42" s="206" customFormat="1" ht="16.149999999999999" customHeight="1" x14ac:dyDescent="0.4">
      <c r="A96" s="207"/>
      <c r="B96" s="493" t="s">
        <v>1399</v>
      </c>
      <c r="C96" s="397" t="s">
        <v>107</v>
      </c>
      <c r="D96" s="484" t="s">
        <v>776</v>
      </c>
      <c r="E96" s="338" t="s">
        <v>17</v>
      </c>
      <c r="F96" s="359" t="s">
        <v>22</v>
      </c>
      <c r="G96" s="296" t="s">
        <v>5</v>
      </c>
      <c r="H96" s="302"/>
      <c r="I96" s="339"/>
      <c r="J96" s="340"/>
      <c r="K96" s="340"/>
      <c r="L96" s="340"/>
      <c r="M96" s="340"/>
      <c r="N96" s="340" t="s">
        <v>28</v>
      </c>
      <c r="O96" s="340"/>
      <c r="P96" s="340"/>
      <c r="Q96" s="340"/>
      <c r="R96" s="340"/>
      <c r="S96" s="299"/>
      <c r="T96" s="341" t="s">
        <v>28</v>
      </c>
      <c r="U96" s="341"/>
      <c r="V96" s="341"/>
      <c r="W96" s="341"/>
      <c r="X96" s="364"/>
      <c r="Y96" s="364"/>
      <c r="Z96" s="341"/>
      <c r="AA96" s="341"/>
      <c r="AB96" s="341"/>
      <c r="AC96" s="341" t="s">
        <v>28</v>
      </c>
      <c r="AD96" s="559"/>
      <c r="AE96" s="205"/>
      <c r="AF96" s="207"/>
      <c r="AG96" s="207"/>
      <c r="AH96" s="207"/>
      <c r="AI96" s="207"/>
      <c r="AJ96" s="207"/>
      <c r="AK96" s="207"/>
      <c r="AL96" s="207"/>
      <c r="AM96" s="207"/>
      <c r="AN96" s="207"/>
      <c r="AO96" s="207"/>
      <c r="AP96" s="207"/>
    </row>
    <row r="97" spans="1:42" s="206" customFormat="1" ht="28.5" customHeight="1" x14ac:dyDescent="0.4">
      <c r="A97" s="207"/>
      <c r="B97" s="493" t="s">
        <v>1400</v>
      </c>
      <c r="C97" s="397" t="s">
        <v>108</v>
      </c>
      <c r="D97" s="484" t="s">
        <v>1020</v>
      </c>
      <c r="E97" s="338" t="s">
        <v>17</v>
      </c>
      <c r="F97" s="359" t="s">
        <v>17</v>
      </c>
      <c r="G97" s="296" t="s">
        <v>5</v>
      </c>
      <c r="H97" s="302"/>
      <c r="I97" s="339"/>
      <c r="J97" s="340"/>
      <c r="K97" s="340"/>
      <c r="L97" s="340"/>
      <c r="M97" s="340"/>
      <c r="N97" s="340" t="s">
        <v>28</v>
      </c>
      <c r="O97" s="340"/>
      <c r="P97" s="340"/>
      <c r="Q97" s="340"/>
      <c r="R97" s="340"/>
      <c r="S97" s="299"/>
      <c r="T97" s="341" t="s">
        <v>28</v>
      </c>
      <c r="U97" s="341"/>
      <c r="V97" s="341"/>
      <c r="W97" s="341"/>
      <c r="X97" s="364"/>
      <c r="Y97" s="364"/>
      <c r="Z97" s="341" t="s">
        <v>28</v>
      </c>
      <c r="AA97" s="341" t="s">
        <v>28</v>
      </c>
      <c r="AB97" s="341"/>
      <c r="AC97" s="341"/>
      <c r="AD97" s="559"/>
      <c r="AE97" s="205"/>
      <c r="AF97" s="207"/>
      <c r="AG97" s="207"/>
      <c r="AH97" s="207"/>
      <c r="AI97" s="207"/>
      <c r="AJ97" s="207"/>
      <c r="AK97" s="207"/>
      <c r="AL97" s="207"/>
      <c r="AM97" s="207"/>
      <c r="AN97" s="207"/>
      <c r="AO97" s="207"/>
      <c r="AP97" s="207"/>
    </row>
    <row r="98" spans="1:42" s="206" customFormat="1" ht="28.5" x14ac:dyDescent="0.4">
      <c r="A98" s="207"/>
      <c r="B98" s="493" t="s">
        <v>1401</v>
      </c>
      <c r="C98" s="397" t="s">
        <v>109</v>
      </c>
      <c r="D98" s="484" t="s">
        <v>777</v>
      </c>
      <c r="E98" s="338" t="s">
        <v>17</v>
      </c>
      <c r="F98" s="359" t="s">
        <v>22</v>
      </c>
      <c r="G98" s="306" t="s">
        <v>8</v>
      </c>
      <c r="H98" s="302"/>
      <c r="I98" s="339"/>
      <c r="J98" s="340"/>
      <c r="K98" s="340"/>
      <c r="L98" s="340"/>
      <c r="M98" s="340"/>
      <c r="N98" s="340" t="s">
        <v>28</v>
      </c>
      <c r="O98" s="340"/>
      <c r="P98" s="340"/>
      <c r="Q98" s="340"/>
      <c r="R98" s="340"/>
      <c r="S98" s="299"/>
      <c r="T98" s="341" t="s">
        <v>28</v>
      </c>
      <c r="U98" s="341"/>
      <c r="V98" s="341"/>
      <c r="W98" s="341"/>
      <c r="X98" s="364"/>
      <c r="Y98" s="364"/>
      <c r="Z98" s="341"/>
      <c r="AA98" s="341"/>
      <c r="AB98" s="341"/>
      <c r="AC98" s="341"/>
      <c r="AD98" s="559"/>
      <c r="AE98" s="205"/>
      <c r="AF98" s="207"/>
      <c r="AG98" s="207"/>
      <c r="AH98" s="207"/>
      <c r="AI98" s="207"/>
      <c r="AJ98" s="207"/>
      <c r="AK98" s="207"/>
      <c r="AL98" s="207"/>
      <c r="AM98" s="207"/>
      <c r="AN98" s="207"/>
      <c r="AO98" s="207"/>
      <c r="AP98" s="207"/>
    </row>
    <row r="99" spans="1:42" s="206" customFormat="1" ht="14.25" customHeight="1" x14ac:dyDescent="0.4">
      <c r="A99" s="207"/>
      <c r="B99" s="493" t="s">
        <v>190</v>
      </c>
      <c r="C99" s="397" t="s">
        <v>835</v>
      </c>
      <c r="D99" s="484" t="s">
        <v>834</v>
      </c>
      <c r="E99" s="338" t="s">
        <v>17</v>
      </c>
      <c r="F99" s="359" t="s">
        <v>17</v>
      </c>
      <c r="G99" s="356" t="s">
        <v>5</v>
      </c>
      <c r="H99" s="302"/>
      <c r="I99" s="339"/>
      <c r="J99" s="340"/>
      <c r="K99" s="340"/>
      <c r="L99" s="340"/>
      <c r="M99" s="340"/>
      <c r="N99" s="340"/>
      <c r="O99" s="340" t="s">
        <v>28</v>
      </c>
      <c r="P99" s="340"/>
      <c r="Q99" s="340"/>
      <c r="R99" s="340"/>
      <c r="S99" s="299"/>
      <c r="T99" s="341"/>
      <c r="U99" s="341"/>
      <c r="V99" s="341" t="s">
        <v>28</v>
      </c>
      <c r="W99" s="341" t="s">
        <v>28</v>
      </c>
      <c r="X99" s="364"/>
      <c r="Y99" s="364"/>
      <c r="Z99" s="341"/>
      <c r="AA99" s="341"/>
      <c r="AB99" s="341"/>
      <c r="AC99" s="341"/>
      <c r="AD99" s="559"/>
      <c r="AE99" s="295"/>
      <c r="AF99" s="207"/>
      <c r="AG99" s="207"/>
      <c r="AH99" s="207"/>
      <c r="AI99" s="207"/>
      <c r="AJ99" s="207"/>
      <c r="AK99" s="207"/>
      <c r="AL99" s="207"/>
      <c r="AM99" s="207"/>
      <c r="AN99" s="207"/>
      <c r="AO99" s="207"/>
      <c r="AP99" s="207"/>
    </row>
    <row r="100" spans="1:42" s="206" customFormat="1" ht="28.5" x14ac:dyDescent="0.4">
      <c r="A100" s="207"/>
      <c r="B100" s="493" t="s">
        <v>192</v>
      </c>
      <c r="C100" s="397" t="s">
        <v>836</v>
      </c>
      <c r="D100" s="484" t="s">
        <v>845</v>
      </c>
      <c r="E100" s="338" t="s">
        <v>17</v>
      </c>
      <c r="F100" s="359" t="s">
        <v>17</v>
      </c>
      <c r="G100" s="356" t="s">
        <v>5</v>
      </c>
      <c r="H100" s="302"/>
      <c r="I100" s="339"/>
      <c r="J100" s="340"/>
      <c r="K100" s="340"/>
      <c r="L100" s="340"/>
      <c r="M100" s="340"/>
      <c r="N100" s="340"/>
      <c r="O100" s="340" t="s">
        <v>28</v>
      </c>
      <c r="P100" s="340"/>
      <c r="Q100" s="340"/>
      <c r="R100" s="340"/>
      <c r="S100" s="299"/>
      <c r="T100" s="341"/>
      <c r="U100" s="341"/>
      <c r="V100" s="341" t="s">
        <v>28</v>
      </c>
      <c r="W100" s="341" t="s">
        <v>28</v>
      </c>
      <c r="X100" s="364"/>
      <c r="Y100" s="364"/>
      <c r="Z100" s="341"/>
      <c r="AA100" s="341"/>
      <c r="AB100" s="341"/>
      <c r="AC100" s="341"/>
      <c r="AD100" s="559"/>
      <c r="AE100" s="295"/>
      <c r="AF100" s="207"/>
      <c r="AG100" s="207"/>
      <c r="AH100" s="207"/>
      <c r="AI100" s="207"/>
      <c r="AJ100" s="207"/>
      <c r="AK100" s="207"/>
      <c r="AL100" s="207"/>
      <c r="AM100" s="207"/>
      <c r="AN100" s="207"/>
      <c r="AO100" s="207"/>
      <c r="AP100" s="207"/>
    </row>
    <row r="101" spans="1:42" s="206" customFormat="1" ht="14.25" customHeight="1" x14ac:dyDescent="0.4">
      <c r="A101" s="207"/>
      <c r="B101" s="493" t="s">
        <v>197</v>
      </c>
      <c r="C101" s="532" t="s">
        <v>112</v>
      </c>
      <c r="D101" s="484" t="s">
        <v>193</v>
      </c>
      <c r="E101" s="338" t="s">
        <v>17</v>
      </c>
      <c r="F101" s="359" t="s">
        <v>17</v>
      </c>
      <c r="G101" s="356" t="s">
        <v>398</v>
      </c>
      <c r="H101" s="302"/>
      <c r="I101" s="339"/>
      <c r="J101" s="340"/>
      <c r="K101" s="340"/>
      <c r="L101" s="340"/>
      <c r="M101" s="340"/>
      <c r="N101" s="340"/>
      <c r="O101" s="340" t="s">
        <v>28</v>
      </c>
      <c r="P101" s="340"/>
      <c r="Q101" s="340"/>
      <c r="R101" s="340"/>
      <c r="S101" s="299"/>
      <c r="T101" s="341"/>
      <c r="U101" s="341"/>
      <c r="V101" s="341" t="s">
        <v>28</v>
      </c>
      <c r="W101" s="341" t="s">
        <v>28</v>
      </c>
      <c r="X101" s="364"/>
      <c r="Y101" s="364"/>
      <c r="Z101" s="341"/>
      <c r="AA101" s="341"/>
      <c r="AB101" s="341"/>
      <c r="AC101" s="341"/>
      <c r="AD101" s="559"/>
      <c r="AE101" s="205"/>
      <c r="AF101" s="207"/>
      <c r="AG101" s="207"/>
      <c r="AH101" s="207"/>
      <c r="AI101" s="207"/>
      <c r="AJ101" s="207"/>
      <c r="AK101" s="207"/>
      <c r="AL101" s="207"/>
      <c r="AM101" s="207"/>
      <c r="AN101" s="207"/>
      <c r="AO101" s="207"/>
      <c r="AP101" s="207"/>
    </row>
    <row r="102" spans="1:42" s="206" customFormat="1" ht="15.75" customHeight="1" x14ac:dyDescent="0.4">
      <c r="A102" s="207"/>
      <c r="B102" s="493" t="s">
        <v>198</v>
      </c>
      <c r="C102" s="532" t="s">
        <v>113</v>
      </c>
      <c r="D102" s="484" t="s">
        <v>809</v>
      </c>
      <c r="E102" s="338" t="s">
        <v>17</v>
      </c>
      <c r="F102" s="359" t="s">
        <v>17</v>
      </c>
      <c r="G102" s="356" t="s">
        <v>398</v>
      </c>
      <c r="H102" s="302"/>
      <c r="I102" s="339"/>
      <c r="J102" s="340"/>
      <c r="K102" s="340"/>
      <c r="L102" s="340"/>
      <c r="M102" s="340"/>
      <c r="N102" s="340"/>
      <c r="O102" s="340" t="s">
        <v>28</v>
      </c>
      <c r="P102" s="340"/>
      <c r="Q102" s="340"/>
      <c r="R102" s="340"/>
      <c r="S102" s="299"/>
      <c r="T102" s="341"/>
      <c r="U102" s="341"/>
      <c r="V102" s="341" t="s">
        <v>28</v>
      </c>
      <c r="W102" s="341" t="s">
        <v>28</v>
      </c>
      <c r="X102" s="364"/>
      <c r="Y102" s="364"/>
      <c r="Z102" s="341"/>
      <c r="AA102" s="341"/>
      <c r="AB102" s="341"/>
      <c r="AC102" s="341"/>
      <c r="AD102" s="559"/>
      <c r="AE102" s="205"/>
      <c r="AF102" s="207"/>
      <c r="AG102" s="207"/>
      <c r="AH102" s="207"/>
      <c r="AI102" s="207"/>
      <c r="AJ102" s="207"/>
      <c r="AK102" s="207"/>
      <c r="AL102" s="207"/>
      <c r="AM102" s="207"/>
      <c r="AN102" s="207"/>
      <c r="AO102" s="207"/>
      <c r="AP102" s="207"/>
    </row>
    <row r="103" spans="1:42" s="206" customFormat="1" ht="28.5" customHeight="1" x14ac:dyDescent="0.4">
      <c r="A103" s="207"/>
      <c r="B103" s="493" t="s">
        <v>199</v>
      </c>
      <c r="C103" s="348" t="s">
        <v>114</v>
      </c>
      <c r="D103" s="484" t="s">
        <v>201</v>
      </c>
      <c r="E103" s="349" t="s">
        <v>17</v>
      </c>
      <c r="F103" s="361" t="s">
        <v>17</v>
      </c>
      <c r="G103" s="356" t="s">
        <v>5</v>
      </c>
      <c r="H103" s="302"/>
      <c r="I103" s="339"/>
      <c r="J103" s="340"/>
      <c r="K103" s="340"/>
      <c r="L103" s="340"/>
      <c r="M103" s="340"/>
      <c r="N103" s="340"/>
      <c r="O103" s="340" t="s">
        <v>28</v>
      </c>
      <c r="P103" s="340"/>
      <c r="Q103" s="340"/>
      <c r="R103" s="340"/>
      <c r="S103" s="299"/>
      <c r="T103" s="341"/>
      <c r="U103" s="341"/>
      <c r="V103" s="341" t="s">
        <v>28</v>
      </c>
      <c r="W103" s="341" t="s">
        <v>28</v>
      </c>
      <c r="X103" s="364"/>
      <c r="Y103" s="364"/>
      <c r="Z103" s="341"/>
      <c r="AA103" s="341"/>
      <c r="AB103" s="341"/>
      <c r="AC103" s="341"/>
      <c r="AD103" s="559"/>
      <c r="AE103" s="205"/>
      <c r="AF103" s="207"/>
      <c r="AG103" s="207"/>
      <c r="AH103" s="207"/>
      <c r="AI103" s="207"/>
      <c r="AJ103" s="207"/>
      <c r="AK103" s="207"/>
      <c r="AL103" s="207"/>
      <c r="AM103" s="207"/>
      <c r="AN103" s="207"/>
      <c r="AO103" s="207"/>
      <c r="AP103" s="207"/>
    </row>
    <row r="104" spans="1:42" s="206" customFormat="1" ht="28.5" x14ac:dyDescent="0.4">
      <c r="A104" s="207"/>
      <c r="B104" s="493" t="s">
        <v>200</v>
      </c>
      <c r="C104" s="532" t="s">
        <v>115</v>
      </c>
      <c r="D104" s="484" t="s">
        <v>206</v>
      </c>
      <c r="E104" s="338" t="s">
        <v>17</v>
      </c>
      <c r="F104" s="359" t="s">
        <v>22</v>
      </c>
      <c r="G104" s="356" t="s">
        <v>398</v>
      </c>
      <c r="H104" s="302"/>
      <c r="I104" s="339"/>
      <c r="J104" s="340"/>
      <c r="K104" s="340"/>
      <c r="L104" s="340"/>
      <c r="M104" s="340"/>
      <c r="N104" s="340"/>
      <c r="O104" s="340" t="s">
        <v>28</v>
      </c>
      <c r="P104" s="340"/>
      <c r="Q104" s="340"/>
      <c r="R104" s="340"/>
      <c r="S104" s="299"/>
      <c r="T104" s="341"/>
      <c r="U104" s="341"/>
      <c r="V104" s="341" t="s">
        <v>28</v>
      </c>
      <c r="W104" s="341"/>
      <c r="X104" s="364"/>
      <c r="Y104" s="364"/>
      <c r="Z104" s="341"/>
      <c r="AA104" s="341"/>
      <c r="AB104" s="341"/>
      <c r="AC104" s="341"/>
      <c r="AD104" s="559"/>
      <c r="AE104" s="205"/>
      <c r="AF104" s="207"/>
      <c r="AG104" s="207"/>
      <c r="AH104" s="207"/>
      <c r="AI104" s="207"/>
      <c r="AJ104" s="207"/>
      <c r="AK104" s="207"/>
      <c r="AL104" s="207"/>
      <c r="AM104" s="207"/>
      <c r="AN104" s="207"/>
      <c r="AO104" s="207"/>
      <c r="AP104" s="207"/>
    </row>
    <row r="105" spans="1:42" s="206" customFormat="1" ht="28.5" customHeight="1" x14ac:dyDescent="0.4">
      <c r="A105" s="207"/>
      <c r="B105" s="329" t="s">
        <v>1137</v>
      </c>
      <c r="C105" s="523" t="s">
        <v>1138</v>
      </c>
      <c r="D105" s="484" t="s">
        <v>1210</v>
      </c>
      <c r="E105" s="338" t="s">
        <v>17</v>
      </c>
      <c r="F105" s="359" t="s">
        <v>22</v>
      </c>
      <c r="G105" s="356" t="s">
        <v>5</v>
      </c>
      <c r="H105" s="302"/>
      <c r="I105" s="339"/>
      <c r="J105" s="340"/>
      <c r="K105" s="340"/>
      <c r="L105" s="340"/>
      <c r="M105" s="340"/>
      <c r="N105" s="340"/>
      <c r="O105" s="340"/>
      <c r="P105" s="340" t="s">
        <v>28</v>
      </c>
      <c r="Q105" s="340"/>
      <c r="R105" s="340"/>
      <c r="S105" s="299"/>
      <c r="T105" s="341"/>
      <c r="U105" s="341"/>
      <c r="V105" s="341" t="s">
        <v>28</v>
      </c>
      <c r="W105" s="341"/>
      <c r="X105" s="364"/>
      <c r="Y105" s="364"/>
      <c r="Z105" s="341"/>
      <c r="AA105" s="341"/>
      <c r="AB105" s="341"/>
      <c r="AC105" s="341"/>
      <c r="AD105" s="559"/>
      <c r="AE105" s="205"/>
      <c r="AF105" s="207"/>
      <c r="AG105" s="207"/>
      <c r="AH105" s="207"/>
      <c r="AI105" s="207"/>
      <c r="AJ105" s="207"/>
      <c r="AK105" s="207"/>
      <c r="AL105" s="207"/>
      <c r="AM105" s="207"/>
      <c r="AN105" s="207"/>
      <c r="AO105" s="207"/>
      <c r="AP105" s="207"/>
    </row>
    <row r="106" spans="1:42" s="206" customFormat="1" ht="28.5" x14ac:dyDescent="0.4">
      <c r="A106" s="207"/>
      <c r="B106" s="329" t="s">
        <v>1141</v>
      </c>
      <c r="C106" s="523" t="s">
        <v>1138</v>
      </c>
      <c r="D106" s="484" t="s">
        <v>1211</v>
      </c>
      <c r="E106" s="338" t="s">
        <v>17</v>
      </c>
      <c r="F106" s="359" t="s">
        <v>22</v>
      </c>
      <c r="G106" s="356" t="s">
        <v>5</v>
      </c>
      <c r="H106" s="302"/>
      <c r="I106" s="339"/>
      <c r="J106" s="340"/>
      <c r="K106" s="340"/>
      <c r="L106" s="340"/>
      <c r="M106" s="340"/>
      <c r="N106" s="340"/>
      <c r="O106" s="340"/>
      <c r="P106" s="340" t="s">
        <v>28</v>
      </c>
      <c r="Q106" s="340"/>
      <c r="R106" s="340"/>
      <c r="S106" s="299"/>
      <c r="T106" s="341"/>
      <c r="U106" s="341"/>
      <c r="V106" s="341" t="s">
        <v>28</v>
      </c>
      <c r="W106" s="341"/>
      <c r="X106" s="364"/>
      <c r="Y106" s="364"/>
      <c r="Z106" s="341"/>
      <c r="AA106" s="341"/>
      <c r="AB106" s="341"/>
      <c r="AC106" s="341"/>
      <c r="AD106" s="559"/>
      <c r="AE106" s="205"/>
      <c r="AF106" s="207"/>
      <c r="AG106" s="207"/>
      <c r="AH106" s="207"/>
      <c r="AI106" s="207"/>
      <c r="AJ106" s="207"/>
      <c r="AK106" s="207"/>
      <c r="AL106" s="207"/>
      <c r="AM106" s="207"/>
      <c r="AN106" s="207"/>
      <c r="AO106" s="207"/>
      <c r="AP106" s="207"/>
    </row>
    <row r="107" spans="1:42" s="206" customFormat="1" ht="14.25" customHeight="1" x14ac:dyDescent="0.4">
      <c r="A107" s="207"/>
      <c r="B107" s="329" t="s">
        <v>1142</v>
      </c>
      <c r="C107" s="535" t="s">
        <v>1143</v>
      </c>
      <c r="D107" s="495" t="s">
        <v>1219</v>
      </c>
      <c r="E107" s="338" t="s">
        <v>17</v>
      </c>
      <c r="F107" s="359" t="s">
        <v>22</v>
      </c>
      <c r="G107" s="356" t="s">
        <v>5</v>
      </c>
      <c r="H107" s="302"/>
      <c r="I107" s="339"/>
      <c r="J107" s="340"/>
      <c r="K107" s="340"/>
      <c r="L107" s="340"/>
      <c r="M107" s="340"/>
      <c r="N107" s="340"/>
      <c r="O107" s="340"/>
      <c r="P107" s="340" t="s">
        <v>28</v>
      </c>
      <c r="Q107" s="340"/>
      <c r="R107" s="340"/>
      <c r="S107" s="299"/>
      <c r="T107" s="341"/>
      <c r="U107" s="341"/>
      <c r="V107" s="341"/>
      <c r="W107" s="341"/>
      <c r="X107" s="390" t="s">
        <v>28</v>
      </c>
      <c r="Y107" s="364"/>
      <c r="Z107" s="341"/>
      <c r="AA107" s="341"/>
      <c r="AB107" s="341"/>
      <c r="AC107" s="341"/>
      <c r="AD107" s="559"/>
      <c r="AE107" s="205"/>
      <c r="AF107" s="207"/>
      <c r="AG107" s="207"/>
      <c r="AH107" s="207"/>
      <c r="AI107" s="207"/>
      <c r="AJ107" s="207"/>
      <c r="AK107" s="207"/>
      <c r="AL107" s="207"/>
      <c r="AM107" s="207"/>
      <c r="AN107" s="207"/>
      <c r="AO107" s="207"/>
      <c r="AP107" s="207"/>
    </row>
    <row r="108" spans="1:42" s="206" customFormat="1" ht="28.5" x14ac:dyDescent="0.4">
      <c r="A108" s="207"/>
      <c r="B108" s="329" t="s">
        <v>1144</v>
      </c>
      <c r="C108" s="535" t="s">
        <v>1145</v>
      </c>
      <c r="D108" s="495" t="s">
        <v>1215</v>
      </c>
      <c r="E108" s="338" t="s">
        <v>17</v>
      </c>
      <c r="F108" s="359" t="s">
        <v>22</v>
      </c>
      <c r="G108" s="356" t="s">
        <v>5</v>
      </c>
      <c r="H108" s="302"/>
      <c r="I108" s="339"/>
      <c r="J108" s="340"/>
      <c r="K108" s="340"/>
      <c r="L108" s="340"/>
      <c r="M108" s="340"/>
      <c r="N108" s="340"/>
      <c r="O108" s="340"/>
      <c r="P108" s="340" t="s">
        <v>28</v>
      </c>
      <c r="Q108" s="340"/>
      <c r="R108" s="340"/>
      <c r="S108" s="299"/>
      <c r="T108" s="341"/>
      <c r="U108" s="341"/>
      <c r="V108" s="341"/>
      <c r="W108" s="341"/>
      <c r="X108" s="390" t="s">
        <v>28</v>
      </c>
      <c r="Y108" s="364"/>
      <c r="Z108" s="341"/>
      <c r="AA108" s="341"/>
      <c r="AB108" s="341"/>
      <c r="AC108" s="341"/>
      <c r="AD108" s="559"/>
      <c r="AE108" s="205"/>
      <c r="AF108" s="207"/>
      <c r="AG108" s="207"/>
      <c r="AH108" s="207"/>
      <c r="AI108" s="207"/>
      <c r="AJ108" s="207"/>
      <c r="AK108" s="207"/>
      <c r="AL108" s="207"/>
      <c r="AM108" s="207"/>
      <c r="AN108" s="207"/>
      <c r="AO108" s="207"/>
      <c r="AP108" s="207"/>
    </row>
    <row r="109" spans="1:42" s="206" customFormat="1" ht="14.25" customHeight="1" x14ac:dyDescent="0.4">
      <c r="A109" s="207"/>
      <c r="B109" s="329" t="s">
        <v>1146</v>
      </c>
      <c r="C109" s="535" t="s">
        <v>1147</v>
      </c>
      <c r="D109" s="484" t="s">
        <v>1148</v>
      </c>
      <c r="E109" s="338" t="s">
        <v>17</v>
      </c>
      <c r="F109" s="359" t="s">
        <v>22</v>
      </c>
      <c r="G109" s="356" t="s">
        <v>5</v>
      </c>
      <c r="H109" s="302"/>
      <c r="I109" s="339"/>
      <c r="J109" s="340"/>
      <c r="K109" s="340"/>
      <c r="L109" s="340"/>
      <c r="M109" s="340"/>
      <c r="N109" s="340"/>
      <c r="O109" s="340"/>
      <c r="P109" s="340" t="s">
        <v>28</v>
      </c>
      <c r="Q109" s="340"/>
      <c r="R109" s="340"/>
      <c r="S109" s="299"/>
      <c r="T109" s="341"/>
      <c r="U109" s="341"/>
      <c r="V109" s="341"/>
      <c r="W109" s="341"/>
      <c r="X109" s="390" t="s">
        <v>28</v>
      </c>
      <c r="Y109" s="364"/>
      <c r="Z109" s="341"/>
      <c r="AA109" s="341"/>
      <c r="AB109" s="341"/>
      <c r="AC109" s="341"/>
      <c r="AD109" s="559"/>
      <c r="AE109" s="205"/>
      <c r="AF109" s="207"/>
      <c r="AG109" s="207"/>
      <c r="AH109" s="207"/>
      <c r="AI109" s="207"/>
      <c r="AJ109" s="207"/>
      <c r="AK109" s="207"/>
      <c r="AL109" s="207"/>
      <c r="AM109" s="207"/>
      <c r="AN109" s="207"/>
      <c r="AO109" s="207"/>
      <c r="AP109" s="207"/>
    </row>
    <row r="110" spans="1:42" s="206" customFormat="1" x14ac:dyDescent="0.4">
      <c r="A110" s="207"/>
      <c r="B110" s="329" t="s">
        <v>1149</v>
      </c>
      <c r="C110" s="534" t="s">
        <v>1150</v>
      </c>
      <c r="D110" s="484" t="s">
        <v>1205</v>
      </c>
      <c r="E110" s="338" t="s">
        <v>17</v>
      </c>
      <c r="F110" s="359" t="s">
        <v>22</v>
      </c>
      <c r="G110" s="356" t="s">
        <v>5</v>
      </c>
      <c r="H110" s="302"/>
      <c r="I110" s="339"/>
      <c r="J110" s="340"/>
      <c r="K110" s="340"/>
      <c r="L110" s="340"/>
      <c r="M110" s="340"/>
      <c r="N110" s="340"/>
      <c r="O110" s="340"/>
      <c r="P110" s="340" t="s">
        <v>28</v>
      </c>
      <c r="Q110" s="340"/>
      <c r="R110" s="340"/>
      <c r="S110" s="299"/>
      <c r="T110" s="341"/>
      <c r="U110" s="341"/>
      <c r="V110" s="341"/>
      <c r="W110" s="341"/>
      <c r="X110" s="390" t="s">
        <v>28</v>
      </c>
      <c r="Y110" s="364"/>
      <c r="Z110" s="341"/>
      <c r="AA110" s="341"/>
      <c r="AB110" s="341"/>
      <c r="AC110" s="341"/>
      <c r="AD110" s="559"/>
      <c r="AE110" s="205"/>
      <c r="AF110" s="207"/>
      <c r="AG110" s="207"/>
      <c r="AH110" s="207"/>
      <c r="AI110" s="207"/>
      <c r="AJ110" s="207"/>
      <c r="AK110" s="207"/>
      <c r="AL110" s="207"/>
      <c r="AM110" s="207"/>
      <c r="AN110" s="207"/>
      <c r="AO110" s="207"/>
      <c r="AP110" s="207"/>
    </row>
    <row r="111" spans="1:42" s="206" customFormat="1" ht="14.25" customHeight="1" x14ac:dyDescent="0.4">
      <c r="A111" s="207"/>
      <c r="B111" s="329" t="s">
        <v>1152</v>
      </c>
      <c r="C111" s="534" t="s">
        <v>1150</v>
      </c>
      <c r="D111" s="484" t="s">
        <v>1206</v>
      </c>
      <c r="E111" s="338" t="s">
        <v>17</v>
      </c>
      <c r="F111" s="359" t="s">
        <v>22</v>
      </c>
      <c r="G111" s="356" t="s">
        <v>5</v>
      </c>
      <c r="H111" s="302"/>
      <c r="I111" s="339"/>
      <c r="J111" s="340"/>
      <c r="K111" s="340"/>
      <c r="L111" s="340"/>
      <c r="M111" s="340"/>
      <c r="N111" s="340"/>
      <c r="O111" s="340"/>
      <c r="P111" s="340" t="s">
        <v>28</v>
      </c>
      <c r="Q111" s="340"/>
      <c r="R111" s="340"/>
      <c r="S111" s="299"/>
      <c r="T111" s="341"/>
      <c r="U111" s="341"/>
      <c r="V111" s="341"/>
      <c r="W111" s="341"/>
      <c r="X111" s="390" t="s">
        <v>28</v>
      </c>
      <c r="Y111" s="364"/>
      <c r="Z111" s="341"/>
      <c r="AA111" s="341"/>
      <c r="AB111" s="341"/>
      <c r="AC111" s="341"/>
      <c r="AD111" s="559"/>
      <c r="AE111" s="205"/>
      <c r="AF111" s="207"/>
      <c r="AG111" s="207"/>
      <c r="AH111" s="207"/>
      <c r="AI111" s="207"/>
      <c r="AJ111" s="207"/>
      <c r="AK111" s="207"/>
      <c r="AL111" s="207"/>
      <c r="AM111" s="207"/>
      <c r="AN111" s="207"/>
      <c r="AO111" s="207"/>
      <c r="AP111" s="207"/>
    </row>
    <row r="112" spans="1:42" s="206" customFormat="1" x14ac:dyDescent="0.4">
      <c r="A112" s="207"/>
      <c r="B112" s="329" t="s">
        <v>1153</v>
      </c>
      <c r="C112" s="535" t="s">
        <v>1154</v>
      </c>
      <c r="D112" s="495" t="s">
        <v>1303</v>
      </c>
      <c r="E112" s="338" t="s">
        <v>17</v>
      </c>
      <c r="F112" s="359" t="s">
        <v>22</v>
      </c>
      <c r="G112" s="356" t="s">
        <v>5</v>
      </c>
      <c r="H112" s="302"/>
      <c r="I112" s="339"/>
      <c r="J112" s="340"/>
      <c r="K112" s="340"/>
      <c r="L112" s="340"/>
      <c r="M112" s="340"/>
      <c r="N112" s="340"/>
      <c r="O112" s="340"/>
      <c r="P112" s="340" t="s">
        <v>28</v>
      </c>
      <c r="Q112" s="340"/>
      <c r="R112" s="340"/>
      <c r="S112" s="299"/>
      <c r="T112" s="341"/>
      <c r="U112" s="341"/>
      <c r="V112" s="341"/>
      <c r="W112" s="341"/>
      <c r="X112" s="390" t="s">
        <v>28</v>
      </c>
      <c r="Y112" s="364"/>
      <c r="Z112" s="341"/>
      <c r="AA112" s="341"/>
      <c r="AB112" s="341"/>
      <c r="AC112" s="341"/>
      <c r="AD112" s="559"/>
      <c r="AE112" s="205"/>
      <c r="AF112" s="207"/>
      <c r="AG112" s="207"/>
      <c r="AH112" s="207"/>
      <c r="AI112" s="207"/>
      <c r="AJ112" s="207"/>
      <c r="AK112" s="207"/>
      <c r="AL112" s="207"/>
      <c r="AM112" s="207"/>
      <c r="AN112" s="207"/>
      <c r="AO112" s="207"/>
      <c r="AP112" s="207"/>
    </row>
    <row r="113" spans="1:42" s="206" customFormat="1" ht="14.25" customHeight="1" x14ac:dyDescent="0.4">
      <c r="A113" s="207"/>
      <c r="B113" s="329" t="s">
        <v>1155</v>
      </c>
      <c r="C113" s="535" t="s">
        <v>1156</v>
      </c>
      <c r="D113" s="495" t="s">
        <v>1304</v>
      </c>
      <c r="E113" s="338" t="s">
        <v>17</v>
      </c>
      <c r="F113" s="359" t="s">
        <v>22</v>
      </c>
      <c r="G113" s="356" t="s">
        <v>5</v>
      </c>
      <c r="H113" s="302"/>
      <c r="I113" s="339"/>
      <c r="J113" s="340"/>
      <c r="K113" s="340"/>
      <c r="L113" s="340"/>
      <c r="M113" s="340"/>
      <c r="N113" s="340"/>
      <c r="O113" s="340"/>
      <c r="P113" s="340" t="s">
        <v>28</v>
      </c>
      <c r="Q113" s="340"/>
      <c r="R113" s="340"/>
      <c r="S113" s="299"/>
      <c r="T113" s="341"/>
      <c r="U113" s="341"/>
      <c r="V113" s="341"/>
      <c r="W113" s="341"/>
      <c r="X113" s="390" t="s">
        <v>28</v>
      </c>
      <c r="Y113" s="364"/>
      <c r="Z113" s="341"/>
      <c r="AA113" s="341"/>
      <c r="AB113" s="341"/>
      <c r="AC113" s="341"/>
      <c r="AD113" s="559"/>
      <c r="AE113" s="205"/>
      <c r="AF113" s="207"/>
      <c r="AG113" s="207"/>
      <c r="AH113" s="207"/>
      <c r="AI113" s="207"/>
      <c r="AJ113" s="207"/>
      <c r="AK113" s="207"/>
      <c r="AL113" s="207"/>
      <c r="AM113" s="207"/>
      <c r="AN113" s="207"/>
      <c r="AO113" s="207"/>
      <c r="AP113" s="207"/>
    </row>
    <row r="114" spans="1:42" s="206" customFormat="1" x14ac:dyDescent="0.4">
      <c r="A114" s="207"/>
      <c r="B114" s="329" t="s">
        <v>1157</v>
      </c>
      <c r="C114" s="535" t="s">
        <v>1158</v>
      </c>
      <c r="D114" s="495" t="s">
        <v>1228</v>
      </c>
      <c r="E114" s="338" t="s">
        <v>17</v>
      </c>
      <c r="F114" s="359" t="s">
        <v>22</v>
      </c>
      <c r="G114" s="356" t="s">
        <v>5</v>
      </c>
      <c r="H114" s="302"/>
      <c r="I114" s="339"/>
      <c r="J114" s="340"/>
      <c r="K114" s="340"/>
      <c r="L114" s="340"/>
      <c r="M114" s="340"/>
      <c r="N114" s="340"/>
      <c r="O114" s="340"/>
      <c r="P114" s="340" t="s">
        <v>28</v>
      </c>
      <c r="Q114" s="340"/>
      <c r="R114" s="340"/>
      <c r="S114" s="299"/>
      <c r="T114" s="341"/>
      <c r="U114" s="341"/>
      <c r="V114" s="341"/>
      <c r="W114" s="341"/>
      <c r="X114" s="390" t="s">
        <v>28</v>
      </c>
      <c r="Y114" s="364"/>
      <c r="Z114" s="341"/>
      <c r="AA114" s="341"/>
      <c r="AB114" s="341"/>
      <c r="AC114" s="341"/>
      <c r="AD114" s="559"/>
      <c r="AE114" s="205"/>
      <c r="AF114" s="207"/>
      <c r="AG114" s="207"/>
      <c r="AH114" s="207"/>
      <c r="AI114" s="207"/>
      <c r="AJ114" s="207"/>
      <c r="AK114" s="207"/>
      <c r="AL114" s="207"/>
      <c r="AM114" s="207"/>
      <c r="AN114" s="207"/>
      <c r="AO114" s="207"/>
      <c r="AP114" s="207"/>
    </row>
    <row r="115" spans="1:42" s="206" customFormat="1" ht="28.5" customHeight="1" x14ac:dyDescent="0.4">
      <c r="A115" s="207"/>
      <c r="B115" s="329" t="s">
        <v>1160</v>
      </c>
      <c r="C115" s="480" t="s">
        <v>1161</v>
      </c>
      <c r="D115" s="484" t="s">
        <v>1394</v>
      </c>
      <c r="E115" s="338" t="s">
        <v>17</v>
      </c>
      <c r="F115" s="359" t="s">
        <v>22</v>
      </c>
      <c r="G115" s="356" t="s">
        <v>5</v>
      </c>
      <c r="H115" s="302"/>
      <c r="I115" s="339"/>
      <c r="J115" s="340"/>
      <c r="K115" s="340"/>
      <c r="L115" s="340"/>
      <c r="M115" s="340"/>
      <c r="N115" s="340"/>
      <c r="O115" s="340"/>
      <c r="P115" s="340" t="s">
        <v>28</v>
      </c>
      <c r="Q115" s="340"/>
      <c r="R115" s="340"/>
      <c r="S115" s="299"/>
      <c r="T115" s="341"/>
      <c r="U115" s="341"/>
      <c r="V115" s="341"/>
      <c r="W115" s="341"/>
      <c r="X115" s="390" t="s">
        <v>28</v>
      </c>
      <c r="Y115" s="364"/>
      <c r="Z115" s="341"/>
      <c r="AA115" s="341"/>
      <c r="AB115" s="341"/>
      <c r="AC115" s="341"/>
      <c r="AD115" s="559"/>
      <c r="AE115" s="205"/>
      <c r="AF115" s="207"/>
      <c r="AG115" s="207"/>
      <c r="AH115" s="207"/>
      <c r="AI115" s="207"/>
      <c r="AJ115" s="207"/>
      <c r="AK115" s="207"/>
      <c r="AL115" s="207"/>
      <c r="AM115" s="207"/>
      <c r="AN115" s="207"/>
      <c r="AO115" s="207"/>
      <c r="AP115" s="207"/>
    </row>
    <row r="116" spans="1:42" s="206" customFormat="1" ht="28.5" x14ac:dyDescent="0.4">
      <c r="A116" s="207"/>
      <c r="B116" s="329" t="s">
        <v>1162</v>
      </c>
      <c r="C116" s="480" t="s">
        <v>1161</v>
      </c>
      <c r="D116" s="484" t="s">
        <v>1393</v>
      </c>
      <c r="E116" s="338" t="s">
        <v>17</v>
      </c>
      <c r="F116" s="359" t="s">
        <v>22</v>
      </c>
      <c r="G116" s="356" t="s">
        <v>5</v>
      </c>
      <c r="H116" s="302"/>
      <c r="I116" s="339"/>
      <c r="J116" s="340"/>
      <c r="K116" s="340"/>
      <c r="L116" s="340"/>
      <c r="M116" s="340"/>
      <c r="N116" s="340"/>
      <c r="O116" s="340"/>
      <c r="P116" s="340" t="s">
        <v>28</v>
      </c>
      <c r="Q116" s="340"/>
      <c r="R116" s="340"/>
      <c r="S116" s="299"/>
      <c r="T116" s="341"/>
      <c r="U116" s="341"/>
      <c r="V116" s="341"/>
      <c r="W116" s="341"/>
      <c r="X116" s="390" t="s">
        <v>28</v>
      </c>
      <c r="Y116" s="364"/>
      <c r="Z116" s="341"/>
      <c r="AA116" s="341"/>
      <c r="AB116" s="341"/>
      <c r="AC116" s="341"/>
      <c r="AD116" s="559"/>
      <c r="AE116" s="205"/>
      <c r="AF116" s="207"/>
      <c r="AG116" s="207"/>
      <c r="AH116" s="207"/>
      <c r="AI116" s="207"/>
      <c r="AJ116" s="207"/>
      <c r="AK116" s="207"/>
      <c r="AL116" s="207"/>
      <c r="AM116" s="207"/>
      <c r="AN116" s="207"/>
      <c r="AO116" s="207"/>
      <c r="AP116" s="207"/>
    </row>
    <row r="117" spans="1:42" s="206" customFormat="1" x14ac:dyDescent="0.4">
      <c r="A117" s="207"/>
      <c r="B117" s="329" t="s">
        <v>1164</v>
      </c>
      <c r="C117" s="534" t="s">
        <v>1163</v>
      </c>
      <c r="D117" s="484" t="s">
        <v>1254</v>
      </c>
      <c r="E117" s="338" t="s">
        <v>17</v>
      </c>
      <c r="F117" s="359" t="s">
        <v>22</v>
      </c>
      <c r="G117" s="356" t="s">
        <v>5</v>
      </c>
      <c r="H117" s="302"/>
      <c r="I117" s="339"/>
      <c r="J117" s="340"/>
      <c r="K117" s="340"/>
      <c r="L117" s="340"/>
      <c r="M117" s="340"/>
      <c r="N117" s="340"/>
      <c r="O117" s="340"/>
      <c r="P117" s="340" t="s">
        <v>28</v>
      </c>
      <c r="Q117" s="340"/>
      <c r="R117" s="340"/>
      <c r="S117" s="299"/>
      <c r="T117" s="341"/>
      <c r="U117" s="341"/>
      <c r="V117" s="341"/>
      <c r="W117" s="341"/>
      <c r="X117" s="390" t="s">
        <v>28</v>
      </c>
      <c r="Y117" s="364"/>
      <c r="Z117" s="341"/>
      <c r="AA117" s="341"/>
      <c r="AB117" s="341"/>
      <c r="AC117" s="341"/>
      <c r="AD117" s="559"/>
      <c r="AE117" s="205"/>
      <c r="AF117" s="207"/>
      <c r="AG117" s="207"/>
      <c r="AH117" s="207"/>
      <c r="AI117" s="207"/>
      <c r="AJ117" s="207"/>
      <c r="AK117" s="207"/>
      <c r="AL117" s="207"/>
      <c r="AM117" s="207"/>
      <c r="AN117" s="207"/>
      <c r="AO117" s="207"/>
      <c r="AP117" s="207"/>
    </row>
    <row r="118" spans="1:42" s="206" customFormat="1" x14ac:dyDescent="0.4">
      <c r="A118" s="207"/>
      <c r="B118" s="329" t="s">
        <v>1165</v>
      </c>
      <c r="C118" s="534" t="s">
        <v>1163</v>
      </c>
      <c r="D118" s="484" t="s">
        <v>1255</v>
      </c>
      <c r="E118" s="338" t="s">
        <v>17</v>
      </c>
      <c r="F118" s="359" t="s">
        <v>22</v>
      </c>
      <c r="G118" s="356" t="s">
        <v>5</v>
      </c>
      <c r="H118" s="302"/>
      <c r="I118" s="339"/>
      <c r="J118" s="340"/>
      <c r="K118" s="340"/>
      <c r="L118" s="340"/>
      <c r="M118" s="340"/>
      <c r="N118" s="340"/>
      <c r="O118" s="340"/>
      <c r="P118" s="340" t="s">
        <v>28</v>
      </c>
      <c r="Q118" s="340"/>
      <c r="R118" s="340"/>
      <c r="S118" s="299"/>
      <c r="T118" s="341"/>
      <c r="U118" s="341"/>
      <c r="V118" s="341"/>
      <c r="W118" s="341"/>
      <c r="X118" s="390" t="s">
        <v>28</v>
      </c>
      <c r="Y118" s="364"/>
      <c r="Z118" s="341"/>
      <c r="AA118" s="341"/>
      <c r="AB118" s="341"/>
      <c r="AC118" s="341"/>
      <c r="AD118" s="559"/>
      <c r="AE118" s="205"/>
      <c r="AF118" s="207"/>
      <c r="AG118" s="207"/>
      <c r="AH118" s="207"/>
      <c r="AI118" s="207"/>
      <c r="AJ118" s="207"/>
      <c r="AK118" s="207"/>
      <c r="AL118" s="207"/>
      <c r="AM118" s="207"/>
      <c r="AN118" s="207"/>
      <c r="AO118" s="207"/>
      <c r="AP118" s="207"/>
    </row>
    <row r="119" spans="1:42" s="206" customFormat="1" x14ac:dyDescent="0.4">
      <c r="A119" s="207"/>
      <c r="B119" s="329" t="s">
        <v>1166</v>
      </c>
      <c r="C119" s="534" t="s">
        <v>1163</v>
      </c>
      <c r="D119" s="484" t="s">
        <v>1256</v>
      </c>
      <c r="E119" s="338" t="s">
        <v>17</v>
      </c>
      <c r="F119" s="359" t="s">
        <v>22</v>
      </c>
      <c r="G119" s="356" t="s">
        <v>5</v>
      </c>
      <c r="H119" s="302"/>
      <c r="I119" s="339"/>
      <c r="J119" s="340"/>
      <c r="K119" s="340"/>
      <c r="L119" s="340"/>
      <c r="M119" s="340"/>
      <c r="N119" s="340"/>
      <c r="O119" s="340"/>
      <c r="P119" s="340" t="s">
        <v>28</v>
      </c>
      <c r="Q119" s="340"/>
      <c r="R119" s="340"/>
      <c r="S119" s="299"/>
      <c r="T119" s="341"/>
      <c r="U119" s="341"/>
      <c r="V119" s="341"/>
      <c r="W119" s="341"/>
      <c r="X119" s="390" t="s">
        <v>28</v>
      </c>
      <c r="Y119" s="364"/>
      <c r="Z119" s="341"/>
      <c r="AA119" s="341"/>
      <c r="AB119" s="341"/>
      <c r="AC119" s="341"/>
      <c r="AD119" s="559"/>
      <c r="AE119" s="205"/>
      <c r="AF119" s="207"/>
      <c r="AG119" s="207"/>
      <c r="AH119" s="207"/>
      <c r="AI119" s="207"/>
      <c r="AJ119" s="207"/>
      <c r="AK119" s="207"/>
      <c r="AL119" s="207"/>
      <c r="AM119" s="207"/>
      <c r="AN119" s="207"/>
      <c r="AO119" s="207"/>
      <c r="AP119" s="207"/>
    </row>
    <row r="120" spans="1:42" s="206" customFormat="1" x14ac:dyDescent="0.4">
      <c r="A120" s="207"/>
      <c r="B120" s="329" t="s">
        <v>1168</v>
      </c>
      <c r="C120" s="534" t="s">
        <v>1163</v>
      </c>
      <c r="D120" s="484" t="s">
        <v>1258</v>
      </c>
      <c r="E120" s="338" t="s">
        <v>17</v>
      </c>
      <c r="F120" s="359" t="s">
        <v>22</v>
      </c>
      <c r="G120" s="356" t="s">
        <v>5</v>
      </c>
      <c r="H120" s="302"/>
      <c r="I120" s="339"/>
      <c r="J120" s="340"/>
      <c r="K120" s="340"/>
      <c r="L120" s="340"/>
      <c r="M120" s="340"/>
      <c r="N120" s="340"/>
      <c r="O120" s="340"/>
      <c r="P120" s="340" t="s">
        <v>28</v>
      </c>
      <c r="Q120" s="340"/>
      <c r="R120" s="340"/>
      <c r="S120" s="299"/>
      <c r="T120" s="341"/>
      <c r="U120" s="341"/>
      <c r="V120" s="341"/>
      <c r="W120" s="341"/>
      <c r="X120" s="390" t="s">
        <v>28</v>
      </c>
      <c r="Y120" s="364"/>
      <c r="Z120" s="341"/>
      <c r="AA120" s="341"/>
      <c r="AB120" s="341"/>
      <c r="AC120" s="341"/>
      <c r="AD120" s="559"/>
      <c r="AE120" s="205"/>
      <c r="AF120" s="207"/>
      <c r="AG120" s="207"/>
      <c r="AH120" s="207"/>
      <c r="AI120" s="207"/>
      <c r="AJ120" s="207"/>
      <c r="AK120" s="207"/>
      <c r="AL120" s="207"/>
      <c r="AM120" s="207"/>
      <c r="AN120" s="207"/>
      <c r="AO120" s="207"/>
      <c r="AP120" s="207"/>
    </row>
    <row r="121" spans="1:42" s="206" customFormat="1" x14ac:dyDescent="0.4">
      <c r="A121" s="207"/>
      <c r="B121" s="329" t="s">
        <v>1282</v>
      </c>
      <c r="C121" s="534" t="s">
        <v>1167</v>
      </c>
      <c r="D121" s="484" t="s">
        <v>1260</v>
      </c>
      <c r="E121" s="338" t="s">
        <v>17</v>
      </c>
      <c r="F121" s="359" t="s">
        <v>22</v>
      </c>
      <c r="G121" s="356" t="s">
        <v>5</v>
      </c>
      <c r="H121" s="302"/>
      <c r="I121" s="339"/>
      <c r="J121" s="340"/>
      <c r="K121" s="340"/>
      <c r="L121" s="340"/>
      <c r="M121" s="340"/>
      <c r="N121" s="340"/>
      <c r="O121" s="340"/>
      <c r="P121" s="340" t="s">
        <v>28</v>
      </c>
      <c r="Q121" s="340"/>
      <c r="R121" s="340"/>
      <c r="S121" s="299"/>
      <c r="T121" s="341"/>
      <c r="U121" s="341"/>
      <c r="V121" s="341"/>
      <c r="W121" s="341"/>
      <c r="X121" s="390" t="s">
        <v>28</v>
      </c>
      <c r="Y121" s="364"/>
      <c r="Z121" s="341"/>
      <c r="AA121" s="341"/>
      <c r="AB121" s="341"/>
      <c r="AC121" s="341"/>
      <c r="AD121" s="559"/>
      <c r="AE121" s="205"/>
      <c r="AF121" s="207"/>
      <c r="AG121" s="207"/>
      <c r="AH121" s="207"/>
      <c r="AI121" s="207"/>
      <c r="AJ121" s="207"/>
      <c r="AK121" s="207"/>
      <c r="AL121" s="207"/>
      <c r="AM121" s="207"/>
      <c r="AN121" s="207"/>
      <c r="AO121" s="207"/>
      <c r="AP121" s="207"/>
    </row>
    <row r="122" spans="1:42" s="206" customFormat="1" x14ac:dyDescent="0.4">
      <c r="A122" s="207"/>
      <c r="B122" s="329" t="s">
        <v>1283</v>
      </c>
      <c r="C122" s="534" t="s">
        <v>1167</v>
      </c>
      <c r="D122" s="484" t="s">
        <v>1305</v>
      </c>
      <c r="E122" s="338" t="s">
        <v>17</v>
      </c>
      <c r="F122" s="359" t="s">
        <v>22</v>
      </c>
      <c r="G122" s="356" t="s">
        <v>5</v>
      </c>
      <c r="H122" s="302"/>
      <c r="I122" s="339"/>
      <c r="J122" s="340"/>
      <c r="K122" s="340"/>
      <c r="L122" s="340"/>
      <c r="M122" s="340"/>
      <c r="N122" s="340"/>
      <c r="O122" s="340"/>
      <c r="P122" s="340" t="s">
        <v>28</v>
      </c>
      <c r="Q122" s="340"/>
      <c r="R122" s="340"/>
      <c r="S122" s="299"/>
      <c r="T122" s="341"/>
      <c r="U122" s="341"/>
      <c r="V122" s="341"/>
      <c r="W122" s="341"/>
      <c r="X122" s="390" t="s">
        <v>28</v>
      </c>
      <c r="Y122" s="364"/>
      <c r="Z122" s="341"/>
      <c r="AA122" s="341"/>
      <c r="AB122" s="341"/>
      <c r="AC122" s="341"/>
      <c r="AD122" s="559"/>
      <c r="AE122" s="205"/>
      <c r="AF122" s="207"/>
      <c r="AG122" s="207"/>
      <c r="AH122" s="207"/>
      <c r="AI122" s="207"/>
      <c r="AJ122" s="207"/>
      <c r="AK122" s="207"/>
      <c r="AL122" s="207"/>
      <c r="AM122" s="207"/>
      <c r="AN122" s="207"/>
      <c r="AO122" s="207"/>
      <c r="AP122" s="207"/>
    </row>
    <row r="123" spans="1:42" s="206" customFormat="1" x14ac:dyDescent="0.4">
      <c r="A123" s="207"/>
      <c r="B123" s="329" t="s">
        <v>1284</v>
      </c>
      <c r="C123" s="534" t="s">
        <v>1167</v>
      </c>
      <c r="D123" s="484" t="s">
        <v>1306</v>
      </c>
      <c r="E123" s="338" t="s">
        <v>17</v>
      </c>
      <c r="F123" s="359" t="s">
        <v>22</v>
      </c>
      <c r="G123" s="356" t="s">
        <v>5</v>
      </c>
      <c r="H123" s="302"/>
      <c r="I123" s="339"/>
      <c r="J123" s="340"/>
      <c r="K123" s="340"/>
      <c r="L123" s="340"/>
      <c r="M123" s="340"/>
      <c r="N123" s="340"/>
      <c r="O123" s="340"/>
      <c r="P123" s="340" t="s">
        <v>28</v>
      </c>
      <c r="Q123" s="340"/>
      <c r="R123" s="340"/>
      <c r="S123" s="299"/>
      <c r="T123" s="341"/>
      <c r="U123" s="341"/>
      <c r="V123" s="341"/>
      <c r="W123" s="341"/>
      <c r="X123" s="390" t="s">
        <v>28</v>
      </c>
      <c r="Y123" s="364"/>
      <c r="Z123" s="341"/>
      <c r="AA123" s="341"/>
      <c r="AB123" s="341"/>
      <c r="AC123" s="341"/>
      <c r="AD123" s="559"/>
      <c r="AE123" s="205"/>
      <c r="AF123" s="207"/>
      <c r="AG123" s="207"/>
      <c r="AH123" s="207"/>
      <c r="AI123" s="207"/>
      <c r="AJ123" s="207"/>
      <c r="AK123" s="207"/>
      <c r="AL123" s="207"/>
      <c r="AM123" s="207"/>
      <c r="AN123" s="207"/>
      <c r="AO123" s="207"/>
      <c r="AP123" s="207"/>
    </row>
    <row r="124" spans="1:42" s="206" customFormat="1" ht="28.5" x14ac:dyDescent="0.4">
      <c r="A124" s="207"/>
      <c r="B124" s="329" t="s">
        <v>1310</v>
      </c>
      <c r="C124" s="523" t="s">
        <v>1167</v>
      </c>
      <c r="D124" s="484" t="s">
        <v>1272</v>
      </c>
      <c r="E124" s="338" t="s">
        <v>17</v>
      </c>
      <c r="F124" s="359" t="s">
        <v>22</v>
      </c>
      <c r="G124" s="356" t="s">
        <v>5</v>
      </c>
      <c r="H124" s="302"/>
      <c r="I124" s="339"/>
      <c r="J124" s="340"/>
      <c r="K124" s="340"/>
      <c r="L124" s="340"/>
      <c r="M124" s="340"/>
      <c r="N124" s="340"/>
      <c r="O124" s="340"/>
      <c r="P124" s="340" t="s">
        <v>28</v>
      </c>
      <c r="Q124" s="340"/>
      <c r="R124" s="340"/>
      <c r="S124" s="299"/>
      <c r="T124" s="341"/>
      <c r="U124" s="341"/>
      <c r="V124" s="341"/>
      <c r="W124" s="341"/>
      <c r="X124" s="390" t="s">
        <v>28</v>
      </c>
      <c r="Y124" s="364"/>
      <c r="Z124" s="341"/>
      <c r="AA124" s="341"/>
      <c r="AB124" s="341"/>
      <c r="AC124" s="341"/>
      <c r="AD124" s="559"/>
      <c r="AE124" s="205"/>
      <c r="AF124" s="207"/>
      <c r="AG124" s="207"/>
      <c r="AH124" s="207"/>
      <c r="AI124" s="207"/>
      <c r="AJ124" s="207"/>
      <c r="AK124" s="207"/>
      <c r="AL124" s="207"/>
      <c r="AM124" s="207"/>
      <c r="AN124" s="207"/>
      <c r="AO124" s="207"/>
      <c r="AP124" s="207"/>
    </row>
    <row r="125" spans="1:42" x14ac:dyDescent="0.45">
      <c r="A125" s="529"/>
      <c r="B125" s="329" t="s">
        <v>1171</v>
      </c>
      <c r="C125" s="534" t="s">
        <v>1172</v>
      </c>
      <c r="D125" s="484" t="s">
        <v>1273</v>
      </c>
      <c r="E125" s="338" t="s">
        <v>17</v>
      </c>
      <c r="F125" s="359" t="s">
        <v>22</v>
      </c>
      <c r="G125" s="356" t="s">
        <v>5</v>
      </c>
      <c r="H125" s="302"/>
      <c r="I125" s="339"/>
      <c r="J125" s="340"/>
      <c r="K125" s="340"/>
      <c r="L125" s="340"/>
      <c r="M125" s="340"/>
      <c r="N125" s="340"/>
      <c r="O125" s="340"/>
      <c r="P125" s="340"/>
      <c r="Q125" s="340" t="s">
        <v>28</v>
      </c>
      <c r="R125" s="340"/>
      <c r="S125" s="299"/>
      <c r="T125" s="341"/>
      <c r="U125" s="341"/>
      <c r="V125" s="341"/>
      <c r="W125" s="341"/>
      <c r="X125" s="364"/>
      <c r="Y125" s="390" t="s">
        <v>28</v>
      </c>
      <c r="Z125" s="341"/>
      <c r="AA125" s="341"/>
      <c r="AB125" s="341"/>
      <c r="AC125" s="341"/>
      <c r="AD125" s="559"/>
      <c r="AE125" s="205"/>
      <c r="AF125" s="529"/>
      <c r="AG125" s="529"/>
      <c r="AH125" s="529"/>
      <c r="AI125" s="529"/>
      <c r="AJ125" s="529"/>
      <c r="AK125" s="529"/>
      <c r="AL125" s="529"/>
      <c r="AM125" s="529"/>
      <c r="AN125" s="529"/>
      <c r="AO125" s="529"/>
      <c r="AP125" s="529"/>
    </row>
    <row r="126" spans="1:42" x14ac:dyDescent="0.45">
      <c r="A126" s="529"/>
      <c r="B126" s="329" t="s">
        <v>1173</v>
      </c>
      <c r="C126" s="534" t="s">
        <v>1172</v>
      </c>
      <c r="D126" s="484" t="s">
        <v>1207</v>
      </c>
      <c r="E126" s="338" t="s">
        <v>17</v>
      </c>
      <c r="F126" s="359" t="s">
        <v>22</v>
      </c>
      <c r="G126" s="356" t="s">
        <v>5</v>
      </c>
      <c r="H126" s="302"/>
      <c r="I126" s="339"/>
      <c r="J126" s="340"/>
      <c r="K126" s="340"/>
      <c r="L126" s="340"/>
      <c r="M126" s="340"/>
      <c r="N126" s="340"/>
      <c r="O126" s="340"/>
      <c r="P126" s="340"/>
      <c r="Q126" s="340" t="s">
        <v>28</v>
      </c>
      <c r="R126" s="340"/>
      <c r="S126" s="299"/>
      <c r="T126" s="341"/>
      <c r="U126" s="341"/>
      <c r="V126" s="341"/>
      <c r="W126" s="341"/>
      <c r="X126" s="364"/>
      <c r="Y126" s="390" t="s">
        <v>28</v>
      </c>
      <c r="Z126" s="341"/>
      <c r="AA126" s="341"/>
      <c r="AB126" s="341"/>
      <c r="AC126" s="341"/>
      <c r="AD126" s="559"/>
      <c r="AE126" s="205"/>
      <c r="AF126" s="529"/>
      <c r="AG126" s="529"/>
      <c r="AH126" s="529"/>
      <c r="AI126" s="529"/>
      <c r="AJ126" s="529"/>
      <c r="AK126" s="529"/>
      <c r="AL126" s="529"/>
      <c r="AM126" s="529"/>
      <c r="AN126" s="529"/>
      <c r="AO126" s="529"/>
      <c r="AP126" s="529"/>
    </row>
    <row r="127" spans="1:42" ht="28.5" x14ac:dyDescent="0.45">
      <c r="A127" s="529"/>
      <c r="B127" s="329" t="s">
        <v>1174</v>
      </c>
      <c r="C127" s="534" t="s">
        <v>1175</v>
      </c>
      <c r="D127" s="484" t="s">
        <v>1274</v>
      </c>
      <c r="E127" s="338" t="s">
        <v>17</v>
      </c>
      <c r="F127" s="359" t="s">
        <v>22</v>
      </c>
      <c r="G127" s="356" t="s">
        <v>5</v>
      </c>
      <c r="H127" s="302"/>
      <c r="I127" s="339"/>
      <c r="J127" s="340"/>
      <c r="K127" s="340"/>
      <c r="L127" s="340"/>
      <c r="M127" s="340"/>
      <c r="N127" s="340"/>
      <c r="O127" s="340"/>
      <c r="P127" s="340"/>
      <c r="Q127" s="340" t="s">
        <v>28</v>
      </c>
      <c r="R127" s="340"/>
      <c r="S127" s="299"/>
      <c r="T127" s="341"/>
      <c r="U127" s="341"/>
      <c r="V127" s="341"/>
      <c r="W127" s="341"/>
      <c r="X127" s="364"/>
      <c r="Y127" s="390" t="s">
        <v>28</v>
      </c>
      <c r="Z127" s="341"/>
      <c r="AA127" s="341"/>
      <c r="AB127" s="341"/>
      <c r="AC127" s="341"/>
      <c r="AD127" s="559"/>
      <c r="AE127" s="205"/>
      <c r="AF127" s="529"/>
      <c r="AG127" s="529"/>
      <c r="AH127" s="529"/>
      <c r="AI127" s="529"/>
      <c r="AJ127" s="529"/>
      <c r="AK127" s="529"/>
      <c r="AL127" s="529"/>
      <c r="AM127" s="529"/>
      <c r="AN127" s="529"/>
      <c r="AO127" s="529"/>
      <c r="AP127" s="529"/>
    </row>
    <row r="128" spans="1:42" ht="28.5" x14ac:dyDescent="0.45">
      <c r="A128" s="529"/>
      <c r="B128" s="329" t="s">
        <v>1176</v>
      </c>
      <c r="C128" s="534" t="s">
        <v>1175</v>
      </c>
      <c r="D128" s="484" t="s">
        <v>1275</v>
      </c>
      <c r="E128" s="338" t="s">
        <v>17</v>
      </c>
      <c r="F128" s="359" t="s">
        <v>22</v>
      </c>
      <c r="G128" s="356" t="s">
        <v>5</v>
      </c>
      <c r="H128" s="302"/>
      <c r="I128" s="339"/>
      <c r="J128" s="340"/>
      <c r="K128" s="340"/>
      <c r="L128" s="340"/>
      <c r="M128" s="340"/>
      <c r="N128" s="340"/>
      <c r="O128" s="340"/>
      <c r="P128" s="340"/>
      <c r="Q128" s="340" t="s">
        <v>28</v>
      </c>
      <c r="R128" s="340"/>
      <c r="S128" s="299"/>
      <c r="T128" s="341"/>
      <c r="U128" s="341"/>
      <c r="V128" s="341"/>
      <c r="W128" s="341"/>
      <c r="X128" s="364"/>
      <c r="Y128" s="390" t="s">
        <v>28</v>
      </c>
      <c r="Z128" s="341"/>
      <c r="AA128" s="341"/>
      <c r="AB128" s="341"/>
      <c r="AC128" s="341"/>
      <c r="AD128" s="559"/>
      <c r="AE128" s="205"/>
      <c r="AF128" s="529"/>
      <c r="AG128" s="529"/>
      <c r="AH128" s="529"/>
      <c r="AI128" s="529"/>
      <c r="AJ128" s="529"/>
      <c r="AK128" s="529"/>
      <c r="AL128" s="529"/>
      <c r="AM128" s="529"/>
      <c r="AN128" s="529"/>
      <c r="AO128" s="529"/>
      <c r="AP128" s="529"/>
    </row>
    <row r="129" spans="1:42" ht="28.5" x14ac:dyDescent="0.45">
      <c r="A129" s="529"/>
      <c r="B129" s="329" t="s">
        <v>1328</v>
      </c>
      <c r="C129" s="534" t="s">
        <v>1175</v>
      </c>
      <c r="D129" s="484" t="s">
        <v>1334</v>
      </c>
      <c r="E129" s="338" t="s">
        <v>17</v>
      </c>
      <c r="F129" s="359" t="s">
        <v>22</v>
      </c>
      <c r="G129" s="356" t="s">
        <v>5</v>
      </c>
      <c r="H129" s="302"/>
      <c r="I129" s="339"/>
      <c r="J129" s="340"/>
      <c r="K129" s="340"/>
      <c r="L129" s="340"/>
      <c r="M129" s="340"/>
      <c r="N129" s="340"/>
      <c r="O129" s="340"/>
      <c r="P129" s="340"/>
      <c r="Q129" s="340" t="s">
        <v>28</v>
      </c>
      <c r="R129" s="340"/>
      <c r="S129" s="299"/>
      <c r="T129" s="341"/>
      <c r="U129" s="341"/>
      <c r="V129" s="341"/>
      <c r="W129" s="341"/>
      <c r="X129" s="364"/>
      <c r="Y129" s="390" t="s">
        <v>28</v>
      </c>
      <c r="Z129" s="341"/>
      <c r="AA129" s="341"/>
      <c r="AB129" s="341"/>
      <c r="AC129" s="341"/>
      <c r="AD129" s="559"/>
      <c r="AE129" s="205"/>
      <c r="AF129" s="529"/>
      <c r="AG129" s="529"/>
      <c r="AH129" s="529"/>
      <c r="AI129" s="529"/>
      <c r="AJ129" s="529"/>
      <c r="AK129" s="529"/>
      <c r="AL129" s="529"/>
      <c r="AM129" s="529"/>
      <c r="AN129" s="529"/>
      <c r="AO129" s="529"/>
      <c r="AP129" s="529"/>
    </row>
    <row r="130" spans="1:42" x14ac:dyDescent="0.45">
      <c r="A130" s="529"/>
      <c r="B130" s="329" t="s">
        <v>1178</v>
      </c>
      <c r="C130" s="534" t="s">
        <v>1179</v>
      </c>
      <c r="D130" s="484" t="s">
        <v>1266</v>
      </c>
      <c r="E130" s="338" t="s">
        <v>17</v>
      </c>
      <c r="F130" s="359" t="s">
        <v>22</v>
      </c>
      <c r="G130" s="356" t="s">
        <v>8</v>
      </c>
      <c r="H130" s="302"/>
      <c r="I130" s="339"/>
      <c r="J130" s="340"/>
      <c r="K130" s="340"/>
      <c r="L130" s="340"/>
      <c r="M130" s="340"/>
      <c r="N130" s="340"/>
      <c r="O130" s="340"/>
      <c r="P130" s="340"/>
      <c r="Q130" s="340" t="s">
        <v>28</v>
      </c>
      <c r="R130" s="340"/>
      <c r="S130" s="299"/>
      <c r="T130" s="341"/>
      <c r="U130" s="341"/>
      <c r="V130" s="341"/>
      <c r="W130" s="341"/>
      <c r="X130" s="364"/>
      <c r="Y130" s="390" t="s">
        <v>28</v>
      </c>
      <c r="Z130" s="341"/>
      <c r="AA130" s="341"/>
      <c r="AB130" s="341"/>
      <c r="AC130" s="341"/>
      <c r="AD130" s="559"/>
      <c r="AE130" s="205"/>
      <c r="AF130" s="529"/>
      <c r="AG130" s="529"/>
      <c r="AH130" s="529"/>
      <c r="AI130" s="529"/>
      <c r="AJ130" s="529"/>
      <c r="AK130" s="529"/>
      <c r="AL130" s="529"/>
      <c r="AM130" s="529"/>
      <c r="AN130" s="529"/>
      <c r="AO130" s="529"/>
      <c r="AP130" s="529"/>
    </row>
    <row r="131" spans="1:42" ht="28.5" x14ac:dyDescent="0.45">
      <c r="A131" s="529"/>
      <c r="B131" s="329" t="s">
        <v>1329</v>
      </c>
      <c r="C131" s="534" t="s">
        <v>1181</v>
      </c>
      <c r="D131" s="484" t="s">
        <v>1337</v>
      </c>
      <c r="E131" s="338" t="s">
        <v>17</v>
      </c>
      <c r="F131" s="359" t="s">
        <v>22</v>
      </c>
      <c r="G131" s="356" t="s">
        <v>5</v>
      </c>
      <c r="H131" s="302"/>
      <c r="I131" s="339"/>
      <c r="J131" s="340"/>
      <c r="K131" s="340"/>
      <c r="L131" s="340"/>
      <c r="M131" s="340"/>
      <c r="N131" s="340"/>
      <c r="O131" s="340"/>
      <c r="P131" s="340"/>
      <c r="Q131" s="340" t="s">
        <v>28</v>
      </c>
      <c r="R131" s="340"/>
      <c r="S131" s="299"/>
      <c r="T131" s="341"/>
      <c r="U131" s="341"/>
      <c r="V131" s="341"/>
      <c r="W131" s="341"/>
      <c r="X131" s="364"/>
      <c r="Y131" s="390" t="s">
        <v>28</v>
      </c>
      <c r="Z131" s="341"/>
      <c r="AA131" s="341"/>
      <c r="AB131" s="341"/>
      <c r="AC131" s="341"/>
      <c r="AD131" s="559"/>
      <c r="AE131" s="205"/>
      <c r="AF131" s="529"/>
      <c r="AG131" s="529"/>
      <c r="AH131" s="529"/>
      <c r="AI131" s="529"/>
      <c r="AJ131" s="529"/>
      <c r="AK131" s="529"/>
      <c r="AL131" s="529"/>
      <c r="AM131" s="529"/>
      <c r="AN131" s="529"/>
      <c r="AO131" s="529"/>
      <c r="AP131" s="529"/>
    </row>
    <row r="132" spans="1:42" ht="28.5" x14ac:dyDescent="0.45">
      <c r="A132" s="529"/>
      <c r="B132" s="329" t="s">
        <v>1330</v>
      </c>
      <c r="C132" s="534" t="s">
        <v>1181</v>
      </c>
      <c r="D132" s="484" t="s">
        <v>1338</v>
      </c>
      <c r="E132" s="338" t="s">
        <v>17</v>
      </c>
      <c r="F132" s="359" t="s">
        <v>22</v>
      </c>
      <c r="G132" s="356" t="s">
        <v>5</v>
      </c>
      <c r="H132" s="302"/>
      <c r="I132" s="339"/>
      <c r="J132" s="340"/>
      <c r="K132" s="340"/>
      <c r="L132" s="340"/>
      <c r="M132" s="340"/>
      <c r="N132" s="340"/>
      <c r="O132" s="340"/>
      <c r="P132" s="340"/>
      <c r="Q132" s="340" t="s">
        <v>28</v>
      </c>
      <c r="R132" s="340"/>
      <c r="S132" s="299"/>
      <c r="T132" s="341"/>
      <c r="U132" s="341"/>
      <c r="V132" s="341"/>
      <c r="W132" s="341"/>
      <c r="X132" s="364"/>
      <c r="Y132" s="390" t="s">
        <v>28</v>
      </c>
      <c r="Z132" s="341"/>
      <c r="AA132" s="341"/>
      <c r="AB132" s="341"/>
      <c r="AC132" s="341"/>
      <c r="AD132" s="559"/>
      <c r="AE132" s="205"/>
      <c r="AF132" s="529"/>
      <c r="AG132" s="529"/>
      <c r="AH132" s="529"/>
      <c r="AI132" s="529"/>
      <c r="AJ132" s="529"/>
      <c r="AK132" s="529"/>
      <c r="AL132" s="529"/>
      <c r="AM132" s="529"/>
      <c r="AN132" s="529"/>
      <c r="AO132" s="529"/>
      <c r="AP132" s="529"/>
    </row>
    <row r="133" spans="1:42" x14ac:dyDescent="0.45">
      <c r="A133" s="529"/>
      <c r="B133" s="329" t="s">
        <v>1180</v>
      </c>
      <c r="C133" s="535" t="s">
        <v>1183</v>
      </c>
      <c r="D133" s="484" t="s">
        <v>1250</v>
      </c>
      <c r="E133" s="338" t="s">
        <v>17</v>
      </c>
      <c r="F133" s="359" t="s">
        <v>22</v>
      </c>
      <c r="G133" s="356" t="s">
        <v>5</v>
      </c>
      <c r="H133" s="302"/>
      <c r="I133" s="339"/>
      <c r="J133" s="340"/>
      <c r="K133" s="340"/>
      <c r="L133" s="340"/>
      <c r="M133" s="340"/>
      <c r="N133" s="340"/>
      <c r="O133" s="340"/>
      <c r="P133" s="340"/>
      <c r="Q133" s="340" t="s">
        <v>28</v>
      </c>
      <c r="R133" s="340"/>
      <c r="S133" s="299"/>
      <c r="T133" s="341"/>
      <c r="U133" s="341"/>
      <c r="V133" s="341"/>
      <c r="W133" s="341"/>
      <c r="X133" s="364"/>
      <c r="Y133" s="390" t="s">
        <v>28</v>
      </c>
      <c r="Z133" s="341"/>
      <c r="AA133" s="341"/>
      <c r="AB133" s="341"/>
      <c r="AC133" s="341"/>
      <c r="AD133" s="559"/>
      <c r="AE133" s="205"/>
      <c r="AF133" s="529"/>
      <c r="AG133" s="529"/>
      <c r="AH133" s="529"/>
      <c r="AI133" s="529"/>
      <c r="AJ133" s="529"/>
      <c r="AK133" s="529"/>
      <c r="AL133" s="529"/>
      <c r="AM133" s="529"/>
      <c r="AN133" s="529"/>
      <c r="AO133" s="529"/>
      <c r="AP133" s="529"/>
    </row>
    <row r="134" spans="1:42" ht="28.5" x14ac:dyDescent="0.45">
      <c r="A134" s="529"/>
      <c r="B134" s="329" t="s">
        <v>1182</v>
      </c>
      <c r="C134" s="535" t="s">
        <v>1184</v>
      </c>
      <c r="D134" s="495" t="s">
        <v>1209</v>
      </c>
      <c r="E134" s="338" t="s">
        <v>17</v>
      </c>
      <c r="F134" s="359" t="s">
        <v>22</v>
      </c>
      <c r="G134" s="356" t="s">
        <v>5</v>
      </c>
      <c r="H134" s="302"/>
      <c r="I134" s="339"/>
      <c r="J134" s="340"/>
      <c r="K134" s="340"/>
      <c r="L134" s="340"/>
      <c r="M134" s="340"/>
      <c r="N134" s="340"/>
      <c r="O134" s="340"/>
      <c r="P134" s="340"/>
      <c r="Q134" s="340" t="s">
        <v>28</v>
      </c>
      <c r="R134" s="340"/>
      <c r="S134" s="299"/>
      <c r="T134" s="341"/>
      <c r="U134" s="341"/>
      <c r="V134" s="341"/>
      <c r="W134" s="341"/>
      <c r="X134" s="364"/>
      <c r="Y134" s="390" t="s">
        <v>28</v>
      </c>
      <c r="Z134" s="341"/>
      <c r="AA134" s="341"/>
      <c r="AB134" s="341"/>
      <c r="AC134" s="341"/>
      <c r="AD134" s="559"/>
      <c r="AE134" s="205"/>
      <c r="AF134" s="529"/>
      <c r="AG134" s="529"/>
      <c r="AH134" s="529"/>
      <c r="AI134" s="529"/>
      <c r="AJ134" s="529"/>
      <c r="AK134" s="529"/>
      <c r="AL134" s="529"/>
      <c r="AM134" s="529"/>
      <c r="AN134" s="529"/>
      <c r="AO134" s="529"/>
      <c r="AP134" s="529"/>
    </row>
    <row r="135" spans="1:42" ht="42.75" x14ac:dyDescent="0.45">
      <c r="A135" s="529"/>
      <c r="B135" s="467" t="s">
        <v>1187</v>
      </c>
      <c r="C135" s="534" t="s">
        <v>1188</v>
      </c>
      <c r="D135" s="484" t="s">
        <v>1315</v>
      </c>
      <c r="E135" s="338" t="s">
        <v>17</v>
      </c>
      <c r="F135" s="359" t="s">
        <v>22</v>
      </c>
      <c r="G135" s="356" t="s">
        <v>5</v>
      </c>
      <c r="H135" s="302"/>
      <c r="I135" s="339"/>
      <c r="J135" s="340"/>
      <c r="K135" s="340"/>
      <c r="L135" s="340"/>
      <c r="M135" s="340"/>
      <c r="N135" s="340"/>
      <c r="O135" s="340"/>
      <c r="P135" s="340"/>
      <c r="Q135" s="340" t="s">
        <v>28</v>
      </c>
      <c r="R135" s="340"/>
      <c r="S135" s="299"/>
      <c r="T135" s="341"/>
      <c r="U135" s="341"/>
      <c r="V135" s="341"/>
      <c r="W135" s="341"/>
      <c r="X135" s="364"/>
      <c r="Y135" s="390" t="s">
        <v>28</v>
      </c>
      <c r="Z135" s="341"/>
      <c r="AA135" s="341"/>
      <c r="AB135" s="341"/>
      <c r="AC135" s="341"/>
      <c r="AD135" s="559"/>
      <c r="AE135" s="205"/>
      <c r="AF135" s="529"/>
      <c r="AG135" s="529"/>
      <c r="AH135" s="529"/>
      <c r="AI135" s="529"/>
      <c r="AJ135" s="529"/>
      <c r="AK135" s="529"/>
      <c r="AL135" s="529"/>
      <c r="AM135" s="529"/>
      <c r="AN135" s="529"/>
      <c r="AO135" s="529"/>
      <c r="AP135" s="529"/>
    </row>
    <row r="136" spans="1:42" ht="57" x14ac:dyDescent="0.45">
      <c r="A136" s="529"/>
      <c r="B136" s="467" t="s">
        <v>1189</v>
      </c>
      <c r="C136" s="534" t="s">
        <v>1188</v>
      </c>
      <c r="D136" s="484" t="s">
        <v>1316</v>
      </c>
      <c r="E136" s="338" t="s">
        <v>17</v>
      </c>
      <c r="F136" s="359" t="s">
        <v>22</v>
      </c>
      <c r="G136" s="356" t="s">
        <v>5</v>
      </c>
      <c r="H136" s="302"/>
      <c r="I136" s="339"/>
      <c r="J136" s="340"/>
      <c r="K136" s="340"/>
      <c r="L136" s="340"/>
      <c r="M136" s="340"/>
      <c r="N136" s="340"/>
      <c r="O136" s="340"/>
      <c r="P136" s="340"/>
      <c r="Q136" s="340" t="s">
        <v>28</v>
      </c>
      <c r="R136" s="340"/>
      <c r="S136" s="299"/>
      <c r="T136" s="341"/>
      <c r="U136" s="341"/>
      <c r="V136" s="341"/>
      <c r="W136" s="341"/>
      <c r="X136" s="364"/>
      <c r="Y136" s="390" t="s">
        <v>28</v>
      </c>
      <c r="Z136" s="341"/>
      <c r="AA136" s="341"/>
      <c r="AB136" s="341"/>
      <c r="AC136" s="341"/>
      <c r="AD136" s="559"/>
      <c r="AE136" s="205"/>
      <c r="AF136" s="529"/>
      <c r="AG136" s="529"/>
      <c r="AH136" s="529"/>
      <c r="AI136" s="529"/>
      <c r="AJ136" s="529"/>
      <c r="AK136" s="529"/>
      <c r="AL136" s="529"/>
      <c r="AM136" s="529"/>
      <c r="AN136" s="529"/>
      <c r="AO136" s="529"/>
      <c r="AP136" s="529"/>
    </row>
    <row r="137" spans="1:42" ht="28.5" x14ac:dyDescent="0.45">
      <c r="A137" s="529"/>
      <c r="B137" s="467" t="s">
        <v>1190</v>
      </c>
      <c r="C137" s="534" t="s">
        <v>1191</v>
      </c>
      <c r="D137" s="484" t="s">
        <v>1340</v>
      </c>
      <c r="E137" s="338" t="s">
        <v>17</v>
      </c>
      <c r="F137" s="359" t="s">
        <v>22</v>
      </c>
      <c r="G137" s="356" t="s">
        <v>5</v>
      </c>
      <c r="H137" s="302"/>
      <c r="I137" s="339"/>
      <c r="J137" s="340"/>
      <c r="K137" s="340"/>
      <c r="L137" s="340"/>
      <c r="M137" s="340"/>
      <c r="N137" s="340"/>
      <c r="O137" s="340"/>
      <c r="P137" s="340"/>
      <c r="Q137" s="340" t="s">
        <v>28</v>
      </c>
      <c r="R137" s="340"/>
      <c r="S137" s="299"/>
      <c r="T137" s="341"/>
      <c r="U137" s="341"/>
      <c r="V137" s="341"/>
      <c r="W137" s="341"/>
      <c r="X137" s="364"/>
      <c r="Y137" s="390" t="s">
        <v>28</v>
      </c>
      <c r="Z137" s="341"/>
      <c r="AA137" s="341"/>
      <c r="AB137" s="341"/>
      <c r="AC137" s="341"/>
      <c r="AD137" s="559"/>
      <c r="AE137" s="205"/>
      <c r="AF137" s="529"/>
      <c r="AG137" s="529"/>
      <c r="AH137" s="529"/>
      <c r="AI137" s="529"/>
      <c r="AJ137" s="529"/>
      <c r="AK137" s="529"/>
      <c r="AL137" s="529"/>
      <c r="AM137" s="529"/>
      <c r="AN137" s="529"/>
      <c r="AO137" s="529"/>
      <c r="AP137" s="529"/>
    </row>
    <row r="138" spans="1:42" ht="28.5" x14ac:dyDescent="0.45">
      <c r="A138" s="529"/>
      <c r="B138" s="467" t="s">
        <v>1344</v>
      </c>
      <c r="C138" s="534" t="s">
        <v>1191</v>
      </c>
      <c r="D138" s="484" t="s">
        <v>1343</v>
      </c>
      <c r="E138" s="338" t="s">
        <v>17</v>
      </c>
      <c r="F138" s="359" t="s">
        <v>22</v>
      </c>
      <c r="G138" s="356" t="s">
        <v>5</v>
      </c>
      <c r="H138" s="302"/>
      <c r="I138" s="339"/>
      <c r="J138" s="340"/>
      <c r="K138" s="340"/>
      <c r="L138" s="340"/>
      <c r="M138" s="340"/>
      <c r="N138" s="340"/>
      <c r="O138" s="340"/>
      <c r="P138" s="340"/>
      <c r="Q138" s="340" t="s">
        <v>28</v>
      </c>
      <c r="R138" s="340"/>
      <c r="S138" s="299"/>
      <c r="T138" s="341"/>
      <c r="U138" s="341"/>
      <c r="V138" s="341"/>
      <c r="W138" s="341"/>
      <c r="X138" s="364"/>
      <c r="Y138" s="390" t="s">
        <v>28</v>
      </c>
      <c r="Z138" s="341"/>
      <c r="AA138" s="341"/>
      <c r="AB138" s="341"/>
      <c r="AC138" s="341"/>
      <c r="AD138" s="559"/>
      <c r="AE138" s="205"/>
      <c r="AF138" s="529"/>
      <c r="AG138" s="529"/>
      <c r="AH138" s="529"/>
      <c r="AI138" s="529"/>
      <c r="AJ138" s="529"/>
      <c r="AK138" s="529"/>
      <c r="AL138" s="529"/>
      <c r="AM138" s="529"/>
      <c r="AN138" s="529"/>
      <c r="AO138" s="529"/>
      <c r="AP138" s="529"/>
    </row>
    <row r="139" spans="1:42" ht="28.5" x14ac:dyDescent="0.45">
      <c r="A139" s="529"/>
      <c r="B139" s="467" t="s">
        <v>1193</v>
      </c>
      <c r="C139" s="534" t="s">
        <v>1192</v>
      </c>
      <c r="D139" s="484" t="s">
        <v>1348</v>
      </c>
      <c r="E139" s="338" t="s">
        <v>17</v>
      </c>
      <c r="F139" s="359" t="s">
        <v>22</v>
      </c>
      <c r="G139" s="356" t="s">
        <v>5</v>
      </c>
      <c r="H139" s="302"/>
      <c r="I139" s="339"/>
      <c r="J139" s="340"/>
      <c r="K139" s="340"/>
      <c r="L139" s="340"/>
      <c r="M139" s="340"/>
      <c r="N139" s="340"/>
      <c r="O139" s="340"/>
      <c r="P139" s="340"/>
      <c r="Q139" s="340" t="s">
        <v>28</v>
      </c>
      <c r="R139" s="340"/>
      <c r="S139" s="299"/>
      <c r="T139" s="341"/>
      <c r="U139" s="341"/>
      <c r="V139" s="341"/>
      <c r="W139" s="341"/>
      <c r="X139" s="364"/>
      <c r="Y139" s="390" t="s">
        <v>28</v>
      </c>
      <c r="Z139" s="341"/>
      <c r="AA139" s="341"/>
      <c r="AB139" s="341"/>
      <c r="AC139" s="341"/>
      <c r="AD139" s="559"/>
      <c r="AE139" s="205"/>
      <c r="AF139" s="529"/>
      <c r="AG139" s="529"/>
      <c r="AH139" s="529"/>
      <c r="AI139" s="529"/>
      <c r="AJ139" s="529"/>
      <c r="AK139" s="529"/>
      <c r="AL139" s="529"/>
      <c r="AM139" s="529"/>
      <c r="AN139" s="529"/>
      <c r="AO139" s="529"/>
      <c r="AP139" s="529"/>
    </row>
    <row r="140" spans="1:42" ht="28.5" x14ac:dyDescent="0.45">
      <c r="A140" s="529"/>
      <c r="B140" s="467" t="s">
        <v>1194</v>
      </c>
      <c r="C140" s="534" t="s">
        <v>1192</v>
      </c>
      <c r="D140" s="484" t="s">
        <v>1347</v>
      </c>
      <c r="E140" s="338" t="s">
        <v>17</v>
      </c>
      <c r="F140" s="359" t="s">
        <v>22</v>
      </c>
      <c r="G140" s="356" t="s">
        <v>5</v>
      </c>
      <c r="H140" s="302"/>
      <c r="I140" s="339"/>
      <c r="J140" s="340"/>
      <c r="K140" s="340"/>
      <c r="L140" s="340"/>
      <c r="M140" s="340"/>
      <c r="N140" s="340"/>
      <c r="O140" s="340"/>
      <c r="P140" s="340"/>
      <c r="Q140" s="340" t="s">
        <v>28</v>
      </c>
      <c r="R140" s="340"/>
      <c r="S140" s="299"/>
      <c r="T140" s="341"/>
      <c r="U140" s="341"/>
      <c r="V140" s="341"/>
      <c r="W140" s="341"/>
      <c r="X140" s="364"/>
      <c r="Y140" s="390" t="s">
        <v>28</v>
      </c>
      <c r="Z140" s="341"/>
      <c r="AA140" s="341"/>
      <c r="AB140" s="341"/>
      <c r="AC140" s="341"/>
      <c r="AD140" s="559"/>
      <c r="AE140" s="205"/>
      <c r="AF140" s="529"/>
      <c r="AG140" s="529"/>
      <c r="AH140" s="529"/>
      <c r="AI140" s="529"/>
      <c r="AJ140" s="529"/>
      <c r="AK140" s="529"/>
      <c r="AL140" s="529"/>
      <c r="AM140" s="529"/>
      <c r="AN140" s="529"/>
      <c r="AO140" s="529"/>
      <c r="AP140" s="529"/>
    </row>
    <row r="141" spans="1:42" ht="28.5" x14ac:dyDescent="0.45">
      <c r="A141" s="529"/>
      <c r="B141" s="467" t="s">
        <v>1237</v>
      </c>
      <c r="C141" s="534" t="s">
        <v>1192</v>
      </c>
      <c r="D141" s="484" t="s">
        <v>1346</v>
      </c>
      <c r="E141" s="338" t="s">
        <v>17</v>
      </c>
      <c r="F141" s="359" t="s">
        <v>22</v>
      </c>
      <c r="G141" s="356" t="s">
        <v>5</v>
      </c>
      <c r="H141" s="302"/>
      <c r="I141" s="339"/>
      <c r="J141" s="340"/>
      <c r="K141" s="340"/>
      <c r="L141" s="340"/>
      <c r="M141" s="340"/>
      <c r="N141" s="340"/>
      <c r="O141" s="340"/>
      <c r="P141" s="340"/>
      <c r="Q141" s="340" t="s">
        <v>28</v>
      </c>
      <c r="R141" s="340"/>
      <c r="S141" s="299"/>
      <c r="T141" s="341"/>
      <c r="U141" s="341"/>
      <c r="V141" s="341"/>
      <c r="W141" s="341"/>
      <c r="X141" s="364"/>
      <c r="Y141" s="390" t="s">
        <v>28</v>
      </c>
      <c r="Z141" s="341"/>
      <c r="AA141" s="341"/>
      <c r="AB141" s="341"/>
      <c r="AC141" s="341"/>
      <c r="AD141" s="559"/>
      <c r="AE141" s="205"/>
      <c r="AF141" s="529"/>
      <c r="AG141" s="529"/>
      <c r="AH141" s="529"/>
      <c r="AI141" s="529"/>
      <c r="AJ141" s="529"/>
      <c r="AK141" s="529"/>
      <c r="AL141" s="529"/>
      <c r="AM141" s="529"/>
      <c r="AN141" s="529"/>
      <c r="AO141" s="529"/>
      <c r="AP141" s="529"/>
    </row>
    <row r="142" spans="1:42" ht="42.75" x14ac:dyDescent="0.45">
      <c r="A142" s="529"/>
      <c r="B142" s="467" t="s">
        <v>1238</v>
      </c>
      <c r="C142" s="533" t="s">
        <v>1195</v>
      </c>
      <c r="D142" s="484" t="s">
        <v>1392</v>
      </c>
      <c r="E142" s="338" t="s">
        <v>17</v>
      </c>
      <c r="F142" s="359" t="s">
        <v>22</v>
      </c>
      <c r="G142" s="356" t="s">
        <v>5</v>
      </c>
      <c r="H142" s="302"/>
      <c r="I142" s="339"/>
      <c r="J142" s="340"/>
      <c r="K142" s="340"/>
      <c r="L142" s="340"/>
      <c r="M142" s="340"/>
      <c r="N142" s="340"/>
      <c r="O142" s="340"/>
      <c r="P142" s="340"/>
      <c r="Q142" s="340" t="s">
        <v>28</v>
      </c>
      <c r="R142" s="340"/>
      <c r="S142" s="299"/>
      <c r="T142" s="341"/>
      <c r="U142" s="341"/>
      <c r="V142" s="341"/>
      <c r="W142" s="341"/>
      <c r="X142" s="364"/>
      <c r="Y142" s="390" t="s">
        <v>28</v>
      </c>
      <c r="Z142" s="341"/>
      <c r="AA142" s="341"/>
      <c r="AB142" s="341"/>
      <c r="AC142" s="341"/>
      <c r="AD142" s="559"/>
      <c r="AE142" s="205"/>
      <c r="AF142" s="529"/>
      <c r="AG142" s="529"/>
      <c r="AH142" s="529"/>
      <c r="AI142" s="529"/>
      <c r="AJ142" s="529"/>
      <c r="AK142" s="529"/>
      <c r="AL142" s="529"/>
      <c r="AM142" s="529"/>
      <c r="AN142" s="529"/>
      <c r="AO142" s="529"/>
      <c r="AP142" s="529"/>
    </row>
    <row r="143" spans="1:42" ht="28.5" x14ac:dyDescent="0.45">
      <c r="A143" s="529"/>
      <c r="B143" s="467" t="s">
        <v>1196</v>
      </c>
      <c r="C143" s="535" t="s">
        <v>1197</v>
      </c>
      <c r="D143" s="484" t="s">
        <v>1352</v>
      </c>
      <c r="E143" s="338" t="s">
        <v>17</v>
      </c>
      <c r="F143" s="359" t="s">
        <v>22</v>
      </c>
      <c r="G143" s="356" t="s">
        <v>5</v>
      </c>
      <c r="H143" s="302"/>
      <c r="I143" s="339"/>
      <c r="J143" s="340"/>
      <c r="K143" s="340"/>
      <c r="L143" s="340"/>
      <c r="M143" s="340"/>
      <c r="N143" s="340"/>
      <c r="O143" s="340"/>
      <c r="P143" s="340"/>
      <c r="Q143" s="340" t="s">
        <v>28</v>
      </c>
      <c r="R143" s="340"/>
      <c r="S143" s="299"/>
      <c r="T143" s="341"/>
      <c r="U143" s="341"/>
      <c r="V143" s="341"/>
      <c r="W143" s="341"/>
      <c r="X143" s="364"/>
      <c r="Y143" s="390" t="s">
        <v>28</v>
      </c>
      <c r="Z143" s="341"/>
      <c r="AA143" s="341"/>
      <c r="AB143" s="341"/>
      <c r="AC143" s="341"/>
      <c r="AD143" s="559"/>
      <c r="AE143" s="205"/>
      <c r="AF143" s="529"/>
      <c r="AG143" s="529"/>
      <c r="AH143" s="529"/>
      <c r="AI143" s="529"/>
      <c r="AJ143" s="529"/>
      <c r="AK143" s="529"/>
      <c r="AL143" s="529"/>
      <c r="AM143" s="529"/>
      <c r="AN143" s="529"/>
      <c r="AO143" s="529"/>
      <c r="AP143" s="529"/>
    </row>
    <row r="144" spans="1:42" x14ac:dyDescent="0.45">
      <c r="B144" s="467" t="s">
        <v>1345</v>
      </c>
      <c r="C144" s="535" t="s">
        <v>1198</v>
      </c>
      <c r="D144" s="484" t="s">
        <v>1321</v>
      </c>
      <c r="E144" s="338" t="s">
        <v>17</v>
      </c>
      <c r="F144" s="359" t="s">
        <v>22</v>
      </c>
      <c r="G144" s="356" t="s">
        <v>5</v>
      </c>
      <c r="H144" s="302"/>
      <c r="I144" s="339"/>
      <c r="J144" s="340"/>
      <c r="K144" s="340"/>
      <c r="L144" s="340"/>
      <c r="M144" s="340"/>
      <c r="N144" s="340"/>
      <c r="O144" s="340"/>
      <c r="P144" s="340"/>
      <c r="Q144" s="340" t="s">
        <v>28</v>
      </c>
      <c r="R144" s="340"/>
      <c r="S144" s="299"/>
      <c r="T144" s="341"/>
      <c r="U144" s="341"/>
      <c r="V144" s="341"/>
      <c r="W144" s="341"/>
      <c r="X144" s="364"/>
      <c r="Y144" s="390" t="s">
        <v>28</v>
      </c>
      <c r="Z144" s="341"/>
      <c r="AA144" s="341"/>
      <c r="AB144" s="341"/>
      <c r="AC144" s="341"/>
      <c r="AD144" s="559"/>
      <c r="AE144" s="205"/>
    </row>
    <row r="145" spans="2:31" x14ac:dyDescent="0.45">
      <c r="B145" s="467" t="s">
        <v>1409</v>
      </c>
      <c r="C145" s="535" t="s">
        <v>1201</v>
      </c>
      <c r="D145" s="484" t="s">
        <v>1281</v>
      </c>
      <c r="E145" s="338" t="s">
        <v>17</v>
      </c>
      <c r="F145" s="359" t="s">
        <v>22</v>
      </c>
      <c r="G145" s="356" t="s">
        <v>5</v>
      </c>
      <c r="H145" s="302"/>
      <c r="I145" s="339"/>
      <c r="J145" s="340"/>
      <c r="K145" s="340"/>
      <c r="L145" s="340"/>
      <c r="M145" s="340"/>
      <c r="N145" s="340"/>
      <c r="O145" s="340"/>
      <c r="P145" s="340"/>
      <c r="Q145" s="340"/>
      <c r="R145" s="340" t="s">
        <v>28</v>
      </c>
      <c r="S145" s="299"/>
      <c r="T145" s="341"/>
      <c r="U145" s="341"/>
      <c r="V145" s="341"/>
      <c r="W145" s="341"/>
      <c r="X145" s="364"/>
      <c r="Y145" s="390" t="s">
        <v>28</v>
      </c>
      <c r="Z145" s="341"/>
      <c r="AA145" s="341"/>
      <c r="AB145" s="341"/>
      <c r="AC145" s="341"/>
      <c r="AD145" s="559"/>
      <c r="AE145" s="205"/>
    </row>
  </sheetData>
  <autoFilter ref="B4:AE104" xr:uid="{00000000-0009-0000-0000-000000000000}"/>
  <mergeCells count="25">
    <mergeCell ref="AC3:AC4"/>
    <mergeCell ref="AD3:AD4"/>
    <mergeCell ref="AE3:AE4"/>
    <mergeCell ref="W3:W4"/>
    <mergeCell ref="X3:X4"/>
    <mergeCell ref="Y3:Y4"/>
    <mergeCell ref="Z3:Z4"/>
    <mergeCell ref="AA3:AA4"/>
    <mergeCell ref="AB3:AB4"/>
    <mergeCell ref="V3:V4"/>
    <mergeCell ref="H2:R2"/>
    <mergeCell ref="S2:AD2"/>
    <mergeCell ref="B3:B4"/>
    <mergeCell ref="C3:C4"/>
    <mergeCell ref="D3:D4"/>
    <mergeCell ref="E3:E4"/>
    <mergeCell ref="F3:F4"/>
    <mergeCell ref="G3:G4"/>
    <mergeCell ref="H3:H4"/>
    <mergeCell ref="I3:I4"/>
    <mergeCell ref="J3:O3"/>
    <mergeCell ref="P3:R3"/>
    <mergeCell ref="S3:S4"/>
    <mergeCell ref="T3:T4"/>
    <mergeCell ref="U3:U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9BD-F077-4231-AFD9-F28EFFC69232}">
  <sheetPr>
    <pageSetUpPr fitToPage="1"/>
  </sheetPr>
  <dimension ref="A1:RA84"/>
  <sheetViews>
    <sheetView zoomScale="80" zoomScaleNormal="80" workbookViewId="0">
      <pane ySplit="4" topLeftCell="A5" activePane="bottomLeft" state="frozen"/>
      <selection pane="bottomLeft" activeCell="K17" sqref="K17"/>
    </sheetView>
  </sheetViews>
  <sheetFormatPr defaultColWidth="9.1328125" defaultRowHeight="14.25" outlineLevelRow="1" x14ac:dyDescent="0.45"/>
  <cols>
    <col min="1" max="1" width="16.265625" style="18" customWidth="1"/>
    <col min="2" max="2" width="13" style="5" customWidth="1"/>
    <col min="3" max="3" width="54.3984375" style="17" customWidth="1"/>
    <col min="4" max="4" width="15" style="5" customWidth="1"/>
    <col min="5" max="6" width="10.1328125" style="5" bestFit="1" customWidth="1"/>
    <col min="7" max="7" width="23.265625" style="18" customWidth="1"/>
    <col min="8" max="8" width="55.1328125" style="5" customWidth="1"/>
    <col min="9" max="9" width="43.86328125" style="5" customWidth="1"/>
    <col min="10" max="10" width="33" style="5" customWidth="1"/>
    <col min="11" max="11" width="20.3984375" style="5" customWidth="1"/>
    <col min="12" max="12" width="57.265625" style="5" customWidth="1"/>
    <col min="13" max="13" width="59.73046875" style="5" customWidth="1"/>
    <col min="14" max="14" width="7.1328125" style="23" customWidth="1"/>
    <col min="15" max="15" width="19" style="5" customWidth="1"/>
    <col min="16" max="17" width="9.1328125" style="261"/>
    <col min="18" max="16384" width="9.1328125" style="5"/>
  </cols>
  <sheetData>
    <row r="1" spans="1:77" x14ac:dyDescent="0.45">
      <c r="A1" s="39"/>
      <c r="B1" s="31"/>
      <c r="C1" s="38" t="s">
        <v>15</v>
      </c>
      <c r="D1" s="39"/>
      <c r="E1" s="39"/>
      <c r="F1" s="39"/>
      <c r="G1" s="37"/>
      <c r="H1" s="1"/>
      <c r="I1" s="1"/>
      <c r="J1" s="1"/>
      <c r="K1" s="2"/>
      <c r="L1" s="3"/>
      <c r="M1" s="3"/>
      <c r="N1" s="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row>
    <row r="2" spans="1:77" ht="13.15" hidden="1" customHeight="1" outlineLevel="1" x14ac:dyDescent="0.45">
      <c r="A2" s="1"/>
      <c r="B2" s="1"/>
      <c r="C2" s="1"/>
      <c r="D2" s="1"/>
      <c r="E2" s="1"/>
      <c r="F2" s="1"/>
      <c r="G2" s="1"/>
      <c r="H2" s="1"/>
      <c r="I2" s="1"/>
      <c r="J2" s="1"/>
      <c r="K2" s="1"/>
      <c r="L2" s="1"/>
      <c r="M2" s="1"/>
      <c r="N2" s="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row>
    <row r="3" spans="1:77" ht="14.25" hidden="1" customHeight="1" outlineLevel="1" x14ac:dyDescent="0.45">
      <c r="A3" s="8"/>
      <c r="B3" s="6"/>
      <c r="C3" s="7"/>
      <c r="D3" s="8"/>
      <c r="E3" s="8"/>
      <c r="F3" s="8"/>
      <c r="G3" s="8"/>
      <c r="H3" s="8"/>
      <c r="I3" s="8"/>
      <c r="J3" s="8"/>
      <c r="K3" s="9"/>
      <c r="L3" s="10"/>
      <c r="M3" s="10"/>
      <c r="N3" s="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row>
    <row r="4" spans="1:77" ht="51.4" customHeight="1" collapsed="1" x14ac:dyDescent="0.45">
      <c r="A4" s="226" t="s">
        <v>396</v>
      </c>
      <c r="B4" s="40" t="s">
        <v>202</v>
      </c>
      <c r="C4" s="33" t="s">
        <v>0</v>
      </c>
      <c r="D4" s="34" t="s">
        <v>31</v>
      </c>
      <c r="E4" s="34" t="s">
        <v>917</v>
      </c>
      <c r="F4" s="34" t="s">
        <v>918</v>
      </c>
      <c r="G4" s="35" t="s">
        <v>21</v>
      </c>
      <c r="H4" s="33" t="s">
        <v>397</v>
      </c>
      <c r="I4" s="36" t="s">
        <v>1</v>
      </c>
      <c r="J4" s="36" t="s">
        <v>20</v>
      </c>
      <c r="K4" s="32" t="s">
        <v>2</v>
      </c>
      <c r="L4" s="32" t="s">
        <v>599</v>
      </c>
      <c r="M4" s="32" t="s">
        <v>3</v>
      </c>
      <c r="N4" s="11" t="s">
        <v>4</v>
      </c>
      <c r="O4" s="125" t="s">
        <v>625</v>
      </c>
      <c r="P4" s="398" t="s">
        <v>18</v>
      </c>
      <c r="Q4" s="398" t="s">
        <v>19</v>
      </c>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row>
    <row r="5" spans="1:77" ht="13.15" x14ac:dyDescent="0.45">
      <c r="A5" s="12" t="s">
        <v>16</v>
      </c>
      <c r="B5" s="12"/>
      <c r="C5" s="13"/>
      <c r="D5" s="14"/>
      <c r="E5" s="14"/>
      <c r="F5" s="14"/>
      <c r="G5" s="14"/>
      <c r="H5" s="14"/>
      <c r="I5" s="14"/>
      <c r="J5" s="14"/>
      <c r="K5" s="14"/>
      <c r="L5" s="14"/>
      <c r="M5" s="14"/>
      <c r="N5" s="15"/>
      <c r="O5" s="126"/>
      <c r="P5" s="399"/>
      <c r="Q5" s="399"/>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row>
    <row r="6" spans="1:77" ht="155.25" customHeight="1" x14ac:dyDescent="0.45">
      <c r="A6" s="91" t="s">
        <v>48</v>
      </c>
      <c r="B6" s="90" t="s">
        <v>32</v>
      </c>
      <c r="C6" s="84" t="s">
        <v>238</v>
      </c>
      <c r="D6" s="93" t="s">
        <v>5</v>
      </c>
      <c r="E6" s="47" t="s">
        <v>17</v>
      </c>
      <c r="F6" s="323" t="s">
        <v>17</v>
      </c>
      <c r="G6" s="46" t="s">
        <v>600</v>
      </c>
      <c r="H6" s="44" t="s">
        <v>919</v>
      </c>
      <c r="I6" s="44" t="s">
        <v>695</v>
      </c>
      <c r="J6" s="44" t="s">
        <v>722</v>
      </c>
      <c r="K6" s="48" t="s">
        <v>6</v>
      </c>
      <c r="L6" s="43"/>
      <c r="M6" s="43"/>
      <c r="N6" s="49">
        <f t="shared" ref="N6:N7" si="0">IF(K6="","0",IF(K6="Pass",1,IF(K6="Fail",0,IF(K6="TBD",0,IF(K6="N/A (Please provide reason)",1)))))</f>
        <v>0</v>
      </c>
      <c r="O6" s="127">
        <f t="shared" ref="O6:O7" si="1">IF(AND(D6="M",K6="N/A (Please provide reason)"),1,0)</f>
        <v>0</v>
      </c>
      <c r="P6" s="401">
        <f>IF(E6 = "YES",1,0)</f>
        <v>1</v>
      </c>
      <c r="Q6" s="402">
        <f>IF(F6 = "YES",1,0)</f>
        <v>1</v>
      </c>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row>
    <row r="7" spans="1:77" ht="108.75" customHeight="1" x14ac:dyDescent="0.45">
      <c r="A7" s="91" t="s">
        <v>49</v>
      </c>
      <c r="B7" s="45" t="s">
        <v>33</v>
      </c>
      <c r="C7" s="97" t="s">
        <v>239</v>
      </c>
      <c r="D7" s="93" t="s">
        <v>5</v>
      </c>
      <c r="E7" s="50" t="s">
        <v>17</v>
      </c>
      <c r="F7" s="50" t="s">
        <v>17</v>
      </c>
      <c r="G7" s="44" t="s">
        <v>626</v>
      </c>
      <c r="H7" s="44" t="s">
        <v>627</v>
      </c>
      <c r="I7" s="44" t="s">
        <v>696</v>
      </c>
      <c r="J7" s="44" t="s">
        <v>589</v>
      </c>
      <c r="K7" s="48" t="s">
        <v>6</v>
      </c>
      <c r="L7" s="43"/>
      <c r="M7" s="43"/>
      <c r="N7" s="49">
        <f t="shared" si="0"/>
        <v>0</v>
      </c>
      <c r="O7" s="127">
        <f t="shared" si="1"/>
        <v>0</v>
      </c>
      <c r="P7" s="401">
        <f t="shared" ref="P7:Q28" si="2">IF(E7 = "YES",1,0)</f>
        <v>1</v>
      </c>
      <c r="Q7" s="402">
        <f t="shared" si="2"/>
        <v>1</v>
      </c>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row>
    <row r="8" spans="1:77" ht="97.5" customHeight="1" x14ac:dyDescent="0.45">
      <c r="A8" s="91" t="s">
        <v>50</v>
      </c>
      <c r="B8" s="643" t="s">
        <v>34</v>
      </c>
      <c r="C8" s="659" t="s">
        <v>882</v>
      </c>
      <c r="D8" s="647" t="s">
        <v>5</v>
      </c>
      <c r="E8" s="656" t="s">
        <v>17</v>
      </c>
      <c r="F8" s="649" t="s">
        <v>17</v>
      </c>
      <c r="G8" s="314" t="s">
        <v>416</v>
      </c>
      <c r="H8" s="264" t="s">
        <v>419</v>
      </c>
      <c r="I8" s="264" t="s">
        <v>232</v>
      </c>
      <c r="J8" s="264" t="s">
        <v>573</v>
      </c>
      <c r="K8" s="668" t="s">
        <v>6</v>
      </c>
      <c r="L8" s="43"/>
      <c r="M8" s="43"/>
      <c r="N8" s="671">
        <f>IF(K8="","0",IF(K8="Pass",1,IF(K8="Fail",0,IF(K8="TBD",0,IF(K8="N/A (Please provide reason)",1)))))</f>
        <v>0</v>
      </c>
      <c r="O8" s="674">
        <f>IF(AND(D8="M",K8="N/A (Please provide reason)"),1,0)</f>
        <v>0</v>
      </c>
      <c r="P8" s="662">
        <f t="shared" si="2"/>
        <v>1</v>
      </c>
      <c r="Q8" s="665">
        <f t="shared" si="2"/>
        <v>1</v>
      </c>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row>
    <row r="9" spans="1:77" ht="97.5" customHeight="1" x14ac:dyDescent="0.45">
      <c r="A9" s="91" t="s">
        <v>51</v>
      </c>
      <c r="B9" s="652"/>
      <c r="C9" s="660"/>
      <c r="D9" s="654"/>
      <c r="E9" s="657"/>
      <c r="F9" s="655"/>
      <c r="G9" s="273" t="s">
        <v>417</v>
      </c>
      <c r="H9" s="264" t="s">
        <v>587</v>
      </c>
      <c r="I9" s="264" t="s">
        <v>232</v>
      </c>
      <c r="J9" s="264" t="s">
        <v>420</v>
      </c>
      <c r="K9" s="669"/>
      <c r="L9" s="43"/>
      <c r="M9" s="43"/>
      <c r="N9" s="672"/>
      <c r="O9" s="675"/>
      <c r="P9" s="663"/>
      <c r="Q9" s="666"/>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row>
    <row r="10" spans="1:77" ht="113.25" customHeight="1" x14ac:dyDescent="0.45">
      <c r="A10" s="91" t="s">
        <v>52</v>
      </c>
      <c r="B10" s="644"/>
      <c r="C10" s="661"/>
      <c r="D10" s="648"/>
      <c r="E10" s="658"/>
      <c r="F10" s="650"/>
      <c r="G10" s="273" t="s">
        <v>418</v>
      </c>
      <c r="H10" s="264" t="s">
        <v>704</v>
      </c>
      <c r="I10" s="264" t="s">
        <v>232</v>
      </c>
      <c r="J10" s="264" t="s">
        <v>421</v>
      </c>
      <c r="K10" s="670"/>
      <c r="L10" s="43"/>
      <c r="M10" s="43"/>
      <c r="N10" s="673"/>
      <c r="O10" s="676"/>
      <c r="P10" s="664"/>
      <c r="Q10" s="667"/>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row>
    <row r="11" spans="1:77" ht="65.25" customHeight="1" x14ac:dyDescent="0.45">
      <c r="A11" s="91" t="s">
        <v>53</v>
      </c>
      <c r="B11" s="643" t="s">
        <v>35</v>
      </c>
      <c r="C11" s="645" t="s">
        <v>1359</v>
      </c>
      <c r="D11" s="647" t="s">
        <v>5</v>
      </c>
      <c r="E11" s="649" t="s">
        <v>17</v>
      </c>
      <c r="F11" s="649" t="s">
        <v>17</v>
      </c>
      <c r="G11" s="641" t="s">
        <v>423</v>
      </c>
      <c r="H11" s="44" t="s">
        <v>701</v>
      </c>
      <c r="I11" s="44" t="s">
        <v>430</v>
      </c>
      <c r="J11" s="51" t="s">
        <v>422</v>
      </c>
      <c r="K11" s="48" t="s">
        <v>6</v>
      </c>
      <c r="L11" s="43"/>
      <c r="M11" s="43"/>
      <c r="N11" s="49">
        <f t="shared" ref="N11" si="3">IF(K11="","0",IF(K11="Pass",1,IF(K11="Fail",0,IF(K11="TBD",0,IF(K11="N/A (Please provide reason)",1)))))</f>
        <v>0</v>
      </c>
      <c r="O11" s="127">
        <f>IF(AND(D11="M",K11="N/A (Please provide reason)"),1,0)</f>
        <v>0</v>
      </c>
      <c r="P11" s="401">
        <f t="shared" si="2"/>
        <v>1</v>
      </c>
      <c r="Q11" s="402">
        <f t="shared" si="2"/>
        <v>1</v>
      </c>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row>
    <row r="12" spans="1:77" ht="81.75" customHeight="1" x14ac:dyDescent="0.45">
      <c r="A12" s="91" t="s">
        <v>54</v>
      </c>
      <c r="B12" s="644"/>
      <c r="C12" s="646"/>
      <c r="D12" s="648"/>
      <c r="E12" s="650"/>
      <c r="F12" s="650"/>
      <c r="G12" s="651"/>
      <c r="H12" s="44" t="s">
        <v>702</v>
      </c>
      <c r="I12" s="44" t="s">
        <v>571</v>
      </c>
      <c r="J12" s="51" t="s">
        <v>135</v>
      </c>
      <c r="K12" s="48" t="s">
        <v>6</v>
      </c>
      <c r="L12" s="43"/>
      <c r="M12" s="43"/>
      <c r="N12" s="49">
        <f t="shared" ref="N12:N28" si="4">IF(K12="","0",IF(K12="Pass",1,IF(K12="Fail",0,IF(K12="TBD",0,IF(K12="N/A (Please provide reason)",1)))))</f>
        <v>0</v>
      </c>
      <c r="O12" s="127">
        <f>IF(AND(D11="M",K12="N/A (Please provide reason)"),1,0)</f>
        <v>0</v>
      </c>
      <c r="P12" s="401">
        <f>IF(E11 = "YES",1,0)</f>
        <v>1</v>
      </c>
      <c r="Q12" s="402">
        <f>IF(F11 = "YES",1,0)</f>
        <v>1</v>
      </c>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row>
    <row r="13" spans="1:77" ht="79.5" customHeight="1" x14ac:dyDescent="0.45">
      <c r="A13" s="91" t="s">
        <v>55</v>
      </c>
      <c r="B13" s="45" t="s">
        <v>36</v>
      </c>
      <c r="C13" s="85" t="s">
        <v>240</v>
      </c>
      <c r="D13" s="94" t="s">
        <v>5</v>
      </c>
      <c r="E13" s="52" t="s">
        <v>17</v>
      </c>
      <c r="F13" s="324" t="s">
        <v>17</v>
      </c>
      <c r="G13" s="51" t="s">
        <v>134</v>
      </c>
      <c r="H13" s="44" t="s">
        <v>702</v>
      </c>
      <c r="I13" s="44" t="s">
        <v>431</v>
      </c>
      <c r="J13" s="51" t="s">
        <v>920</v>
      </c>
      <c r="K13" s="48" t="s">
        <v>6</v>
      </c>
      <c r="L13" s="43"/>
      <c r="M13" s="43"/>
      <c r="N13" s="49">
        <f t="shared" si="4"/>
        <v>0</v>
      </c>
      <c r="O13" s="127">
        <f t="shared" ref="O13:O27" si="5">IF(AND(D13="M",K13="N/A (Please provide reason)"),1,0)</f>
        <v>0</v>
      </c>
      <c r="P13" s="401">
        <f t="shared" si="2"/>
        <v>1</v>
      </c>
      <c r="Q13" s="402">
        <f t="shared" si="2"/>
        <v>1</v>
      </c>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row>
    <row r="14" spans="1:77" ht="166.5" customHeight="1" x14ac:dyDescent="0.45">
      <c r="A14" s="91" t="s">
        <v>56</v>
      </c>
      <c r="B14" s="45" t="s">
        <v>37</v>
      </c>
      <c r="C14" s="88" t="s">
        <v>966</v>
      </c>
      <c r="D14" s="93" t="s">
        <v>5</v>
      </c>
      <c r="E14" s="50" t="s">
        <v>17</v>
      </c>
      <c r="F14" s="53" t="s">
        <v>22</v>
      </c>
      <c r="G14" s="44" t="s">
        <v>673</v>
      </c>
      <c r="H14" s="44" t="s">
        <v>700</v>
      </c>
      <c r="I14" s="44" t="s">
        <v>967</v>
      </c>
      <c r="J14" s="44" t="s">
        <v>921</v>
      </c>
      <c r="K14" s="48" t="s">
        <v>6</v>
      </c>
      <c r="L14" s="43"/>
      <c r="M14" s="43"/>
      <c r="N14" s="49">
        <f t="shared" si="4"/>
        <v>0</v>
      </c>
      <c r="O14" s="127">
        <f t="shared" si="5"/>
        <v>0</v>
      </c>
      <c r="P14" s="401">
        <f t="shared" si="2"/>
        <v>1</v>
      </c>
      <c r="Q14" s="402">
        <f t="shared" si="2"/>
        <v>0</v>
      </c>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row>
    <row r="15" spans="1:77" ht="213.75" customHeight="1" x14ac:dyDescent="0.45">
      <c r="A15" s="91" t="s">
        <v>57</v>
      </c>
      <c r="B15" s="45" t="s">
        <v>38</v>
      </c>
      <c r="C15" s="88" t="s">
        <v>972</v>
      </c>
      <c r="D15" s="93" t="s">
        <v>5</v>
      </c>
      <c r="E15" s="53" t="s">
        <v>22</v>
      </c>
      <c r="F15" s="50" t="s">
        <v>17</v>
      </c>
      <c r="G15" s="44" t="s">
        <v>673</v>
      </c>
      <c r="H15" s="44" t="s">
        <v>700</v>
      </c>
      <c r="I15" s="44" t="s">
        <v>973</v>
      </c>
      <c r="J15" s="44" t="s">
        <v>921</v>
      </c>
      <c r="K15" s="48" t="s">
        <v>6</v>
      </c>
      <c r="L15" s="43"/>
      <c r="M15" s="43"/>
      <c r="N15" s="49">
        <f t="shared" ref="N15" si="6">IF(K15="","0",IF(K15="Pass",1,IF(K15="Fail",0,IF(K15="TBD",0,IF(K15="N/A (Please provide reason)",1)))))</f>
        <v>0</v>
      </c>
      <c r="O15" s="127">
        <f t="shared" ref="O15" si="7">IF(AND(D15="M",K15="N/A (Please provide reason)"),1,0)</f>
        <v>0</v>
      </c>
      <c r="P15" s="401">
        <f t="shared" si="2"/>
        <v>0</v>
      </c>
      <c r="Q15" s="402">
        <f t="shared" si="2"/>
        <v>1</v>
      </c>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row>
    <row r="16" spans="1:77" ht="77.25" customHeight="1" x14ac:dyDescent="0.45">
      <c r="A16" s="91" t="s">
        <v>58</v>
      </c>
      <c r="B16" s="643" t="s">
        <v>39</v>
      </c>
      <c r="C16" s="645" t="s">
        <v>727</v>
      </c>
      <c r="D16" s="647" t="s">
        <v>5</v>
      </c>
      <c r="E16" s="649" t="s">
        <v>17</v>
      </c>
      <c r="F16" s="649" t="s">
        <v>17</v>
      </c>
      <c r="G16" s="641" t="s">
        <v>705</v>
      </c>
      <c r="H16" s="44" t="s">
        <v>706</v>
      </c>
      <c r="I16" s="44" t="s">
        <v>703</v>
      </c>
      <c r="J16" s="44" t="s">
        <v>721</v>
      </c>
      <c r="K16" s="48" t="s">
        <v>6</v>
      </c>
      <c r="L16" s="43"/>
      <c r="M16" s="43"/>
      <c r="N16" s="49">
        <f t="shared" si="4"/>
        <v>0</v>
      </c>
      <c r="O16" s="127">
        <f t="shared" si="5"/>
        <v>0</v>
      </c>
      <c r="P16" s="401">
        <f t="shared" si="2"/>
        <v>1</v>
      </c>
      <c r="Q16" s="402">
        <f t="shared" si="2"/>
        <v>1</v>
      </c>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row>
    <row r="17" spans="1:77" ht="70.5" customHeight="1" x14ac:dyDescent="0.45">
      <c r="A17" s="91" t="s">
        <v>59</v>
      </c>
      <c r="B17" s="652"/>
      <c r="C17" s="653"/>
      <c r="D17" s="654"/>
      <c r="E17" s="655"/>
      <c r="F17" s="655"/>
      <c r="G17" s="642"/>
      <c r="H17" s="44" t="s">
        <v>707</v>
      </c>
      <c r="I17" s="44" t="s">
        <v>703</v>
      </c>
      <c r="J17" s="44" t="s">
        <v>721</v>
      </c>
      <c r="K17" s="48" t="s">
        <v>6</v>
      </c>
      <c r="L17" s="43"/>
      <c r="M17" s="43"/>
      <c r="N17" s="49">
        <f t="shared" si="4"/>
        <v>0</v>
      </c>
      <c r="O17" s="127">
        <f>IF(AND(D16="M",K17="N/A (Please provide reason)"),1,0)</f>
        <v>0</v>
      </c>
      <c r="P17" s="401">
        <f>IF(E16 = "YES",1,0)</f>
        <v>1</v>
      </c>
      <c r="Q17" s="402">
        <f>IF(F16 = "YES",1,0)</f>
        <v>1</v>
      </c>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row>
    <row r="18" spans="1:77" ht="69" customHeight="1" x14ac:dyDescent="0.45">
      <c r="A18" s="91" t="s">
        <v>60</v>
      </c>
      <c r="B18" s="652"/>
      <c r="C18" s="653"/>
      <c r="D18" s="654"/>
      <c r="E18" s="655"/>
      <c r="F18" s="655"/>
      <c r="G18" s="642"/>
      <c r="H18" s="44" t="s">
        <v>708</v>
      </c>
      <c r="I18" s="44" t="s">
        <v>703</v>
      </c>
      <c r="J18" s="44" t="s">
        <v>721</v>
      </c>
      <c r="K18" s="48" t="s">
        <v>6</v>
      </c>
      <c r="L18" s="43"/>
      <c r="M18" s="43"/>
      <c r="N18" s="49">
        <f t="shared" si="4"/>
        <v>0</v>
      </c>
      <c r="O18" s="127">
        <f>IF(AND(D16="M",K18="N/A (Please provide reason)"),1,0)</f>
        <v>0</v>
      </c>
      <c r="P18" s="401">
        <f>IF(E16 = "YES",1,0)</f>
        <v>1</v>
      </c>
      <c r="Q18" s="402">
        <f>IF(F16 = "YES",1,0)</f>
        <v>1</v>
      </c>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row>
    <row r="19" spans="1:77" ht="71.25" customHeight="1" x14ac:dyDescent="0.45">
      <c r="A19" s="91" t="s">
        <v>61</v>
      </c>
      <c r="B19" s="652"/>
      <c r="C19" s="653"/>
      <c r="D19" s="654"/>
      <c r="E19" s="655"/>
      <c r="F19" s="655"/>
      <c r="G19" s="642"/>
      <c r="H19" s="44" t="s">
        <v>709</v>
      </c>
      <c r="I19" s="44" t="s">
        <v>710</v>
      </c>
      <c r="J19" s="44" t="s">
        <v>721</v>
      </c>
      <c r="K19" s="48" t="s">
        <v>6</v>
      </c>
      <c r="L19" s="43"/>
      <c r="M19" s="43"/>
      <c r="N19" s="49">
        <f t="shared" si="4"/>
        <v>0</v>
      </c>
      <c r="O19" s="127">
        <f>IF(AND(D16="M",K19="N/A (Please provide reason)"),1,0)</f>
        <v>0</v>
      </c>
      <c r="P19" s="401">
        <f>IF(E16 = "YES",1,0)</f>
        <v>1</v>
      </c>
      <c r="Q19" s="402">
        <f>IF(F16 = "YES",1,0)</f>
        <v>1</v>
      </c>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row>
    <row r="20" spans="1:77" ht="60.75" customHeight="1" x14ac:dyDescent="0.45">
      <c r="A20" s="91" t="s">
        <v>62</v>
      </c>
      <c r="B20" s="652"/>
      <c r="C20" s="653"/>
      <c r="D20" s="654"/>
      <c r="E20" s="655"/>
      <c r="F20" s="655"/>
      <c r="G20" s="642"/>
      <c r="H20" s="44" t="s">
        <v>697</v>
      </c>
      <c r="I20" s="44" t="s">
        <v>717</v>
      </c>
      <c r="J20" s="44" t="s">
        <v>721</v>
      </c>
      <c r="K20" s="48" t="s">
        <v>6</v>
      </c>
      <c r="L20" s="43"/>
      <c r="M20" s="43"/>
      <c r="N20" s="49">
        <f t="shared" si="4"/>
        <v>0</v>
      </c>
      <c r="O20" s="127">
        <f>IF(AND(D16="M",K20="N/A (Please provide reason)"),1,0)</f>
        <v>0</v>
      </c>
      <c r="P20" s="401">
        <f>IF(E16 = "YES",1,0)</f>
        <v>1</v>
      </c>
      <c r="Q20" s="402">
        <f>IF(F16 = "YES",1,0)</f>
        <v>1</v>
      </c>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row>
    <row r="21" spans="1:77" ht="78.75" customHeight="1" x14ac:dyDescent="0.45">
      <c r="A21" s="91" t="s">
        <v>63</v>
      </c>
      <c r="B21" s="652"/>
      <c r="C21" s="653"/>
      <c r="D21" s="654"/>
      <c r="E21" s="655"/>
      <c r="F21" s="655"/>
      <c r="G21" s="642"/>
      <c r="H21" s="44" t="s">
        <v>711</v>
      </c>
      <c r="I21" s="44" t="s">
        <v>718</v>
      </c>
      <c r="J21" s="44" t="s">
        <v>721</v>
      </c>
      <c r="K21" s="48" t="s">
        <v>6</v>
      </c>
      <c r="L21" s="43"/>
      <c r="M21" s="43"/>
      <c r="N21" s="49">
        <f t="shared" si="4"/>
        <v>0</v>
      </c>
      <c r="O21" s="127">
        <f>IF(AND(D16="M",K21="N/A (Please provide reason)"),1,0)</f>
        <v>0</v>
      </c>
      <c r="P21" s="401">
        <f>IF(E16 = "YES",1,0)</f>
        <v>1</v>
      </c>
      <c r="Q21" s="402">
        <f>IF(F16 = "YES",1,0)</f>
        <v>1</v>
      </c>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row>
    <row r="22" spans="1:77" ht="81.75" customHeight="1" x14ac:dyDescent="0.45">
      <c r="A22" s="91" t="s">
        <v>64</v>
      </c>
      <c r="B22" s="652"/>
      <c r="C22" s="653"/>
      <c r="D22" s="654"/>
      <c r="E22" s="655"/>
      <c r="F22" s="655"/>
      <c r="G22" s="642"/>
      <c r="H22" s="44" t="s">
        <v>719</v>
      </c>
      <c r="I22" s="44" t="s">
        <v>716</v>
      </c>
      <c r="J22" s="44" t="s">
        <v>136</v>
      </c>
      <c r="K22" s="48" t="s">
        <v>6</v>
      </c>
      <c r="L22" s="43"/>
      <c r="M22" s="43"/>
      <c r="N22" s="49">
        <f t="shared" si="4"/>
        <v>0</v>
      </c>
      <c r="O22" s="127">
        <f>IF(AND(D16="M",K22="N/A (Please provide reason)"),1,0)</f>
        <v>0</v>
      </c>
      <c r="P22" s="401">
        <f>IF(E16 = "YES",1,0)</f>
        <v>1</v>
      </c>
      <c r="Q22" s="402">
        <f>IF(F16 = "YES",1,0)</f>
        <v>1</v>
      </c>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row>
    <row r="23" spans="1:77" ht="99" customHeight="1" x14ac:dyDescent="0.45">
      <c r="A23" s="91" t="s">
        <v>65</v>
      </c>
      <c r="B23" s="652"/>
      <c r="C23" s="653"/>
      <c r="D23" s="654"/>
      <c r="E23" s="655"/>
      <c r="F23" s="655"/>
      <c r="G23" s="642"/>
      <c r="H23" s="44" t="s">
        <v>720</v>
      </c>
      <c r="I23" s="44" t="s">
        <v>674</v>
      </c>
      <c r="J23" s="44" t="s">
        <v>136</v>
      </c>
      <c r="K23" s="48" t="s">
        <v>6</v>
      </c>
      <c r="L23" s="43"/>
      <c r="M23" s="43"/>
      <c r="N23" s="49">
        <f t="shared" si="4"/>
        <v>0</v>
      </c>
      <c r="O23" s="127">
        <f>IF(AND(D16="M",K23="N/A (Please provide reason)"),1,0)</f>
        <v>0</v>
      </c>
      <c r="P23" s="401">
        <f>IF(E16 = "YES",1,0)</f>
        <v>1</v>
      </c>
      <c r="Q23" s="402">
        <f>IF(F16 = "YES",1,0)</f>
        <v>1</v>
      </c>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row>
    <row r="24" spans="1:77" ht="104.25" customHeight="1" x14ac:dyDescent="0.45">
      <c r="A24" s="91" t="s">
        <v>66</v>
      </c>
      <c r="B24" s="652"/>
      <c r="C24" s="653"/>
      <c r="D24" s="654"/>
      <c r="E24" s="655"/>
      <c r="F24" s="655"/>
      <c r="G24" s="642"/>
      <c r="H24" s="44" t="s">
        <v>712</v>
      </c>
      <c r="I24" s="44" t="s">
        <v>713</v>
      </c>
      <c r="J24" s="44" t="s">
        <v>137</v>
      </c>
      <c r="K24" s="48" t="s">
        <v>6</v>
      </c>
      <c r="L24" s="43"/>
      <c r="M24" s="43"/>
      <c r="N24" s="49">
        <f t="shared" si="4"/>
        <v>0</v>
      </c>
      <c r="O24" s="127">
        <f>IF(AND(D16="M",K24="N/A (Please provide reason)"),1,0)</f>
        <v>0</v>
      </c>
      <c r="P24" s="401">
        <f>IF(E16 = "YES",1,0)</f>
        <v>1</v>
      </c>
      <c r="Q24" s="402">
        <f>IF(F16 = "YES",1,0)</f>
        <v>1</v>
      </c>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row>
    <row r="25" spans="1:77" ht="174" customHeight="1" x14ac:dyDescent="0.45">
      <c r="A25" s="91" t="s">
        <v>67</v>
      </c>
      <c r="B25" s="45" t="s">
        <v>40</v>
      </c>
      <c r="C25" s="88" t="s">
        <v>974</v>
      </c>
      <c r="D25" s="93" t="s">
        <v>5</v>
      </c>
      <c r="E25" s="50" t="s">
        <v>17</v>
      </c>
      <c r="F25" s="50" t="s">
        <v>17</v>
      </c>
      <c r="G25" s="44" t="s">
        <v>714</v>
      </c>
      <c r="H25" s="44" t="s">
        <v>577</v>
      </c>
      <c r="I25" s="44" t="s">
        <v>975</v>
      </c>
      <c r="J25" s="44" t="s">
        <v>138</v>
      </c>
      <c r="K25" s="48" t="s">
        <v>6</v>
      </c>
      <c r="L25" s="43"/>
      <c r="M25" s="43"/>
      <c r="N25" s="49">
        <f t="shared" si="4"/>
        <v>0</v>
      </c>
      <c r="O25" s="127">
        <f t="shared" si="5"/>
        <v>0</v>
      </c>
      <c r="P25" s="401">
        <f t="shared" si="2"/>
        <v>1</v>
      </c>
      <c r="Q25" s="402">
        <f t="shared" si="2"/>
        <v>1</v>
      </c>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row>
    <row r="26" spans="1:77" ht="55.5" customHeight="1" x14ac:dyDescent="0.45">
      <c r="A26" s="91" t="s">
        <v>68</v>
      </c>
      <c r="B26" s="45" t="s">
        <v>41</v>
      </c>
      <c r="C26" s="59" t="s">
        <v>241</v>
      </c>
      <c r="D26" s="93" t="s">
        <v>5</v>
      </c>
      <c r="E26" s="50" t="s">
        <v>17</v>
      </c>
      <c r="F26" s="50" t="s">
        <v>17</v>
      </c>
      <c r="G26" s="44"/>
      <c r="H26" s="44" t="s">
        <v>675</v>
      </c>
      <c r="I26" s="44" t="s">
        <v>715</v>
      </c>
      <c r="J26" s="44" t="s">
        <v>588</v>
      </c>
      <c r="K26" s="48" t="s">
        <v>6</v>
      </c>
      <c r="L26" s="43"/>
      <c r="M26" s="43"/>
      <c r="N26" s="49">
        <f t="shared" si="4"/>
        <v>0</v>
      </c>
      <c r="O26" s="127">
        <f t="shared" si="5"/>
        <v>0</v>
      </c>
      <c r="P26" s="401">
        <f t="shared" si="2"/>
        <v>1</v>
      </c>
      <c r="Q26" s="402">
        <f t="shared" si="2"/>
        <v>1</v>
      </c>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row>
    <row r="27" spans="1:77" ht="108.75" customHeight="1" x14ac:dyDescent="0.45">
      <c r="A27" s="91" t="s">
        <v>69</v>
      </c>
      <c r="B27" s="45" t="s">
        <v>42</v>
      </c>
      <c r="C27" s="88" t="s">
        <v>968</v>
      </c>
      <c r="D27" s="93" t="s">
        <v>5</v>
      </c>
      <c r="E27" s="50" t="s">
        <v>17</v>
      </c>
      <c r="F27" s="50" t="s">
        <v>17</v>
      </c>
      <c r="G27" s="44"/>
      <c r="H27" s="44" t="s">
        <v>23</v>
      </c>
      <c r="I27" s="44" t="s">
        <v>432</v>
      </c>
      <c r="J27" s="44" t="s">
        <v>139</v>
      </c>
      <c r="K27" s="48" t="s">
        <v>6</v>
      </c>
      <c r="L27" s="43"/>
      <c r="M27" s="43"/>
      <c r="N27" s="49">
        <f t="shared" si="4"/>
        <v>0</v>
      </c>
      <c r="O27" s="127">
        <f t="shared" si="5"/>
        <v>0</v>
      </c>
      <c r="P27" s="401">
        <f t="shared" si="2"/>
        <v>1</v>
      </c>
      <c r="Q27" s="402">
        <f t="shared" si="2"/>
        <v>1</v>
      </c>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row>
    <row r="28" spans="1:77" ht="339.75" customHeight="1" x14ac:dyDescent="0.45">
      <c r="A28" s="91" t="s">
        <v>1035</v>
      </c>
      <c r="B28" s="377" t="s">
        <v>1036</v>
      </c>
      <c r="C28" s="378" t="s">
        <v>1037</v>
      </c>
      <c r="D28" s="334" t="s">
        <v>5</v>
      </c>
      <c r="E28" s="367" t="s">
        <v>17</v>
      </c>
      <c r="F28" s="367" t="s">
        <v>17</v>
      </c>
      <c r="G28" s="379" t="s">
        <v>1038</v>
      </c>
      <c r="H28" s="379" t="s">
        <v>1039</v>
      </c>
      <c r="I28" s="379" t="s">
        <v>1040</v>
      </c>
      <c r="J28" s="379" t="s">
        <v>1041</v>
      </c>
      <c r="K28" s="48" t="s">
        <v>6</v>
      </c>
      <c r="L28" s="369"/>
      <c r="M28" s="369"/>
      <c r="N28" s="370">
        <f t="shared" si="4"/>
        <v>0</v>
      </c>
      <c r="O28" s="368">
        <f>IF(AND(D28="M",K28="N/A (Please provide reason)"),1,0)</f>
        <v>0</v>
      </c>
      <c r="P28" s="401">
        <f t="shared" si="2"/>
        <v>1</v>
      </c>
      <c r="Q28" s="402">
        <f t="shared" si="2"/>
        <v>1</v>
      </c>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row>
    <row r="29" spans="1:77" ht="13.15" x14ac:dyDescent="0.45">
      <c r="A29" s="12" t="s">
        <v>25</v>
      </c>
      <c r="B29" s="12"/>
      <c r="C29" s="14"/>
      <c r="D29" s="14"/>
      <c r="E29" s="14"/>
      <c r="F29" s="14"/>
      <c r="G29" s="14"/>
      <c r="H29" s="14"/>
      <c r="I29" s="14"/>
      <c r="J29" s="14"/>
      <c r="K29" s="15"/>
      <c r="L29" s="16"/>
      <c r="M29" s="16"/>
      <c r="N29" s="15"/>
      <c r="O29" s="15"/>
      <c r="P29" s="400"/>
      <c r="Q29" s="400"/>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row>
    <row r="30" spans="1:77" ht="13.15" x14ac:dyDescent="0.45">
      <c r="A30" s="108"/>
      <c r="B30" s="108"/>
      <c r="C30" s="109"/>
      <c r="D30" s="109"/>
      <c r="E30" s="109"/>
      <c r="F30" s="109"/>
      <c r="G30" s="109"/>
      <c r="H30" s="109"/>
      <c r="I30" s="109"/>
      <c r="J30" s="109"/>
      <c r="K30" s="110"/>
      <c r="L30" s="111"/>
      <c r="M30" s="111"/>
      <c r="N30" s="110"/>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row>
    <row r="31" spans="1:77" ht="13.15" x14ac:dyDescent="0.4">
      <c r="A31" s="106"/>
      <c r="B31" s="106"/>
      <c r="C31" s="107"/>
      <c r="D31" s="107"/>
      <c r="E31" s="107"/>
      <c r="F31" s="107"/>
      <c r="G31" s="107"/>
      <c r="H31" s="107"/>
      <c r="I31" s="107"/>
      <c r="J31" s="107"/>
      <c r="K31" s="112"/>
      <c r="L31" s="112"/>
      <c r="M31" s="417" t="s">
        <v>1105</v>
      </c>
      <c r="N31" s="112"/>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row>
    <row r="32" spans="1:77" ht="13.15" x14ac:dyDescent="0.45">
      <c r="A32" s="106"/>
      <c r="B32" s="106"/>
      <c r="C32" s="107"/>
      <c r="D32" s="107"/>
      <c r="E32" s="107"/>
      <c r="F32" s="107"/>
      <c r="G32" s="107"/>
      <c r="H32" s="107"/>
      <c r="I32" s="107"/>
      <c r="J32" s="107"/>
      <c r="K32" s="113" t="s">
        <v>609</v>
      </c>
      <c r="L32" s="112"/>
      <c r="M32" s="198" t="s">
        <v>9</v>
      </c>
      <c r="N32" s="276">
        <f>SUM(N33:N34)</f>
        <v>20</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row>
    <row r="33" spans="1:469" x14ac:dyDescent="0.45">
      <c r="A33" s="193"/>
      <c r="B33" s="194"/>
      <c r="C33" s="195"/>
      <c r="D33" s="194"/>
      <c r="E33" s="194"/>
      <c r="F33" s="194"/>
      <c r="G33" s="193"/>
      <c r="H33" s="194"/>
      <c r="I33" s="194"/>
      <c r="J33" s="194"/>
      <c r="K33" s="19" t="s">
        <v>6</v>
      </c>
      <c r="L33" s="199"/>
      <c r="M33" s="198" t="s">
        <v>11</v>
      </c>
      <c r="N33" s="276">
        <f>COUNTIFS(N1:N28,0,P1:P28,1)</f>
        <v>20</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row>
    <row r="34" spans="1:469" x14ac:dyDescent="0.45">
      <c r="A34" s="193"/>
      <c r="B34" s="194"/>
      <c r="C34" s="195"/>
      <c r="D34" s="194" t="s">
        <v>7</v>
      </c>
      <c r="E34" s="194"/>
      <c r="F34" s="194"/>
      <c r="G34" s="193"/>
      <c r="H34" s="194"/>
      <c r="I34" s="194"/>
      <c r="J34" s="194"/>
      <c r="K34" s="20" t="s">
        <v>10</v>
      </c>
      <c r="L34" s="199"/>
      <c r="M34" s="200" t="s">
        <v>12</v>
      </c>
      <c r="N34" s="276">
        <f>COUNTIFS(N1:N28,1,P1:P28,1)</f>
        <v>0</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row>
    <row r="35" spans="1:469" ht="30" customHeight="1" x14ac:dyDescent="0.45">
      <c r="A35" s="193"/>
      <c r="B35" s="194"/>
      <c r="C35" s="195"/>
      <c r="D35" s="194"/>
      <c r="E35" s="194"/>
      <c r="F35" s="194"/>
      <c r="G35" s="193"/>
      <c r="H35" s="194"/>
      <c r="I35" s="194"/>
      <c r="J35" s="194"/>
      <c r="K35" s="19" t="s">
        <v>610</v>
      </c>
      <c r="L35" s="201"/>
      <c r="M35" s="200" t="s">
        <v>14</v>
      </c>
      <c r="N35" s="22">
        <f>SUM(N34/N32)</f>
        <v>0</v>
      </c>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row>
    <row r="36" spans="1:469" x14ac:dyDescent="0.45">
      <c r="A36" s="193"/>
      <c r="B36" s="194"/>
      <c r="C36" s="195"/>
      <c r="D36" s="194"/>
      <c r="E36" s="194"/>
      <c r="F36" s="194"/>
      <c r="G36" s="193"/>
      <c r="H36" s="194"/>
      <c r="I36" s="194"/>
      <c r="J36" s="194"/>
      <c r="K36" s="21" t="s">
        <v>13</v>
      </c>
      <c r="L36" s="114"/>
      <c r="M36" s="118"/>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row>
    <row r="37" spans="1:469" ht="27.6" customHeight="1" x14ac:dyDescent="0.45">
      <c r="A37" s="193"/>
      <c r="B37" s="194"/>
      <c r="C37" s="195"/>
      <c r="D37" s="194"/>
      <c r="E37" s="194"/>
      <c r="F37" s="194"/>
      <c r="G37" s="193"/>
      <c r="H37" s="194"/>
      <c r="I37" s="194"/>
      <c r="J37" s="194"/>
      <c r="K37" s="25"/>
      <c r="L37" s="196"/>
      <c r="M37" s="417" t="s">
        <v>1106</v>
      </c>
      <c r="N37" s="112"/>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c r="EC37" s="194"/>
      <c r="ED37" s="194"/>
      <c r="EE37" s="194"/>
      <c r="EF37" s="194"/>
      <c r="EG37" s="194"/>
      <c r="EH37" s="194"/>
      <c r="EI37" s="194"/>
      <c r="EJ37" s="194"/>
      <c r="EK37" s="194"/>
      <c r="EL37" s="194"/>
      <c r="EM37" s="194"/>
      <c r="EN37" s="194"/>
      <c r="EO37" s="194"/>
      <c r="EP37" s="194"/>
      <c r="EQ37" s="194"/>
      <c r="ER37" s="194"/>
      <c r="ES37" s="194"/>
      <c r="ET37" s="194"/>
      <c r="EU37" s="194"/>
      <c r="EV37" s="194"/>
      <c r="EW37" s="194"/>
      <c r="EX37" s="194"/>
      <c r="EY37" s="194"/>
      <c r="EZ37" s="194"/>
      <c r="FA37" s="194"/>
      <c r="FB37" s="194"/>
      <c r="FC37" s="194"/>
      <c r="FD37" s="194"/>
      <c r="FE37" s="194"/>
      <c r="FF37" s="194"/>
      <c r="FG37" s="194"/>
      <c r="FH37" s="194"/>
      <c r="FI37" s="194"/>
      <c r="FJ37" s="194"/>
      <c r="FK37" s="194"/>
      <c r="FL37" s="194"/>
      <c r="FM37" s="194"/>
      <c r="FN37" s="194"/>
      <c r="FO37" s="194"/>
      <c r="FP37" s="194"/>
      <c r="FQ37" s="194"/>
      <c r="FR37" s="194"/>
      <c r="FS37" s="194"/>
      <c r="FT37" s="194"/>
      <c r="FU37" s="194"/>
      <c r="FV37" s="194"/>
      <c r="FW37" s="194"/>
      <c r="FX37" s="194"/>
      <c r="FY37" s="194"/>
      <c r="FZ37" s="194"/>
      <c r="GA37" s="194"/>
      <c r="GB37" s="194"/>
      <c r="GC37" s="194"/>
      <c r="GD37" s="194"/>
      <c r="GE37" s="194"/>
      <c r="GF37" s="194"/>
      <c r="GG37" s="194"/>
      <c r="GH37" s="194"/>
      <c r="GI37" s="194"/>
      <c r="GJ37" s="194"/>
      <c r="GK37" s="194"/>
      <c r="GL37" s="194"/>
      <c r="GM37" s="194"/>
      <c r="GN37" s="194"/>
      <c r="GO37" s="194"/>
      <c r="GP37" s="194"/>
      <c r="GQ37" s="194"/>
      <c r="GR37" s="194"/>
      <c r="GS37" s="194"/>
      <c r="GT37" s="194"/>
      <c r="GU37" s="194"/>
      <c r="GV37" s="194"/>
      <c r="GW37" s="194"/>
      <c r="GX37" s="194"/>
      <c r="GY37" s="194"/>
      <c r="GZ37" s="194"/>
      <c r="HA37" s="194"/>
      <c r="HB37" s="194"/>
      <c r="HC37" s="194"/>
      <c r="HD37" s="194"/>
      <c r="HE37" s="194"/>
      <c r="HF37" s="194"/>
      <c r="HG37" s="194"/>
      <c r="HH37" s="194"/>
      <c r="HI37" s="194"/>
      <c r="HJ37" s="194"/>
      <c r="HK37" s="194"/>
      <c r="HL37" s="194"/>
      <c r="HM37" s="194"/>
      <c r="HN37" s="194"/>
      <c r="HO37" s="194"/>
      <c r="HP37" s="194"/>
      <c r="HQ37" s="194"/>
      <c r="HR37" s="194"/>
      <c r="HS37" s="194"/>
      <c r="HT37" s="194"/>
      <c r="HU37" s="194"/>
      <c r="HV37" s="194"/>
      <c r="HW37" s="194"/>
      <c r="HX37" s="194"/>
      <c r="HY37" s="194"/>
      <c r="HZ37" s="194"/>
      <c r="IA37" s="194"/>
      <c r="IB37" s="194"/>
      <c r="IC37" s="194"/>
      <c r="ID37" s="194"/>
      <c r="IE37" s="194"/>
      <c r="IF37" s="194"/>
      <c r="IG37" s="194"/>
      <c r="IH37" s="194"/>
      <c r="II37" s="194"/>
      <c r="IJ37" s="194"/>
      <c r="IK37" s="194"/>
      <c r="IL37" s="194"/>
      <c r="IM37" s="194"/>
      <c r="IN37" s="194"/>
      <c r="IO37" s="194"/>
      <c r="IP37" s="194"/>
      <c r="IQ37" s="194"/>
      <c r="IR37" s="194"/>
      <c r="IS37" s="194"/>
      <c r="IT37" s="194"/>
      <c r="IU37" s="194"/>
      <c r="IV37" s="194"/>
      <c r="IW37" s="194"/>
      <c r="IX37" s="194"/>
      <c r="IY37" s="194"/>
      <c r="IZ37" s="194"/>
      <c r="JA37" s="194"/>
      <c r="JB37" s="194"/>
      <c r="JC37" s="194"/>
      <c r="JD37" s="194"/>
      <c r="JE37" s="194"/>
      <c r="JF37" s="194"/>
      <c r="JG37" s="194"/>
      <c r="JH37" s="194"/>
      <c r="JI37" s="194"/>
      <c r="JJ37" s="194"/>
      <c r="JK37" s="194"/>
      <c r="JL37" s="194"/>
      <c r="JM37" s="194"/>
      <c r="JN37" s="194"/>
      <c r="JO37" s="194"/>
      <c r="JP37" s="194"/>
      <c r="JQ37" s="194"/>
      <c r="JR37" s="194"/>
      <c r="JS37" s="194"/>
      <c r="JT37" s="194"/>
      <c r="JU37" s="194"/>
      <c r="JV37" s="194"/>
      <c r="JW37" s="194"/>
      <c r="JX37" s="194"/>
      <c r="JY37" s="194"/>
      <c r="JZ37" s="194"/>
      <c r="KA37" s="194"/>
      <c r="KB37" s="194"/>
      <c r="KC37" s="194"/>
      <c r="KD37" s="194"/>
      <c r="KE37" s="194"/>
      <c r="KF37" s="194"/>
      <c r="KG37" s="194"/>
      <c r="KH37" s="194"/>
      <c r="KI37" s="194"/>
      <c r="KJ37" s="194"/>
      <c r="KK37" s="194"/>
      <c r="KL37" s="194"/>
      <c r="KM37" s="194"/>
      <c r="KN37" s="194"/>
      <c r="KO37" s="194"/>
      <c r="KP37" s="194"/>
      <c r="KQ37" s="194"/>
      <c r="KR37" s="194"/>
      <c r="KS37" s="194"/>
      <c r="KT37" s="194"/>
      <c r="KU37" s="194"/>
      <c r="KV37" s="194"/>
      <c r="KW37" s="194"/>
      <c r="KX37" s="194"/>
      <c r="KY37" s="194"/>
      <c r="KZ37" s="194"/>
      <c r="LA37" s="194"/>
      <c r="LB37" s="194"/>
      <c r="LC37" s="194"/>
      <c r="LD37" s="194"/>
      <c r="LE37" s="194"/>
      <c r="LF37" s="194"/>
      <c r="LG37" s="194"/>
      <c r="LH37" s="194"/>
      <c r="LI37" s="194"/>
      <c r="LJ37" s="194"/>
      <c r="LK37" s="194"/>
      <c r="LL37" s="194"/>
      <c r="LM37" s="194"/>
      <c r="LN37" s="194"/>
      <c r="LO37" s="194"/>
      <c r="LP37" s="194"/>
      <c r="LQ37" s="194"/>
      <c r="LR37" s="194"/>
      <c r="LS37" s="194"/>
      <c r="LT37" s="194"/>
      <c r="LU37" s="194"/>
      <c r="LV37" s="194"/>
      <c r="LW37" s="194"/>
      <c r="LX37" s="194"/>
      <c r="LY37" s="194"/>
      <c r="LZ37" s="194"/>
      <c r="MA37" s="194"/>
      <c r="MB37" s="194"/>
      <c r="MC37" s="194"/>
      <c r="MD37" s="194"/>
      <c r="ME37" s="194"/>
      <c r="MF37" s="194"/>
      <c r="MG37" s="194"/>
      <c r="MH37" s="194"/>
      <c r="MI37" s="194"/>
      <c r="MJ37" s="194"/>
      <c r="MK37" s="194"/>
      <c r="ML37" s="194"/>
      <c r="MM37" s="194"/>
      <c r="MN37" s="194"/>
      <c r="MO37" s="194"/>
      <c r="MP37" s="194"/>
      <c r="MQ37" s="194"/>
      <c r="MR37" s="194"/>
      <c r="MS37" s="194"/>
      <c r="MT37" s="194"/>
      <c r="MU37" s="194"/>
      <c r="MV37" s="194"/>
      <c r="MW37" s="194"/>
      <c r="MX37" s="194"/>
      <c r="MY37" s="194"/>
      <c r="MZ37" s="194"/>
      <c r="NA37" s="194"/>
      <c r="NB37" s="194"/>
      <c r="NC37" s="194"/>
      <c r="ND37" s="194"/>
      <c r="NE37" s="194"/>
      <c r="NF37" s="194"/>
      <c r="NG37" s="194"/>
      <c r="NH37" s="194"/>
      <c r="NI37" s="194"/>
      <c r="NJ37" s="194"/>
      <c r="NK37" s="194"/>
      <c r="NL37" s="194"/>
      <c r="NM37" s="194"/>
      <c r="NN37" s="194"/>
      <c r="NO37" s="194"/>
      <c r="NP37" s="194"/>
      <c r="NQ37" s="194"/>
      <c r="NR37" s="194"/>
      <c r="NS37" s="194"/>
      <c r="NT37" s="194"/>
      <c r="NU37" s="194"/>
      <c r="NV37" s="194"/>
      <c r="NW37" s="194"/>
      <c r="NX37" s="194"/>
      <c r="NY37" s="194"/>
      <c r="NZ37" s="194"/>
      <c r="OA37" s="194"/>
      <c r="OB37" s="194"/>
      <c r="OC37" s="194"/>
      <c r="OD37" s="194"/>
      <c r="OE37" s="194"/>
      <c r="OF37" s="194"/>
      <c r="OG37" s="194"/>
      <c r="OH37" s="194"/>
      <c r="OI37" s="194"/>
      <c r="OJ37" s="194"/>
      <c r="OK37" s="194"/>
      <c r="OL37" s="194"/>
      <c r="OM37" s="194"/>
      <c r="ON37" s="194"/>
      <c r="OO37" s="194"/>
      <c r="OP37" s="194"/>
      <c r="OQ37" s="194"/>
      <c r="OR37" s="194"/>
      <c r="OS37" s="194"/>
      <c r="OT37" s="194"/>
      <c r="OU37" s="194"/>
      <c r="OV37" s="194"/>
      <c r="OW37" s="194"/>
      <c r="OX37" s="194"/>
      <c r="OY37" s="194"/>
      <c r="OZ37" s="194"/>
      <c r="PA37" s="194"/>
      <c r="PB37" s="194"/>
      <c r="PC37" s="194"/>
      <c r="PD37" s="194"/>
      <c r="PE37" s="194"/>
      <c r="PF37" s="194"/>
      <c r="PG37" s="194"/>
      <c r="PH37" s="194"/>
      <c r="PI37" s="194"/>
      <c r="PJ37" s="194"/>
      <c r="PK37" s="194"/>
      <c r="PL37" s="194"/>
      <c r="PM37" s="194"/>
      <c r="PN37" s="194"/>
      <c r="PO37" s="194"/>
      <c r="PP37" s="194"/>
      <c r="PQ37" s="194"/>
      <c r="PR37" s="194"/>
      <c r="PS37" s="194"/>
      <c r="PT37" s="194"/>
      <c r="PU37" s="194"/>
      <c r="PV37" s="194"/>
      <c r="PW37" s="194"/>
      <c r="PX37" s="194"/>
      <c r="PY37" s="194"/>
      <c r="PZ37" s="194"/>
      <c r="QA37" s="194"/>
      <c r="QB37" s="194"/>
      <c r="QC37" s="194"/>
      <c r="QD37" s="194"/>
      <c r="QE37" s="194"/>
      <c r="QF37" s="194"/>
      <c r="QG37" s="194"/>
      <c r="QH37" s="194"/>
      <c r="QI37" s="194"/>
      <c r="QJ37" s="194"/>
      <c r="QK37" s="194"/>
      <c r="QL37" s="194"/>
      <c r="QM37" s="194"/>
      <c r="QN37" s="194"/>
      <c r="QO37" s="194"/>
      <c r="QP37" s="194"/>
      <c r="QQ37" s="194"/>
      <c r="QR37" s="194"/>
      <c r="QS37" s="194"/>
      <c r="QT37" s="194"/>
      <c r="QU37" s="194"/>
      <c r="QV37" s="194"/>
      <c r="QW37" s="194"/>
      <c r="QX37" s="194"/>
      <c r="QY37" s="194"/>
      <c r="QZ37" s="194"/>
      <c r="RA37" s="194"/>
    </row>
    <row r="38" spans="1:469" x14ac:dyDescent="0.45">
      <c r="A38" s="193"/>
      <c r="B38" s="194"/>
      <c r="C38" s="195"/>
      <c r="D38" s="194"/>
      <c r="E38" s="194"/>
      <c r="F38" s="194"/>
      <c r="G38" s="193"/>
      <c r="H38" s="194"/>
      <c r="I38" s="194"/>
      <c r="J38" s="194"/>
      <c r="K38" s="194"/>
      <c r="L38" s="194"/>
      <c r="M38" s="198" t="s">
        <v>9</v>
      </c>
      <c r="N38" s="276">
        <f>SUM(N39:N40)</f>
        <v>20</v>
      </c>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c r="EA38" s="194"/>
      <c r="EB38" s="194"/>
      <c r="EC38" s="194"/>
      <c r="ED38" s="194"/>
      <c r="EE38" s="194"/>
      <c r="EF38" s="194"/>
      <c r="EG38" s="194"/>
      <c r="EH38" s="194"/>
      <c r="EI38" s="194"/>
      <c r="EJ38" s="194"/>
      <c r="EK38" s="194"/>
      <c r="EL38" s="194"/>
      <c r="EM38" s="194"/>
      <c r="EN38" s="194"/>
      <c r="EO38" s="194"/>
      <c r="EP38" s="194"/>
      <c r="EQ38" s="194"/>
      <c r="ER38" s="194"/>
      <c r="ES38" s="194"/>
      <c r="ET38" s="194"/>
      <c r="EU38" s="194"/>
      <c r="EV38" s="194"/>
      <c r="EW38" s="194"/>
      <c r="EX38" s="194"/>
      <c r="EY38" s="194"/>
      <c r="EZ38" s="194"/>
      <c r="FA38" s="194"/>
      <c r="FB38" s="194"/>
      <c r="FC38" s="194"/>
      <c r="FD38" s="194"/>
      <c r="FE38" s="194"/>
      <c r="FF38" s="194"/>
      <c r="FG38" s="194"/>
      <c r="FH38" s="194"/>
      <c r="FI38" s="194"/>
      <c r="FJ38" s="194"/>
      <c r="FK38" s="194"/>
      <c r="FL38" s="194"/>
      <c r="FM38" s="194"/>
      <c r="FN38" s="194"/>
      <c r="FO38" s="194"/>
      <c r="FP38" s="194"/>
      <c r="FQ38" s="194"/>
      <c r="FR38" s="194"/>
      <c r="FS38" s="194"/>
      <c r="FT38" s="194"/>
      <c r="FU38" s="194"/>
      <c r="FV38" s="194"/>
      <c r="FW38" s="194"/>
      <c r="FX38" s="194"/>
      <c r="FY38" s="194"/>
      <c r="FZ38" s="194"/>
      <c r="GA38" s="194"/>
      <c r="GB38" s="194"/>
      <c r="GC38" s="194"/>
      <c r="GD38" s="194"/>
      <c r="GE38" s="194"/>
      <c r="GF38" s="194"/>
      <c r="GG38" s="194"/>
      <c r="GH38" s="194"/>
      <c r="GI38" s="194"/>
      <c r="GJ38" s="194"/>
      <c r="GK38" s="194"/>
      <c r="GL38" s="194"/>
      <c r="GM38" s="194"/>
      <c r="GN38" s="194"/>
      <c r="GO38" s="194"/>
      <c r="GP38" s="194"/>
      <c r="GQ38" s="194"/>
      <c r="GR38" s="194"/>
      <c r="GS38" s="194"/>
      <c r="GT38" s="194"/>
      <c r="GU38" s="194"/>
      <c r="GV38" s="194"/>
      <c r="GW38" s="194"/>
      <c r="GX38" s="194"/>
      <c r="GY38" s="194"/>
      <c r="GZ38" s="194"/>
      <c r="HA38" s="194"/>
      <c r="HB38" s="194"/>
      <c r="HC38" s="194"/>
      <c r="HD38" s="194"/>
      <c r="HE38" s="194"/>
      <c r="HF38" s="194"/>
      <c r="HG38" s="194"/>
      <c r="HH38" s="194"/>
      <c r="HI38" s="194"/>
      <c r="HJ38" s="194"/>
      <c r="HK38" s="194"/>
      <c r="HL38" s="194"/>
      <c r="HM38" s="194"/>
      <c r="HN38" s="194"/>
      <c r="HO38" s="194"/>
      <c r="HP38" s="194"/>
      <c r="HQ38" s="194"/>
      <c r="HR38" s="194"/>
      <c r="HS38" s="194"/>
      <c r="HT38" s="194"/>
      <c r="HU38" s="194"/>
      <c r="HV38" s="194"/>
      <c r="HW38" s="194"/>
      <c r="HX38" s="194"/>
      <c r="HY38" s="194"/>
      <c r="HZ38" s="194"/>
      <c r="IA38" s="194"/>
      <c r="IB38" s="194"/>
      <c r="IC38" s="194"/>
      <c r="ID38" s="194"/>
      <c r="IE38" s="194"/>
      <c r="IF38" s="194"/>
      <c r="IG38" s="194"/>
      <c r="IH38" s="194"/>
      <c r="II38" s="194"/>
      <c r="IJ38" s="194"/>
      <c r="IK38" s="194"/>
      <c r="IL38" s="194"/>
      <c r="IM38" s="194"/>
      <c r="IN38" s="194"/>
      <c r="IO38" s="194"/>
      <c r="IP38" s="194"/>
      <c r="IQ38" s="194"/>
      <c r="IR38" s="194"/>
      <c r="IS38" s="194"/>
      <c r="IT38" s="194"/>
      <c r="IU38" s="194"/>
      <c r="IV38" s="194"/>
      <c r="IW38" s="194"/>
      <c r="IX38" s="194"/>
      <c r="IY38" s="194"/>
      <c r="IZ38" s="194"/>
      <c r="JA38" s="194"/>
      <c r="JB38" s="194"/>
      <c r="JC38" s="194"/>
      <c r="JD38" s="194"/>
      <c r="JE38" s="194"/>
      <c r="JF38" s="194"/>
      <c r="JG38" s="194"/>
      <c r="JH38" s="194"/>
      <c r="JI38" s="194"/>
      <c r="JJ38" s="194"/>
      <c r="JK38" s="194"/>
      <c r="JL38" s="194"/>
      <c r="JM38" s="194"/>
      <c r="JN38" s="194"/>
      <c r="JO38" s="194"/>
      <c r="JP38" s="194"/>
      <c r="JQ38" s="194"/>
      <c r="JR38" s="194"/>
      <c r="JS38" s="194"/>
      <c r="JT38" s="194"/>
      <c r="JU38" s="194"/>
      <c r="JV38" s="194"/>
      <c r="JW38" s="194"/>
      <c r="JX38" s="194"/>
      <c r="JY38" s="194"/>
      <c r="JZ38" s="194"/>
      <c r="KA38" s="194"/>
      <c r="KB38" s="194"/>
      <c r="KC38" s="194"/>
      <c r="KD38" s="194"/>
      <c r="KE38" s="194"/>
      <c r="KF38" s="194"/>
      <c r="KG38" s="194"/>
      <c r="KH38" s="194"/>
      <c r="KI38" s="194"/>
      <c r="KJ38" s="194"/>
      <c r="KK38" s="194"/>
      <c r="KL38" s="194"/>
      <c r="KM38" s="194"/>
      <c r="KN38" s="194"/>
      <c r="KO38" s="194"/>
      <c r="KP38" s="194"/>
      <c r="KQ38" s="194"/>
      <c r="KR38" s="194"/>
      <c r="KS38" s="194"/>
      <c r="KT38" s="194"/>
      <c r="KU38" s="194"/>
      <c r="KV38" s="194"/>
      <c r="KW38" s="194"/>
      <c r="KX38" s="194"/>
      <c r="KY38" s="194"/>
      <c r="KZ38" s="194"/>
      <c r="LA38" s="194"/>
      <c r="LB38" s="194"/>
      <c r="LC38" s="194"/>
      <c r="LD38" s="194"/>
      <c r="LE38" s="194"/>
      <c r="LF38" s="194"/>
      <c r="LG38" s="194"/>
      <c r="LH38" s="194"/>
      <c r="LI38" s="194"/>
      <c r="LJ38" s="194"/>
      <c r="LK38" s="194"/>
      <c r="LL38" s="194"/>
      <c r="LM38" s="194"/>
      <c r="LN38" s="194"/>
      <c r="LO38" s="194"/>
      <c r="LP38" s="194"/>
      <c r="LQ38" s="194"/>
      <c r="LR38" s="194"/>
      <c r="LS38" s="194"/>
      <c r="LT38" s="194"/>
      <c r="LU38" s="194"/>
      <c r="LV38" s="194"/>
      <c r="LW38" s="194"/>
      <c r="LX38" s="194"/>
      <c r="LY38" s="194"/>
      <c r="LZ38" s="194"/>
      <c r="MA38" s="194"/>
      <c r="MB38" s="194"/>
      <c r="MC38" s="194"/>
      <c r="MD38" s="194"/>
      <c r="ME38" s="194"/>
      <c r="MF38" s="194"/>
      <c r="MG38" s="194"/>
      <c r="MH38" s="194"/>
      <c r="MI38" s="194"/>
      <c r="MJ38" s="194"/>
      <c r="MK38" s="194"/>
      <c r="ML38" s="194"/>
      <c r="MM38" s="194"/>
      <c r="MN38" s="194"/>
      <c r="MO38" s="194"/>
      <c r="MP38" s="194"/>
      <c r="MQ38" s="194"/>
      <c r="MR38" s="194"/>
      <c r="MS38" s="194"/>
      <c r="MT38" s="194"/>
      <c r="MU38" s="194"/>
      <c r="MV38" s="194"/>
      <c r="MW38" s="194"/>
      <c r="MX38" s="194"/>
      <c r="MY38" s="194"/>
      <c r="MZ38" s="194"/>
      <c r="NA38" s="194"/>
      <c r="NB38" s="194"/>
      <c r="NC38" s="194"/>
      <c r="ND38" s="194"/>
      <c r="NE38" s="194"/>
      <c r="NF38" s="194"/>
      <c r="NG38" s="194"/>
      <c r="NH38" s="194"/>
      <c r="NI38" s="194"/>
      <c r="NJ38" s="194"/>
      <c r="NK38" s="194"/>
      <c r="NL38" s="194"/>
      <c r="NM38" s="194"/>
      <c r="NN38" s="194"/>
      <c r="NO38" s="194"/>
      <c r="NP38" s="194"/>
      <c r="NQ38" s="194"/>
      <c r="NR38" s="194"/>
      <c r="NS38" s="194"/>
      <c r="NT38" s="194"/>
      <c r="NU38" s="194"/>
      <c r="NV38" s="194"/>
      <c r="NW38" s="194"/>
      <c r="NX38" s="194"/>
      <c r="NY38" s="194"/>
      <c r="NZ38" s="194"/>
      <c r="OA38" s="194"/>
      <c r="OB38" s="194"/>
      <c r="OC38" s="194"/>
      <c r="OD38" s="194"/>
      <c r="OE38" s="194"/>
      <c r="OF38" s="194"/>
      <c r="OG38" s="194"/>
      <c r="OH38" s="194"/>
      <c r="OI38" s="194"/>
      <c r="OJ38" s="194"/>
      <c r="OK38" s="194"/>
      <c r="OL38" s="194"/>
      <c r="OM38" s="194"/>
      <c r="ON38" s="194"/>
      <c r="OO38" s="194"/>
      <c r="OP38" s="194"/>
      <c r="OQ38" s="194"/>
      <c r="OR38" s="194"/>
      <c r="OS38" s="194"/>
      <c r="OT38" s="194"/>
      <c r="OU38" s="194"/>
      <c r="OV38" s="194"/>
      <c r="OW38" s="194"/>
      <c r="OX38" s="194"/>
      <c r="OY38" s="194"/>
      <c r="OZ38" s="194"/>
      <c r="PA38" s="194"/>
      <c r="PB38" s="194"/>
      <c r="PC38" s="194"/>
      <c r="PD38" s="194"/>
      <c r="PE38" s="194"/>
      <c r="PF38" s="194"/>
      <c r="PG38" s="194"/>
      <c r="PH38" s="194"/>
      <c r="PI38" s="194"/>
      <c r="PJ38" s="194"/>
      <c r="PK38" s="194"/>
      <c r="PL38" s="194"/>
      <c r="PM38" s="194"/>
      <c r="PN38" s="194"/>
      <c r="PO38" s="194"/>
      <c r="PP38" s="194"/>
      <c r="PQ38" s="194"/>
      <c r="PR38" s="194"/>
      <c r="PS38" s="194"/>
      <c r="PT38" s="194"/>
      <c r="PU38" s="194"/>
      <c r="PV38" s="194"/>
      <c r="PW38" s="194"/>
      <c r="PX38" s="194"/>
      <c r="PY38" s="194"/>
      <c r="PZ38" s="194"/>
      <c r="QA38" s="194"/>
      <c r="QB38" s="194"/>
      <c r="QC38" s="194"/>
      <c r="QD38" s="194"/>
      <c r="QE38" s="194"/>
      <c r="QF38" s="194"/>
      <c r="QG38" s="194"/>
      <c r="QH38" s="194"/>
      <c r="QI38" s="194"/>
      <c r="QJ38" s="194"/>
      <c r="QK38" s="194"/>
      <c r="QL38" s="194"/>
      <c r="QM38" s="194"/>
      <c r="QN38" s="194"/>
      <c r="QO38" s="194"/>
      <c r="QP38" s="194"/>
      <c r="QQ38" s="194"/>
      <c r="QR38" s="194"/>
      <c r="QS38" s="194"/>
      <c r="QT38" s="194"/>
      <c r="QU38" s="194"/>
      <c r="QV38" s="194"/>
      <c r="QW38" s="194"/>
      <c r="QX38" s="194"/>
      <c r="QY38" s="194"/>
      <c r="QZ38" s="194"/>
      <c r="RA38" s="194"/>
    </row>
    <row r="39" spans="1:469" x14ac:dyDescent="0.45">
      <c r="A39" s="193"/>
      <c r="B39" s="194"/>
      <c r="C39" s="195"/>
      <c r="D39" s="194"/>
      <c r="E39" s="194"/>
      <c r="F39" s="194"/>
      <c r="G39" s="193"/>
      <c r="H39" s="194"/>
      <c r="I39" s="194"/>
      <c r="J39" s="194"/>
      <c r="K39" s="194"/>
      <c r="L39" s="194"/>
      <c r="M39" s="198" t="s">
        <v>11</v>
      </c>
      <c r="N39" s="276">
        <f>COUNTIFS(N1:N28,0,Q1:Q28,1)</f>
        <v>20</v>
      </c>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c r="EA39" s="194"/>
      <c r="EB39" s="194"/>
      <c r="EC39" s="194"/>
      <c r="ED39" s="194"/>
      <c r="EE39" s="194"/>
      <c r="EF39" s="194"/>
      <c r="EG39" s="194"/>
      <c r="EH39" s="194"/>
      <c r="EI39" s="194"/>
      <c r="EJ39" s="194"/>
      <c r="EK39" s="194"/>
      <c r="EL39" s="194"/>
      <c r="EM39" s="194"/>
      <c r="EN39" s="194"/>
      <c r="EO39" s="194"/>
      <c r="EP39" s="194"/>
      <c r="EQ39" s="194"/>
      <c r="ER39" s="194"/>
      <c r="ES39" s="194"/>
      <c r="ET39" s="194"/>
      <c r="EU39" s="194"/>
      <c r="EV39" s="194"/>
      <c r="EW39" s="194"/>
      <c r="EX39" s="194"/>
      <c r="EY39" s="194"/>
      <c r="EZ39" s="194"/>
      <c r="FA39" s="194"/>
      <c r="FB39" s="194"/>
      <c r="FC39" s="194"/>
      <c r="FD39" s="194"/>
      <c r="FE39" s="194"/>
      <c r="FF39" s="194"/>
      <c r="FG39" s="194"/>
      <c r="FH39" s="194"/>
      <c r="FI39" s="194"/>
      <c r="FJ39" s="194"/>
      <c r="FK39" s="194"/>
      <c r="FL39" s="194"/>
      <c r="FM39" s="194"/>
      <c r="FN39" s="194"/>
      <c r="FO39" s="194"/>
      <c r="FP39" s="194"/>
      <c r="FQ39" s="194"/>
      <c r="FR39" s="194"/>
      <c r="FS39" s="194"/>
      <c r="FT39" s="194"/>
      <c r="FU39" s="194"/>
      <c r="FV39" s="194"/>
      <c r="FW39" s="194"/>
      <c r="FX39" s="194"/>
      <c r="FY39" s="194"/>
      <c r="FZ39" s="194"/>
      <c r="GA39" s="194"/>
      <c r="GB39" s="194"/>
      <c r="GC39" s="194"/>
      <c r="GD39" s="194"/>
      <c r="GE39" s="194"/>
      <c r="GF39" s="194"/>
      <c r="GG39" s="194"/>
      <c r="GH39" s="194"/>
      <c r="GI39" s="194"/>
      <c r="GJ39" s="194"/>
      <c r="GK39" s="194"/>
      <c r="GL39" s="194"/>
      <c r="GM39" s="194"/>
      <c r="GN39" s="194"/>
      <c r="GO39" s="194"/>
      <c r="GP39" s="194"/>
      <c r="GQ39" s="194"/>
      <c r="GR39" s="194"/>
      <c r="GS39" s="194"/>
      <c r="GT39" s="194"/>
      <c r="GU39" s="194"/>
      <c r="GV39" s="194"/>
      <c r="GW39" s="194"/>
      <c r="GX39" s="194"/>
      <c r="GY39" s="194"/>
      <c r="GZ39" s="194"/>
      <c r="HA39" s="194"/>
      <c r="HB39" s="194"/>
      <c r="HC39" s="194"/>
      <c r="HD39" s="194"/>
      <c r="HE39" s="194"/>
      <c r="HF39" s="194"/>
      <c r="HG39" s="194"/>
      <c r="HH39" s="194"/>
      <c r="HI39" s="194"/>
      <c r="HJ39" s="194"/>
      <c r="HK39" s="194"/>
      <c r="HL39" s="194"/>
      <c r="HM39" s="194"/>
      <c r="HN39" s="194"/>
      <c r="HO39" s="194"/>
      <c r="HP39" s="194"/>
      <c r="HQ39" s="194"/>
      <c r="HR39" s="194"/>
      <c r="HS39" s="194"/>
      <c r="HT39" s="194"/>
      <c r="HU39" s="194"/>
      <c r="HV39" s="194"/>
      <c r="HW39" s="194"/>
      <c r="HX39" s="194"/>
      <c r="HY39" s="194"/>
      <c r="HZ39" s="194"/>
      <c r="IA39" s="194"/>
      <c r="IB39" s="194"/>
      <c r="IC39" s="194"/>
      <c r="ID39" s="194"/>
      <c r="IE39" s="194"/>
      <c r="IF39" s="194"/>
      <c r="IG39" s="194"/>
      <c r="IH39" s="194"/>
      <c r="II39" s="194"/>
      <c r="IJ39" s="194"/>
      <c r="IK39" s="194"/>
      <c r="IL39" s="194"/>
      <c r="IM39" s="194"/>
      <c r="IN39" s="194"/>
      <c r="IO39" s="194"/>
      <c r="IP39" s="194"/>
      <c r="IQ39" s="194"/>
      <c r="IR39" s="194"/>
      <c r="IS39" s="194"/>
      <c r="IT39" s="194"/>
      <c r="IU39" s="194"/>
      <c r="IV39" s="194"/>
      <c r="IW39" s="194"/>
      <c r="IX39" s="194"/>
      <c r="IY39" s="194"/>
      <c r="IZ39" s="194"/>
      <c r="JA39" s="194"/>
      <c r="JB39" s="194"/>
      <c r="JC39" s="194"/>
      <c r="JD39" s="194"/>
      <c r="JE39" s="194"/>
      <c r="JF39" s="194"/>
      <c r="JG39" s="194"/>
      <c r="JH39" s="194"/>
      <c r="JI39" s="194"/>
      <c r="JJ39" s="194"/>
      <c r="JK39" s="194"/>
      <c r="JL39" s="194"/>
      <c r="JM39" s="194"/>
      <c r="JN39" s="194"/>
      <c r="JO39" s="194"/>
      <c r="JP39" s="194"/>
      <c r="JQ39" s="194"/>
      <c r="JR39" s="194"/>
      <c r="JS39" s="194"/>
      <c r="JT39" s="194"/>
      <c r="JU39" s="194"/>
      <c r="JV39" s="194"/>
      <c r="JW39" s="194"/>
      <c r="JX39" s="194"/>
      <c r="JY39" s="194"/>
      <c r="JZ39" s="194"/>
      <c r="KA39" s="194"/>
      <c r="KB39" s="194"/>
      <c r="KC39" s="194"/>
      <c r="KD39" s="194"/>
      <c r="KE39" s="194"/>
      <c r="KF39" s="194"/>
      <c r="KG39" s="194"/>
      <c r="KH39" s="194"/>
      <c r="KI39" s="194"/>
      <c r="KJ39" s="194"/>
      <c r="KK39" s="194"/>
      <c r="KL39" s="194"/>
      <c r="KM39" s="194"/>
      <c r="KN39" s="194"/>
      <c r="KO39" s="194"/>
      <c r="KP39" s="194"/>
      <c r="KQ39" s="194"/>
      <c r="KR39" s="194"/>
      <c r="KS39" s="194"/>
      <c r="KT39" s="194"/>
      <c r="KU39" s="194"/>
      <c r="KV39" s="194"/>
      <c r="KW39" s="194"/>
      <c r="KX39" s="194"/>
      <c r="KY39" s="194"/>
      <c r="KZ39" s="194"/>
      <c r="LA39" s="194"/>
      <c r="LB39" s="194"/>
      <c r="LC39" s="194"/>
      <c r="LD39" s="194"/>
      <c r="LE39" s="194"/>
      <c r="LF39" s="194"/>
      <c r="LG39" s="194"/>
      <c r="LH39" s="194"/>
      <c r="LI39" s="194"/>
      <c r="LJ39" s="194"/>
      <c r="LK39" s="194"/>
      <c r="LL39" s="194"/>
      <c r="LM39" s="194"/>
      <c r="LN39" s="194"/>
      <c r="LO39" s="194"/>
      <c r="LP39" s="194"/>
      <c r="LQ39" s="194"/>
      <c r="LR39" s="194"/>
      <c r="LS39" s="194"/>
      <c r="LT39" s="194"/>
      <c r="LU39" s="194"/>
      <c r="LV39" s="194"/>
      <c r="LW39" s="194"/>
      <c r="LX39" s="194"/>
      <c r="LY39" s="194"/>
      <c r="LZ39" s="194"/>
      <c r="MA39" s="194"/>
      <c r="MB39" s="194"/>
      <c r="MC39" s="194"/>
      <c r="MD39" s="194"/>
      <c r="ME39" s="194"/>
      <c r="MF39" s="194"/>
      <c r="MG39" s="194"/>
      <c r="MH39" s="194"/>
      <c r="MI39" s="194"/>
      <c r="MJ39" s="194"/>
      <c r="MK39" s="194"/>
      <c r="ML39" s="194"/>
      <c r="MM39" s="194"/>
      <c r="MN39" s="194"/>
      <c r="MO39" s="194"/>
      <c r="MP39" s="194"/>
      <c r="MQ39" s="194"/>
      <c r="MR39" s="194"/>
      <c r="MS39" s="194"/>
      <c r="MT39" s="194"/>
      <c r="MU39" s="194"/>
      <c r="MV39" s="194"/>
      <c r="MW39" s="194"/>
      <c r="MX39" s="194"/>
      <c r="MY39" s="194"/>
      <c r="MZ39" s="194"/>
      <c r="NA39" s="194"/>
      <c r="NB39" s="194"/>
      <c r="NC39" s="194"/>
      <c r="ND39" s="194"/>
      <c r="NE39" s="194"/>
      <c r="NF39" s="194"/>
      <c r="NG39" s="194"/>
      <c r="NH39" s="194"/>
      <c r="NI39" s="194"/>
      <c r="NJ39" s="194"/>
      <c r="NK39" s="194"/>
      <c r="NL39" s="194"/>
      <c r="NM39" s="194"/>
      <c r="NN39" s="194"/>
      <c r="NO39" s="194"/>
      <c r="NP39" s="194"/>
      <c r="NQ39" s="194"/>
      <c r="NR39" s="194"/>
      <c r="NS39" s="194"/>
      <c r="NT39" s="194"/>
      <c r="NU39" s="194"/>
      <c r="NV39" s="194"/>
      <c r="NW39" s="194"/>
      <c r="NX39" s="194"/>
      <c r="NY39" s="194"/>
      <c r="NZ39" s="194"/>
      <c r="OA39" s="194"/>
      <c r="OB39" s="194"/>
      <c r="OC39" s="194"/>
      <c r="OD39" s="194"/>
      <c r="OE39" s="194"/>
      <c r="OF39" s="194"/>
      <c r="OG39" s="194"/>
      <c r="OH39" s="194"/>
      <c r="OI39" s="194"/>
      <c r="OJ39" s="194"/>
      <c r="OK39" s="194"/>
      <c r="OL39" s="194"/>
      <c r="OM39" s="194"/>
      <c r="ON39" s="194"/>
      <c r="OO39" s="194"/>
      <c r="OP39" s="194"/>
      <c r="OQ39" s="194"/>
      <c r="OR39" s="194"/>
      <c r="OS39" s="194"/>
      <c r="OT39" s="194"/>
      <c r="OU39" s="194"/>
      <c r="OV39" s="194"/>
      <c r="OW39" s="194"/>
      <c r="OX39" s="194"/>
      <c r="OY39" s="194"/>
      <c r="OZ39" s="194"/>
      <c r="PA39" s="194"/>
      <c r="PB39" s="194"/>
      <c r="PC39" s="194"/>
      <c r="PD39" s="194"/>
      <c r="PE39" s="194"/>
      <c r="PF39" s="194"/>
      <c r="PG39" s="194"/>
      <c r="PH39" s="194"/>
      <c r="PI39" s="194"/>
      <c r="PJ39" s="194"/>
      <c r="PK39" s="194"/>
      <c r="PL39" s="194"/>
      <c r="PM39" s="194"/>
      <c r="PN39" s="194"/>
      <c r="PO39" s="194"/>
      <c r="PP39" s="194"/>
      <c r="PQ39" s="194"/>
      <c r="PR39" s="194"/>
      <c r="PS39" s="194"/>
      <c r="PT39" s="194"/>
      <c r="PU39" s="194"/>
      <c r="PV39" s="194"/>
      <c r="PW39" s="194"/>
      <c r="PX39" s="194"/>
      <c r="PY39" s="194"/>
      <c r="PZ39" s="194"/>
      <c r="QA39" s="194"/>
      <c r="QB39" s="194"/>
      <c r="QC39" s="194"/>
      <c r="QD39" s="194"/>
      <c r="QE39" s="194"/>
      <c r="QF39" s="194"/>
      <c r="QG39" s="194"/>
      <c r="QH39" s="194"/>
      <c r="QI39" s="194"/>
      <c r="QJ39" s="194"/>
      <c r="QK39" s="194"/>
      <c r="QL39" s="194"/>
      <c r="QM39" s="194"/>
      <c r="QN39" s="194"/>
      <c r="QO39" s="194"/>
      <c r="QP39" s="194"/>
      <c r="QQ39" s="194"/>
      <c r="QR39" s="194"/>
      <c r="QS39" s="194"/>
      <c r="QT39" s="194"/>
      <c r="QU39" s="194"/>
      <c r="QV39" s="194"/>
      <c r="QW39" s="194"/>
      <c r="QX39" s="194"/>
      <c r="QY39" s="194"/>
      <c r="QZ39" s="194"/>
      <c r="RA39" s="194"/>
    </row>
    <row r="40" spans="1:469" x14ac:dyDescent="0.45">
      <c r="A40" s="193"/>
      <c r="B40" s="194"/>
      <c r="C40" s="195"/>
      <c r="D40" s="194"/>
      <c r="E40" s="194"/>
      <c r="F40" s="194"/>
      <c r="G40" s="193"/>
      <c r="H40" s="194"/>
      <c r="I40" s="194"/>
      <c r="J40" s="194"/>
      <c r="K40" s="194"/>
      <c r="L40" s="194"/>
      <c r="M40" s="200" t="s">
        <v>12</v>
      </c>
      <c r="N40" s="276">
        <f>COUNTIFS(N1:N28,1,Q1:Q28,1)</f>
        <v>0</v>
      </c>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c r="EA40" s="194"/>
      <c r="EB40" s="194"/>
      <c r="EC40" s="194"/>
      <c r="ED40" s="194"/>
      <c r="EE40" s="194"/>
      <c r="EF40" s="194"/>
      <c r="EG40" s="194"/>
      <c r="EH40" s="194"/>
      <c r="EI40" s="194"/>
      <c r="EJ40" s="194"/>
      <c r="EK40" s="194"/>
      <c r="EL40" s="194"/>
      <c r="EM40" s="194"/>
      <c r="EN40" s="194"/>
      <c r="EO40" s="194"/>
      <c r="EP40" s="194"/>
      <c r="EQ40" s="194"/>
      <c r="ER40" s="194"/>
      <c r="ES40" s="194"/>
      <c r="ET40" s="194"/>
      <c r="EU40" s="194"/>
      <c r="EV40" s="194"/>
      <c r="EW40" s="194"/>
      <c r="EX40" s="194"/>
      <c r="EY40" s="194"/>
      <c r="EZ40" s="194"/>
      <c r="FA40" s="194"/>
      <c r="FB40" s="194"/>
      <c r="FC40" s="194"/>
      <c r="FD40" s="194"/>
      <c r="FE40" s="194"/>
      <c r="FF40" s="194"/>
      <c r="FG40" s="194"/>
      <c r="FH40" s="194"/>
      <c r="FI40" s="194"/>
      <c r="FJ40" s="194"/>
      <c r="FK40" s="194"/>
      <c r="FL40" s="194"/>
      <c r="FM40" s="194"/>
      <c r="FN40" s="194"/>
      <c r="FO40" s="194"/>
      <c r="FP40" s="194"/>
      <c r="FQ40" s="194"/>
      <c r="FR40" s="194"/>
      <c r="FS40" s="194"/>
      <c r="FT40" s="194"/>
      <c r="FU40" s="194"/>
      <c r="FV40" s="194"/>
      <c r="FW40" s="194"/>
      <c r="FX40" s="194"/>
      <c r="FY40" s="194"/>
      <c r="FZ40" s="194"/>
      <c r="GA40" s="194"/>
      <c r="GB40" s="194"/>
      <c r="GC40" s="194"/>
      <c r="GD40" s="194"/>
      <c r="GE40" s="194"/>
      <c r="GF40" s="194"/>
      <c r="GG40" s="194"/>
      <c r="GH40" s="194"/>
      <c r="GI40" s="194"/>
      <c r="GJ40" s="194"/>
      <c r="GK40" s="194"/>
      <c r="GL40" s="194"/>
      <c r="GM40" s="194"/>
      <c r="GN40" s="194"/>
      <c r="GO40" s="194"/>
      <c r="GP40" s="194"/>
      <c r="GQ40" s="194"/>
      <c r="GR40" s="194"/>
      <c r="GS40" s="194"/>
      <c r="GT40" s="194"/>
      <c r="GU40" s="194"/>
      <c r="GV40" s="194"/>
      <c r="GW40" s="194"/>
      <c r="GX40" s="194"/>
      <c r="GY40" s="194"/>
      <c r="GZ40" s="194"/>
      <c r="HA40" s="194"/>
      <c r="HB40" s="194"/>
      <c r="HC40" s="194"/>
      <c r="HD40" s="194"/>
      <c r="HE40" s="194"/>
      <c r="HF40" s="194"/>
      <c r="HG40" s="194"/>
      <c r="HH40" s="194"/>
      <c r="HI40" s="194"/>
      <c r="HJ40" s="194"/>
      <c r="HK40" s="194"/>
      <c r="HL40" s="194"/>
      <c r="HM40" s="194"/>
      <c r="HN40" s="194"/>
      <c r="HO40" s="194"/>
      <c r="HP40" s="194"/>
      <c r="HQ40" s="194"/>
      <c r="HR40" s="194"/>
      <c r="HS40" s="194"/>
      <c r="HT40" s="194"/>
      <c r="HU40" s="194"/>
      <c r="HV40" s="194"/>
      <c r="HW40" s="194"/>
      <c r="HX40" s="194"/>
      <c r="HY40" s="194"/>
      <c r="HZ40" s="194"/>
      <c r="IA40" s="194"/>
      <c r="IB40" s="194"/>
      <c r="IC40" s="194"/>
      <c r="ID40" s="194"/>
      <c r="IE40" s="194"/>
      <c r="IF40" s="194"/>
      <c r="IG40" s="194"/>
      <c r="IH40" s="194"/>
      <c r="II40" s="194"/>
      <c r="IJ40" s="194"/>
      <c r="IK40" s="194"/>
      <c r="IL40" s="194"/>
      <c r="IM40" s="194"/>
      <c r="IN40" s="194"/>
      <c r="IO40" s="194"/>
      <c r="IP40" s="194"/>
      <c r="IQ40" s="194"/>
      <c r="IR40" s="194"/>
      <c r="IS40" s="194"/>
      <c r="IT40" s="194"/>
      <c r="IU40" s="194"/>
      <c r="IV40" s="194"/>
      <c r="IW40" s="194"/>
      <c r="IX40" s="194"/>
      <c r="IY40" s="194"/>
      <c r="IZ40" s="194"/>
      <c r="JA40" s="194"/>
      <c r="JB40" s="194"/>
      <c r="JC40" s="194"/>
      <c r="JD40" s="194"/>
      <c r="JE40" s="194"/>
      <c r="JF40" s="194"/>
      <c r="JG40" s="194"/>
      <c r="JH40" s="194"/>
      <c r="JI40" s="194"/>
      <c r="JJ40" s="194"/>
      <c r="JK40" s="194"/>
      <c r="JL40" s="194"/>
      <c r="JM40" s="194"/>
      <c r="JN40" s="194"/>
      <c r="JO40" s="194"/>
      <c r="JP40" s="194"/>
      <c r="JQ40" s="194"/>
      <c r="JR40" s="194"/>
      <c r="JS40" s="194"/>
      <c r="JT40" s="194"/>
      <c r="JU40" s="194"/>
      <c r="JV40" s="194"/>
      <c r="JW40" s="194"/>
      <c r="JX40" s="194"/>
      <c r="JY40" s="194"/>
      <c r="JZ40" s="194"/>
      <c r="KA40" s="194"/>
      <c r="KB40" s="194"/>
      <c r="KC40" s="194"/>
      <c r="KD40" s="194"/>
      <c r="KE40" s="194"/>
      <c r="KF40" s="194"/>
      <c r="KG40" s="194"/>
      <c r="KH40" s="194"/>
      <c r="KI40" s="194"/>
      <c r="KJ40" s="194"/>
      <c r="KK40" s="194"/>
      <c r="KL40" s="194"/>
      <c r="KM40" s="194"/>
      <c r="KN40" s="194"/>
      <c r="KO40" s="194"/>
      <c r="KP40" s="194"/>
      <c r="KQ40" s="194"/>
      <c r="KR40" s="194"/>
      <c r="KS40" s="194"/>
      <c r="KT40" s="194"/>
      <c r="KU40" s="194"/>
      <c r="KV40" s="194"/>
      <c r="KW40" s="194"/>
      <c r="KX40" s="194"/>
      <c r="KY40" s="194"/>
      <c r="KZ40" s="194"/>
      <c r="LA40" s="194"/>
      <c r="LB40" s="194"/>
      <c r="LC40" s="194"/>
      <c r="LD40" s="194"/>
      <c r="LE40" s="194"/>
      <c r="LF40" s="194"/>
      <c r="LG40" s="194"/>
      <c r="LH40" s="194"/>
      <c r="LI40" s="194"/>
      <c r="LJ40" s="194"/>
      <c r="LK40" s="194"/>
      <c r="LL40" s="194"/>
      <c r="LM40" s="194"/>
      <c r="LN40" s="194"/>
      <c r="LO40" s="194"/>
      <c r="LP40" s="194"/>
      <c r="LQ40" s="194"/>
      <c r="LR40" s="194"/>
      <c r="LS40" s="194"/>
      <c r="LT40" s="194"/>
      <c r="LU40" s="194"/>
      <c r="LV40" s="194"/>
      <c r="LW40" s="194"/>
      <c r="LX40" s="194"/>
      <c r="LY40" s="194"/>
      <c r="LZ40" s="194"/>
      <c r="MA40" s="194"/>
      <c r="MB40" s="194"/>
      <c r="MC40" s="194"/>
      <c r="MD40" s="194"/>
      <c r="ME40" s="194"/>
      <c r="MF40" s="194"/>
      <c r="MG40" s="194"/>
      <c r="MH40" s="194"/>
      <c r="MI40" s="194"/>
      <c r="MJ40" s="194"/>
      <c r="MK40" s="194"/>
      <c r="ML40" s="194"/>
      <c r="MM40" s="194"/>
      <c r="MN40" s="194"/>
      <c r="MO40" s="194"/>
      <c r="MP40" s="194"/>
      <c r="MQ40" s="194"/>
      <c r="MR40" s="194"/>
      <c r="MS40" s="194"/>
      <c r="MT40" s="194"/>
      <c r="MU40" s="194"/>
      <c r="MV40" s="194"/>
      <c r="MW40" s="194"/>
      <c r="MX40" s="194"/>
      <c r="MY40" s="194"/>
      <c r="MZ40" s="194"/>
      <c r="NA40" s="194"/>
      <c r="NB40" s="194"/>
      <c r="NC40" s="194"/>
      <c r="ND40" s="194"/>
      <c r="NE40" s="194"/>
      <c r="NF40" s="194"/>
      <c r="NG40" s="194"/>
      <c r="NH40" s="194"/>
      <c r="NI40" s="194"/>
      <c r="NJ40" s="194"/>
      <c r="NK40" s="194"/>
      <c r="NL40" s="194"/>
      <c r="NM40" s="194"/>
      <c r="NN40" s="194"/>
      <c r="NO40" s="194"/>
      <c r="NP40" s="194"/>
      <c r="NQ40" s="194"/>
      <c r="NR40" s="194"/>
      <c r="NS40" s="194"/>
      <c r="NT40" s="194"/>
      <c r="NU40" s="194"/>
      <c r="NV40" s="194"/>
      <c r="NW40" s="194"/>
      <c r="NX40" s="194"/>
      <c r="NY40" s="194"/>
      <c r="NZ40" s="194"/>
      <c r="OA40" s="194"/>
      <c r="OB40" s="194"/>
      <c r="OC40" s="194"/>
      <c r="OD40" s="194"/>
      <c r="OE40" s="194"/>
      <c r="OF40" s="194"/>
      <c r="OG40" s="194"/>
      <c r="OH40" s="194"/>
      <c r="OI40" s="194"/>
      <c r="OJ40" s="194"/>
      <c r="OK40" s="194"/>
      <c r="OL40" s="194"/>
      <c r="OM40" s="194"/>
      <c r="ON40" s="194"/>
      <c r="OO40" s="194"/>
      <c r="OP40" s="194"/>
      <c r="OQ40" s="194"/>
      <c r="OR40" s="194"/>
      <c r="OS40" s="194"/>
      <c r="OT40" s="194"/>
      <c r="OU40" s="194"/>
      <c r="OV40" s="194"/>
      <c r="OW40" s="194"/>
      <c r="OX40" s="194"/>
      <c r="OY40" s="194"/>
      <c r="OZ40" s="194"/>
      <c r="PA40" s="194"/>
      <c r="PB40" s="194"/>
      <c r="PC40" s="194"/>
      <c r="PD40" s="194"/>
      <c r="PE40" s="194"/>
      <c r="PF40" s="194"/>
      <c r="PG40" s="194"/>
      <c r="PH40" s="194"/>
      <c r="PI40" s="194"/>
      <c r="PJ40" s="194"/>
      <c r="PK40" s="194"/>
      <c r="PL40" s="194"/>
      <c r="PM40" s="194"/>
      <c r="PN40" s="194"/>
      <c r="PO40" s="194"/>
      <c r="PP40" s="194"/>
      <c r="PQ40" s="194"/>
      <c r="PR40" s="194"/>
      <c r="PS40" s="194"/>
      <c r="PT40" s="194"/>
      <c r="PU40" s="194"/>
      <c r="PV40" s="194"/>
      <c r="PW40" s="194"/>
      <c r="PX40" s="194"/>
      <c r="PY40" s="194"/>
      <c r="PZ40" s="194"/>
      <c r="QA40" s="194"/>
      <c r="QB40" s="194"/>
      <c r="QC40" s="194"/>
      <c r="QD40" s="194"/>
      <c r="QE40" s="194"/>
      <c r="QF40" s="194"/>
      <c r="QG40" s="194"/>
      <c r="QH40" s="194"/>
      <c r="QI40" s="194"/>
      <c r="QJ40" s="194"/>
      <c r="QK40" s="194"/>
      <c r="QL40" s="194"/>
      <c r="QM40" s="194"/>
      <c r="QN40" s="194"/>
      <c r="QO40" s="194"/>
      <c r="QP40" s="194"/>
      <c r="QQ40" s="194"/>
      <c r="QR40" s="194"/>
      <c r="QS40" s="194"/>
      <c r="QT40" s="194"/>
      <c r="QU40" s="194"/>
      <c r="QV40" s="194"/>
      <c r="QW40" s="194"/>
      <c r="QX40" s="194"/>
      <c r="QY40" s="194"/>
      <c r="QZ40" s="194"/>
      <c r="RA40" s="194"/>
    </row>
    <row r="41" spans="1:469" x14ac:dyDescent="0.45">
      <c r="A41" s="193"/>
      <c r="B41" s="194"/>
      <c r="C41" s="195"/>
      <c r="D41" s="194"/>
      <c r="E41" s="194"/>
      <c r="F41" s="194"/>
      <c r="G41" s="193"/>
      <c r="H41" s="194"/>
      <c r="I41" s="194"/>
      <c r="J41" s="194"/>
      <c r="K41" s="194"/>
      <c r="L41" s="194"/>
      <c r="M41" s="200" t="s">
        <v>14</v>
      </c>
      <c r="N41" s="22">
        <f>SUM(N40/N38)</f>
        <v>0</v>
      </c>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c r="EC41" s="194"/>
      <c r="ED41" s="194"/>
      <c r="EE41" s="194"/>
      <c r="EF41" s="194"/>
      <c r="EG41" s="194"/>
      <c r="EH41" s="194"/>
      <c r="EI41" s="194"/>
      <c r="EJ41" s="194"/>
      <c r="EK41" s="194"/>
      <c r="EL41" s="194"/>
      <c r="EM41" s="194"/>
      <c r="EN41" s="194"/>
      <c r="EO41" s="194"/>
      <c r="EP41" s="194"/>
      <c r="EQ41" s="194"/>
      <c r="ER41" s="194"/>
      <c r="ES41" s="194"/>
      <c r="ET41" s="194"/>
      <c r="EU41" s="194"/>
      <c r="EV41" s="194"/>
      <c r="EW41" s="194"/>
      <c r="EX41" s="194"/>
      <c r="EY41" s="194"/>
      <c r="EZ41" s="194"/>
      <c r="FA41" s="194"/>
      <c r="FB41" s="194"/>
      <c r="FC41" s="194"/>
      <c r="FD41" s="194"/>
      <c r="FE41" s="194"/>
      <c r="FF41" s="194"/>
      <c r="FG41" s="194"/>
      <c r="FH41" s="194"/>
      <c r="FI41" s="194"/>
      <c r="FJ41" s="194"/>
      <c r="FK41" s="194"/>
      <c r="FL41" s="194"/>
      <c r="FM41" s="194"/>
      <c r="FN41" s="194"/>
      <c r="FO41" s="194"/>
      <c r="FP41" s="194"/>
      <c r="FQ41" s="194"/>
      <c r="FR41" s="194"/>
      <c r="FS41" s="194"/>
      <c r="FT41" s="194"/>
      <c r="FU41" s="194"/>
      <c r="FV41" s="194"/>
      <c r="FW41" s="194"/>
      <c r="FX41" s="194"/>
      <c r="FY41" s="194"/>
      <c r="FZ41" s="194"/>
      <c r="GA41" s="194"/>
      <c r="GB41" s="194"/>
      <c r="GC41" s="194"/>
      <c r="GD41" s="194"/>
      <c r="GE41" s="194"/>
      <c r="GF41" s="194"/>
      <c r="GG41" s="194"/>
      <c r="GH41" s="194"/>
      <c r="GI41" s="194"/>
      <c r="GJ41" s="194"/>
      <c r="GK41" s="194"/>
      <c r="GL41" s="194"/>
      <c r="GM41" s="194"/>
      <c r="GN41" s="194"/>
      <c r="GO41" s="194"/>
      <c r="GP41" s="194"/>
      <c r="GQ41" s="194"/>
      <c r="GR41" s="194"/>
      <c r="GS41" s="194"/>
      <c r="GT41" s="194"/>
      <c r="GU41" s="194"/>
      <c r="GV41" s="194"/>
      <c r="GW41" s="194"/>
      <c r="GX41" s="194"/>
      <c r="GY41" s="194"/>
      <c r="GZ41" s="194"/>
      <c r="HA41" s="194"/>
      <c r="HB41" s="194"/>
      <c r="HC41" s="194"/>
      <c r="HD41" s="194"/>
      <c r="HE41" s="194"/>
      <c r="HF41" s="194"/>
      <c r="HG41" s="194"/>
      <c r="HH41" s="194"/>
      <c r="HI41" s="194"/>
      <c r="HJ41" s="194"/>
      <c r="HK41" s="194"/>
      <c r="HL41" s="194"/>
      <c r="HM41" s="194"/>
      <c r="HN41" s="194"/>
      <c r="HO41" s="194"/>
      <c r="HP41" s="194"/>
      <c r="HQ41" s="194"/>
      <c r="HR41" s="194"/>
      <c r="HS41" s="194"/>
      <c r="HT41" s="194"/>
      <c r="HU41" s="194"/>
      <c r="HV41" s="194"/>
      <c r="HW41" s="194"/>
      <c r="HX41" s="194"/>
      <c r="HY41" s="194"/>
      <c r="HZ41" s="194"/>
      <c r="IA41" s="194"/>
      <c r="IB41" s="194"/>
      <c r="IC41" s="194"/>
      <c r="ID41" s="194"/>
      <c r="IE41" s="194"/>
      <c r="IF41" s="194"/>
      <c r="IG41" s="194"/>
      <c r="IH41" s="194"/>
      <c r="II41" s="194"/>
      <c r="IJ41" s="194"/>
      <c r="IK41" s="194"/>
      <c r="IL41" s="194"/>
      <c r="IM41" s="194"/>
      <c r="IN41" s="194"/>
      <c r="IO41" s="194"/>
      <c r="IP41" s="194"/>
      <c r="IQ41" s="194"/>
      <c r="IR41" s="194"/>
      <c r="IS41" s="194"/>
      <c r="IT41" s="194"/>
      <c r="IU41" s="194"/>
      <c r="IV41" s="194"/>
      <c r="IW41" s="194"/>
      <c r="IX41" s="194"/>
      <c r="IY41" s="194"/>
      <c r="IZ41" s="194"/>
      <c r="JA41" s="194"/>
      <c r="JB41" s="194"/>
      <c r="JC41" s="194"/>
      <c r="JD41" s="194"/>
      <c r="JE41" s="194"/>
      <c r="JF41" s="194"/>
      <c r="JG41" s="194"/>
      <c r="JH41" s="194"/>
      <c r="JI41" s="194"/>
      <c r="JJ41" s="194"/>
      <c r="JK41" s="194"/>
      <c r="JL41" s="194"/>
      <c r="JM41" s="194"/>
      <c r="JN41" s="194"/>
      <c r="JO41" s="194"/>
      <c r="JP41" s="194"/>
      <c r="JQ41" s="194"/>
      <c r="JR41" s="194"/>
      <c r="JS41" s="194"/>
      <c r="JT41" s="194"/>
      <c r="JU41" s="194"/>
      <c r="JV41" s="194"/>
      <c r="JW41" s="194"/>
      <c r="JX41" s="194"/>
      <c r="JY41" s="194"/>
      <c r="JZ41" s="194"/>
      <c r="KA41" s="194"/>
      <c r="KB41" s="194"/>
      <c r="KC41" s="194"/>
      <c r="KD41" s="194"/>
      <c r="KE41" s="194"/>
      <c r="KF41" s="194"/>
      <c r="KG41" s="194"/>
      <c r="KH41" s="194"/>
      <c r="KI41" s="194"/>
      <c r="KJ41" s="194"/>
      <c r="KK41" s="194"/>
      <c r="KL41" s="194"/>
      <c r="KM41" s="194"/>
      <c r="KN41" s="194"/>
      <c r="KO41" s="194"/>
      <c r="KP41" s="194"/>
      <c r="KQ41" s="194"/>
      <c r="KR41" s="194"/>
      <c r="KS41" s="194"/>
      <c r="KT41" s="194"/>
      <c r="KU41" s="194"/>
      <c r="KV41" s="194"/>
      <c r="KW41" s="194"/>
      <c r="KX41" s="194"/>
      <c r="KY41" s="194"/>
      <c r="KZ41" s="194"/>
      <c r="LA41" s="194"/>
      <c r="LB41" s="194"/>
      <c r="LC41" s="194"/>
      <c r="LD41" s="194"/>
      <c r="LE41" s="194"/>
      <c r="LF41" s="194"/>
      <c r="LG41" s="194"/>
      <c r="LH41" s="194"/>
      <c r="LI41" s="194"/>
      <c r="LJ41" s="194"/>
      <c r="LK41" s="194"/>
      <c r="LL41" s="194"/>
      <c r="LM41" s="194"/>
      <c r="LN41" s="194"/>
      <c r="LO41" s="194"/>
      <c r="LP41" s="194"/>
      <c r="LQ41" s="194"/>
      <c r="LR41" s="194"/>
      <c r="LS41" s="194"/>
      <c r="LT41" s="194"/>
      <c r="LU41" s="194"/>
      <c r="LV41" s="194"/>
      <c r="LW41" s="194"/>
      <c r="LX41" s="194"/>
      <c r="LY41" s="194"/>
      <c r="LZ41" s="194"/>
      <c r="MA41" s="194"/>
      <c r="MB41" s="194"/>
      <c r="MC41" s="194"/>
      <c r="MD41" s="194"/>
      <c r="ME41" s="194"/>
      <c r="MF41" s="194"/>
      <c r="MG41" s="194"/>
      <c r="MH41" s="194"/>
      <c r="MI41" s="194"/>
      <c r="MJ41" s="194"/>
      <c r="MK41" s="194"/>
      <c r="ML41" s="194"/>
      <c r="MM41" s="194"/>
      <c r="MN41" s="194"/>
      <c r="MO41" s="194"/>
      <c r="MP41" s="194"/>
      <c r="MQ41" s="194"/>
      <c r="MR41" s="194"/>
      <c r="MS41" s="194"/>
      <c r="MT41" s="194"/>
      <c r="MU41" s="194"/>
      <c r="MV41" s="194"/>
      <c r="MW41" s="194"/>
      <c r="MX41" s="194"/>
      <c r="MY41" s="194"/>
      <c r="MZ41" s="194"/>
      <c r="NA41" s="194"/>
      <c r="NB41" s="194"/>
      <c r="NC41" s="194"/>
      <c r="ND41" s="194"/>
      <c r="NE41" s="194"/>
      <c r="NF41" s="194"/>
      <c r="NG41" s="194"/>
      <c r="NH41" s="194"/>
      <c r="NI41" s="194"/>
      <c r="NJ41" s="194"/>
      <c r="NK41" s="194"/>
      <c r="NL41" s="194"/>
      <c r="NM41" s="194"/>
      <c r="NN41" s="194"/>
      <c r="NO41" s="194"/>
      <c r="NP41" s="194"/>
      <c r="NQ41" s="194"/>
      <c r="NR41" s="194"/>
      <c r="NS41" s="194"/>
      <c r="NT41" s="194"/>
      <c r="NU41" s="194"/>
      <c r="NV41" s="194"/>
      <c r="NW41" s="194"/>
      <c r="NX41" s="194"/>
      <c r="NY41" s="194"/>
      <c r="NZ41" s="194"/>
      <c r="OA41" s="194"/>
      <c r="OB41" s="194"/>
      <c r="OC41" s="194"/>
      <c r="OD41" s="194"/>
      <c r="OE41" s="194"/>
      <c r="OF41" s="194"/>
      <c r="OG41" s="194"/>
      <c r="OH41" s="194"/>
      <c r="OI41" s="194"/>
      <c r="OJ41" s="194"/>
      <c r="OK41" s="194"/>
      <c r="OL41" s="194"/>
      <c r="OM41" s="194"/>
      <c r="ON41" s="194"/>
      <c r="OO41" s="194"/>
      <c r="OP41" s="194"/>
      <c r="OQ41" s="194"/>
      <c r="OR41" s="194"/>
      <c r="OS41" s="194"/>
      <c r="OT41" s="194"/>
      <c r="OU41" s="194"/>
      <c r="OV41" s="194"/>
      <c r="OW41" s="194"/>
      <c r="OX41" s="194"/>
      <c r="OY41" s="194"/>
      <c r="OZ41" s="194"/>
      <c r="PA41" s="194"/>
      <c r="PB41" s="194"/>
      <c r="PC41" s="194"/>
      <c r="PD41" s="194"/>
      <c r="PE41" s="194"/>
      <c r="PF41" s="194"/>
      <c r="PG41" s="194"/>
      <c r="PH41" s="194"/>
      <c r="PI41" s="194"/>
      <c r="PJ41" s="194"/>
      <c r="PK41" s="194"/>
      <c r="PL41" s="194"/>
      <c r="PM41" s="194"/>
      <c r="PN41" s="194"/>
      <c r="PO41" s="194"/>
      <c r="PP41" s="194"/>
      <c r="PQ41" s="194"/>
      <c r="PR41" s="194"/>
      <c r="PS41" s="194"/>
      <c r="PT41" s="194"/>
      <c r="PU41" s="194"/>
      <c r="PV41" s="194"/>
      <c r="PW41" s="194"/>
      <c r="PX41" s="194"/>
      <c r="PY41" s="194"/>
      <c r="PZ41" s="194"/>
      <c r="QA41" s="194"/>
      <c r="QB41" s="194"/>
      <c r="QC41" s="194"/>
      <c r="QD41" s="194"/>
      <c r="QE41" s="194"/>
      <c r="QF41" s="194"/>
      <c r="QG41" s="194"/>
      <c r="QH41" s="194"/>
      <c r="QI41" s="194"/>
      <c r="QJ41" s="194"/>
      <c r="QK41" s="194"/>
      <c r="QL41" s="194"/>
      <c r="QM41" s="194"/>
      <c r="QN41" s="194"/>
      <c r="QO41" s="194"/>
      <c r="QP41" s="194"/>
      <c r="QQ41" s="194"/>
      <c r="QR41" s="194"/>
      <c r="QS41" s="194"/>
      <c r="QT41" s="194"/>
      <c r="QU41" s="194"/>
      <c r="QV41" s="194"/>
      <c r="QW41" s="194"/>
      <c r="QX41" s="194"/>
      <c r="QY41" s="194"/>
      <c r="QZ41" s="194"/>
      <c r="RA41" s="194"/>
    </row>
    <row r="42" spans="1:469" x14ac:dyDescent="0.45">
      <c r="A42" s="193"/>
      <c r="B42" s="194"/>
      <c r="C42" s="195"/>
      <c r="D42" s="194"/>
      <c r="E42" s="194"/>
      <c r="F42" s="194"/>
      <c r="G42" s="193"/>
      <c r="H42" s="194"/>
      <c r="I42" s="194"/>
      <c r="J42" s="194"/>
      <c r="K42" s="194"/>
      <c r="L42" s="194"/>
      <c r="M42" s="194"/>
      <c r="N42" s="197"/>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c r="EA42" s="194"/>
      <c r="EB42" s="194"/>
      <c r="EC42" s="194"/>
      <c r="ED42" s="194"/>
      <c r="EE42" s="194"/>
      <c r="EF42" s="194"/>
      <c r="EG42" s="194"/>
      <c r="EH42" s="194"/>
      <c r="EI42" s="194"/>
      <c r="EJ42" s="194"/>
      <c r="EK42" s="194"/>
      <c r="EL42" s="194"/>
      <c r="EM42" s="194"/>
      <c r="EN42" s="194"/>
      <c r="EO42" s="194"/>
      <c r="EP42" s="194"/>
      <c r="EQ42" s="194"/>
      <c r="ER42" s="194"/>
      <c r="ES42" s="194"/>
      <c r="ET42" s="194"/>
      <c r="EU42" s="194"/>
      <c r="EV42" s="194"/>
      <c r="EW42" s="194"/>
      <c r="EX42" s="194"/>
      <c r="EY42" s="194"/>
      <c r="EZ42" s="194"/>
      <c r="FA42" s="194"/>
      <c r="FB42" s="194"/>
      <c r="FC42" s="194"/>
      <c r="FD42" s="194"/>
      <c r="FE42" s="194"/>
      <c r="FF42" s="194"/>
      <c r="FG42" s="194"/>
      <c r="FH42" s="194"/>
      <c r="FI42" s="194"/>
      <c r="FJ42" s="194"/>
      <c r="FK42" s="194"/>
      <c r="FL42" s="194"/>
      <c r="FM42" s="194"/>
      <c r="FN42" s="194"/>
      <c r="FO42" s="194"/>
      <c r="FP42" s="194"/>
      <c r="FQ42" s="194"/>
      <c r="FR42" s="194"/>
      <c r="FS42" s="194"/>
      <c r="FT42" s="194"/>
      <c r="FU42" s="194"/>
      <c r="FV42" s="194"/>
      <c r="FW42" s="194"/>
      <c r="FX42" s="194"/>
      <c r="FY42" s="194"/>
      <c r="FZ42" s="194"/>
      <c r="GA42" s="194"/>
      <c r="GB42" s="194"/>
      <c r="GC42" s="194"/>
      <c r="GD42" s="194"/>
      <c r="GE42" s="194"/>
      <c r="GF42" s="194"/>
      <c r="GG42" s="194"/>
      <c r="GH42" s="194"/>
      <c r="GI42" s="194"/>
      <c r="GJ42" s="194"/>
      <c r="GK42" s="194"/>
      <c r="GL42" s="194"/>
      <c r="GM42" s="194"/>
      <c r="GN42" s="194"/>
      <c r="GO42" s="194"/>
      <c r="GP42" s="194"/>
      <c r="GQ42" s="194"/>
      <c r="GR42" s="194"/>
      <c r="GS42" s="194"/>
      <c r="GT42" s="194"/>
      <c r="GU42" s="194"/>
      <c r="GV42" s="194"/>
      <c r="GW42" s="194"/>
      <c r="GX42" s="194"/>
      <c r="GY42" s="194"/>
      <c r="GZ42" s="194"/>
      <c r="HA42" s="194"/>
      <c r="HB42" s="194"/>
      <c r="HC42" s="194"/>
      <c r="HD42" s="194"/>
      <c r="HE42" s="194"/>
      <c r="HF42" s="194"/>
      <c r="HG42" s="194"/>
      <c r="HH42" s="194"/>
      <c r="HI42" s="194"/>
      <c r="HJ42" s="194"/>
      <c r="HK42" s="194"/>
      <c r="HL42" s="194"/>
      <c r="HM42" s="194"/>
      <c r="HN42" s="194"/>
      <c r="HO42" s="194"/>
      <c r="HP42" s="194"/>
      <c r="HQ42" s="194"/>
      <c r="HR42" s="194"/>
      <c r="HS42" s="194"/>
      <c r="HT42" s="194"/>
      <c r="HU42" s="194"/>
      <c r="HV42" s="194"/>
      <c r="HW42" s="194"/>
      <c r="HX42" s="194"/>
      <c r="HY42" s="194"/>
      <c r="HZ42" s="194"/>
      <c r="IA42" s="194"/>
      <c r="IB42" s="194"/>
      <c r="IC42" s="194"/>
      <c r="ID42" s="194"/>
      <c r="IE42" s="194"/>
      <c r="IF42" s="194"/>
      <c r="IG42" s="194"/>
      <c r="IH42" s="194"/>
      <c r="II42" s="194"/>
      <c r="IJ42" s="194"/>
      <c r="IK42" s="194"/>
      <c r="IL42" s="194"/>
      <c r="IM42" s="194"/>
      <c r="IN42" s="194"/>
      <c r="IO42" s="194"/>
      <c r="IP42" s="194"/>
      <c r="IQ42" s="194"/>
      <c r="IR42" s="194"/>
      <c r="IS42" s="194"/>
      <c r="IT42" s="194"/>
      <c r="IU42" s="194"/>
      <c r="IV42" s="194"/>
      <c r="IW42" s="194"/>
      <c r="IX42" s="194"/>
      <c r="IY42" s="194"/>
      <c r="IZ42" s="194"/>
      <c r="JA42" s="194"/>
      <c r="JB42" s="194"/>
      <c r="JC42" s="194"/>
      <c r="JD42" s="194"/>
      <c r="JE42" s="194"/>
      <c r="JF42" s="194"/>
      <c r="JG42" s="194"/>
      <c r="JH42" s="194"/>
      <c r="JI42" s="194"/>
      <c r="JJ42" s="194"/>
      <c r="JK42" s="194"/>
      <c r="JL42" s="194"/>
      <c r="JM42" s="194"/>
      <c r="JN42" s="194"/>
      <c r="JO42" s="194"/>
      <c r="JP42" s="194"/>
      <c r="JQ42" s="194"/>
      <c r="JR42" s="194"/>
      <c r="JS42" s="194"/>
      <c r="JT42" s="194"/>
      <c r="JU42" s="194"/>
      <c r="JV42" s="194"/>
      <c r="JW42" s="194"/>
      <c r="JX42" s="194"/>
      <c r="JY42" s="194"/>
      <c r="JZ42" s="194"/>
      <c r="KA42" s="194"/>
      <c r="KB42" s="194"/>
      <c r="KC42" s="194"/>
      <c r="KD42" s="194"/>
      <c r="KE42" s="194"/>
      <c r="KF42" s="194"/>
      <c r="KG42" s="194"/>
      <c r="KH42" s="194"/>
      <c r="KI42" s="194"/>
      <c r="KJ42" s="194"/>
      <c r="KK42" s="194"/>
      <c r="KL42" s="194"/>
      <c r="KM42" s="194"/>
      <c r="KN42" s="194"/>
      <c r="KO42" s="194"/>
      <c r="KP42" s="194"/>
      <c r="KQ42" s="194"/>
      <c r="KR42" s="194"/>
      <c r="KS42" s="194"/>
      <c r="KT42" s="194"/>
      <c r="KU42" s="194"/>
      <c r="KV42" s="194"/>
      <c r="KW42" s="194"/>
      <c r="KX42" s="194"/>
      <c r="KY42" s="194"/>
      <c r="KZ42" s="194"/>
      <c r="LA42" s="194"/>
      <c r="LB42" s="194"/>
      <c r="LC42" s="194"/>
      <c r="LD42" s="194"/>
      <c r="LE42" s="194"/>
      <c r="LF42" s="194"/>
      <c r="LG42" s="194"/>
      <c r="LH42" s="194"/>
      <c r="LI42" s="194"/>
      <c r="LJ42" s="194"/>
      <c r="LK42" s="194"/>
      <c r="LL42" s="194"/>
      <c r="LM42" s="194"/>
      <c r="LN42" s="194"/>
      <c r="LO42" s="194"/>
      <c r="LP42" s="194"/>
      <c r="LQ42" s="194"/>
      <c r="LR42" s="194"/>
      <c r="LS42" s="194"/>
      <c r="LT42" s="194"/>
      <c r="LU42" s="194"/>
      <c r="LV42" s="194"/>
      <c r="LW42" s="194"/>
      <c r="LX42" s="194"/>
      <c r="LY42" s="194"/>
      <c r="LZ42" s="194"/>
      <c r="MA42" s="194"/>
      <c r="MB42" s="194"/>
      <c r="MC42" s="194"/>
      <c r="MD42" s="194"/>
      <c r="ME42" s="194"/>
      <c r="MF42" s="194"/>
      <c r="MG42" s="194"/>
      <c r="MH42" s="194"/>
      <c r="MI42" s="194"/>
      <c r="MJ42" s="194"/>
      <c r="MK42" s="194"/>
      <c r="ML42" s="194"/>
      <c r="MM42" s="194"/>
      <c r="MN42" s="194"/>
      <c r="MO42" s="194"/>
      <c r="MP42" s="194"/>
      <c r="MQ42" s="194"/>
      <c r="MR42" s="194"/>
      <c r="MS42" s="194"/>
      <c r="MT42" s="194"/>
      <c r="MU42" s="194"/>
      <c r="MV42" s="194"/>
      <c r="MW42" s="194"/>
      <c r="MX42" s="194"/>
      <c r="MY42" s="194"/>
      <c r="MZ42" s="194"/>
      <c r="NA42" s="194"/>
      <c r="NB42" s="194"/>
      <c r="NC42" s="194"/>
      <c r="ND42" s="194"/>
      <c r="NE42" s="194"/>
      <c r="NF42" s="194"/>
      <c r="NG42" s="194"/>
      <c r="NH42" s="194"/>
      <c r="NI42" s="194"/>
      <c r="NJ42" s="194"/>
      <c r="NK42" s="194"/>
      <c r="NL42" s="194"/>
      <c r="NM42" s="194"/>
      <c r="NN42" s="194"/>
      <c r="NO42" s="194"/>
      <c r="NP42" s="194"/>
      <c r="NQ42" s="194"/>
      <c r="NR42" s="194"/>
      <c r="NS42" s="194"/>
      <c r="NT42" s="194"/>
      <c r="NU42" s="194"/>
      <c r="NV42" s="194"/>
      <c r="NW42" s="194"/>
      <c r="NX42" s="194"/>
      <c r="NY42" s="194"/>
      <c r="NZ42" s="194"/>
      <c r="OA42" s="194"/>
      <c r="OB42" s="194"/>
      <c r="OC42" s="194"/>
      <c r="OD42" s="194"/>
      <c r="OE42" s="194"/>
      <c r="OF42" s="194"/>
      <c r="OG42" s="194"/>
      <c r="OH42" s="194"/>
      <c r="OI42" s="194"/>
      <c r="OJ42" s="194"/>
      <c r="OK42" s="194"/>
      <c r="OL42" s="194"/>
      <c r="OM42" s="194"/>
      <c r="ON42" s="194"/>
      <c r="OO42" s="194"/>
      <c r="OP42" s="194"/>
      <c r="OQ42" s="194"/>
      <c r="OR42" s="194"/>
      <c r="OS42" s="194"/>
      <c r="OT42" s="194"/>
      <c r="OU42" s="194"/>
      <c r="OV42" s="194"/>
      <c r="OW42" s="194"/>
      <c r="OX42" s="194"/>
      <c r="OY42" s="194"/>
      <c r="OZ42" s="194"/>
      <c r="PA42" s="194"/>
      <c r="PB42" s="194"/>
      <c r="PC42" s="194"/>
      <c r="PD42" s="194"/>
      <c r="PE42" s="194"/>
      <c r="PF42" s="194"/>
      <c r="PG42" s="194"/>
      <c r="PH42" s="194"/>
      <c r="PI42" s="194"/>
      <c r="PJ42" s="194"/>
      <c r="PK42" s="194"/>
      <c r="PL42" s="194"/>
      <c r="PM42" s="194"/>
      <c r="PN42" s="194"/>
      <c r="PO42" s="194"/>
      <c r="PP42" s="194"/>
      <c r="PQ42" s="194"/>
      <c r="PR42" s="194"/>
      <c r="PS42" s="194"/>
      <c r="PT42" s="194"/>
      <c r="PU42" s="194"/>
      <c r="PV42" s="194"/>
      <c r="PW42" s="194"/>
      <c r="PX42" s="194"/>
      <c r="PY42" s="194"/>
      <c r="PZ42" s="194"/>
      <c r="QA42" s="194"/>
      <c r="QB42" s="194"/>
      <c r="QC42" s="194"/>
      <c r="QD42" s="194"/>
      <c r="QE42" s="194"/>
      <c r="QF42" s="194"/>
      <c r="QG42" s="194"/>
      <c r="QH42" s="194"/>
      <c r="QI42" s="194"/>
      <c r="QJ42" s="194"/>
      <c r="QK42" s="194"/>
      <c r="QL42" s="194"/>
      <c r="QM42" s="194"/>
      <c r="QN42" s="194"/>
      <c r="QO42" s="194"/>
      <c r="QP42" s="194"/>
      <c r="QQ42" s="194"/>
      <c r="QR42" s="194"/>
      <c r="QS42" s="194"/>
      <c r="QT42" s="194"/>
      <c r="QU42" s="194"/>
      <c r="QV42" s="194"/>
      <c r="QW42" s="194"/>
      <c r="QX42" s="194"/>
      <c r="QY42" s="194"/>
      <c r="QZ42" s="194"/>
      <c r="RA42" s="194"/>
    </row>
    <row r="43" spans="1:469" x14ac:dyDescent="0.45">
      <c r="A43" s="193"/>
      <c r="B43" s="194"/>
      <c r="C43" s="195"/>
      <c r="D43" s="194"/>
      <c r="E43" s="194"/>
      <c r="F43" s="194"/>
      <c r="G43" s="193"/>
      <c r="H43" s="194"/>
      <c r="I43" s="194"/>
      <c r="J43" s="194"/>
      <c r="K43" s="194"/>
      <c r="L43" s="194"/>
      <c r="M43" s="194"/>
      <c r="N43" s="197"/>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c r="EC43" s="194"/>
      <c r="ED43" s="194"/>
      <c r="EE43" s="194"/>
      <c r="EF43" s="194"/>
      <c r="EG43" s="194"/>
      <c r="EH43" s="194"/>
      <c r="EI43" s="194"/>
      <c r="EJ43" s="194"/>
      <c r="EK43" s="194"/>
      <c r="EL43" s="194"/>
      <c r="EM43" s="194"/>
      <c r="EN43" s="194"/>
      <c r="EO43" s="194"/>
      <c r="EP43" s="194"/>
      <c r="EQ43" s="194"/>
      <c r="ER43" s="194"/>
      <c r="ES43" s="194"/>
      <c r="ET43" s="194"/>
      <c r="EU43" s="194"/>
      <c r="EV43" s="194"/>
      <c r="EW43" s="194"/>
      <c r="EX43" s="194"/>
      <c r="EY43" s="194"/>
      <c r="EZ43" s="194"/>
      <c r="FA43" s="194"/>
      <c r="FB43" s="194"/>
      <c r="FC43" s="194"/>
      <c r="FD43" s="194"/>
      <c r="FE43" s="194"/>
      <c r="FF43" s="194"/>
      <c r="FG43" s="194"/>
      <c r="FH43" s="194"/>
      <c r="FI43" s="194"/>
      <c r="FJ43" s="194"/>
      <c r="FK43" s="194"/>
      <c r="FL43" s="194"/>
      <c r="FM43" s="194"/>
      <c r="FN43" s="194"/>
      <c r="FO43" s="194"/>
      <c r="FP43" s="194"/>
      <c r="FQ43" s="194"/>
      <c r="FR43" s="194"/>
      <c r="FS43" s="194"/>
      <c r="FT43" s="194"/>
      <c r="FU43" s="194"/>
      <c r="FV43" s="194"/>
      <c r="FW43" s="194"/>
      <c r="FX43" s="194"/>
      <c r="FY43" s="194"/>
      <c r="FZ43" s="194"/>
      <c r="GA43" s="194"/>
      <c r="GB43" s="194"/>
      <c r="GC43" s="194"/>
      <c r="GD43" s="194"/>
      <c r="GE43" s="194"/>
      <c r="GF43" s="194"/>
      <c r="GG43" s="194"/>
      <c r="GH43" s="194"/>
      <c r="GI43" s="194"/>
      <c r="GJ43" s="194"/>
      <c r="GK43" s="194"/>
      <c r="GL43" s="194"/>
      <c r="GM43" s="194"/>
      <c r="GN43" s="194"/>
      <c r="GO43" s="194"/>
      <c r="GP43" s="194"/>
      <c r="GQ43" s="194"/>
      <c r="GR43" s="194"/>
      <c r="GS43" s="194"/>
      <c r="GT43" s="194"/>
      <c r="GU43" s="194"/>
      <c r="GV43" s="194"/>
      <c r="GW43" s="194"/>
      <c r="GX43" s="194"/>
      <c r="GY43" s="194"/>
      <c r="GZ43" s="194"/>
      <c r="HA43" s="194"/>
      <c r="HB43" s="194"/>
      <c r="HC43" s="194"/>
      <c r="HD43" s="194"/>
      <c r="HE43" s="194"/>
      <c r="HF43" s="194"/>
      <c r="HG43" s="194"/>
      <c r="HH43" s="194"/>
      <c r="HI43" s="194"/>
      <c r="HJ43" s="194"/>
      <c r="HK43" s="194"/>
      <c r="HL43" s="194"/>
      <c r="HM43" s="194"/>
      <c r="HN43" s="194"/>
      <c r="HO43" s="194"/>
      <c r="HP43" s="194"/>
      <c r="HQ43" s="194"/>
      <c r="HR43" s="194"/>
      <c r="HS43" s="194"/>
      <c r="HT43" s="194"/>
      <c r="HU43" s="194"/>
      <c r="HV43" s="194"/>
      <c r="HW43" s="194"/>
      <c r="HX43" s="194"/>
      <c r="HY43" s="194"/>
      <c r="HZ43" s="194"/>
      <c r="IA43" s="194"/>
      <c r="IB43" s="194"/>
      <c r="IC43" s="194"/>
      <c r="ID43" s="194"/>
      <c r="IE43" s="194"/>
      <c r="IF43" s="194"/>
      <c r="IG43" s="194"/>
      <c r="IH43" s="194"/>
      <c r="II43" s="194"/>
      <c r="IJ43" s="194"/>
      <c r="IK43" s="194"/>
      <c r="IL43" s="194"/>
      <c r="IM43" s="194"/>
      <c r="IN43" s="194"/>
      <c r="IO43" s="194"/>
      <c r="IP43" s="194"/>
      <c r="IQ43" s="194"/>
      <c r="IR43" s="194"/>
      <c r="IS43" s="194"/>
      <c r="IT43" s="194"/>
      <c r="IU43" s="194"/>
      <c r="IV43" s="194"/>
      <c r="IW43" s="194"/>
      <c r="IX43" s="194"/>
      <c r="IY43" s="194"/>
      <c r="IZ43" s="194"/>
      <c r="JA43" s="194"/>
      <c r="JB43" s="194"/>
      <c r="JC43" s="194"/>
      <c r="JD43" s="194"/>
      <c r="JE43" s="194"/>
      <c r="JF43" s="194"/>
      <c r="JG43" s="194"/>
      <c r="JH43" s="194"/>
      <c r="JI43" s="194"/>
      <c r="JJ43" s="194"/>
      <c r="JK43" s="194"/>
      <c r="JL43" s="194"/>
      <c r="JM43" s="194"/>
      <c r="JN43" s="194"/>
      <c r="JO43" s="194"/>
      <c r="JP43" s="194"/>
      <c r="JQ43" s="194"/>
      <c r="JR43" s="194"/>
      <c r="JS43" s="194"/>
      <c r="JT43" s="194"/>
      <c r="JU43" s="194"/>
      <c r="JV43" s="194"/>
      <c r="JW43" s="194"/>
      <c r="JX43" s="194"/>
      <c r="JY43" s="194"/>
      <c r="JZ43" s="194"/>
      <c r="KA43" s="194"/>
      <c r="KB43" s="194"/>
      <c r="KC43" s="194"/>
      <c r="KD43" s="194"/>
      <c r="KE43" s="194"/>
      <c r="KF43" s="194"/>
      <c r="KG43" s="194"/>
      <c r="KH43" s="194"/>
      <c r="KI43" s="194"/>
      <c r="KJ43" s="194"/>
      <c r="KK43" s="194"/>
      <c r="KL43" s="194"/>
      <c r="KM43" s="194"/>
      <c r="KN43" s="194"/>
      <c r="KO43" s="194"/>
      <c r="KP43" s="194"/>
      <c r="KQ43" s="194"/>
      <c r="KR43" s="194"/>
      <c r="KS43" s="194"/>
      <c r="KT43" s="194"/>
      <c r="KU43" s="194"/>
      <c r="KV43" s="194"/>
      <c r="KW43" s="194"/>
      <c r="KX43" s="194"/>
      <c r="KY43" s="194"/>
      <c r="KZ43" s="194"/>
      <c r="LA43" s="194"/>
      <c r="LB43" s="194"/>
      <c r="LC43" s="194"/>
      <c r="LD43" s="194"/>
      <c r="LE43" s="194"/>
      <c r="LF43" s="194"/>
      <c r="LG43" s="194"/>
      <c r="LH43" s="194"/>
      <c r="LI43" s="194"/>
      <c r="LJ43" s="194"/>
      <c r="LK43" s="194"/>
      <c r="LL43" s="194"/>
      <c r="LM43" s="194"/>
      <c r="LN43" s="194"/>
      <c r="LO43" s="194"/>
      <c r="LP43" s="194"/>
      <c r="LQ43" s="194"/>
      <c r="LR43" s="194"/>
      <c r="LS43" s="194"/>
      <c r="LT43" s="194"/>
      <c r="LU43" s="194"/>
      <c r="LV43" s="194"/>
      <c r="LW43" s="194"/>
      <c r="LX43" s="194"/>
      <c r="LY43" s="194"/>
      <c r="LZ43" s="194"/>
      <c r="MA43" s="194"/>
      <c r="MB43" s="194"/>
      <c r="MC43" s="194"/>
      <c r="MD43" s="194"/>
      <c r="ME43" s="194"/>
      <c r="MF43" s="194"/>
      <c r="MG43" s="194"/>
      <c r="MH43" s="194"/>
      <c r="MI43" s="194"/>
      <c r="MJ43" s="194"/>
      <c r="MK43" s="194"/>
      <c r="ML43" s="194"/>
      <c r="MM43" s="194"/>
      <c r="MN43" s="194"/>
      <c r="MO43" s="194"/>
      <c r="MP43" s="194"/>
      <c r="MQ43" s="194"/>
      <c r="MR43" s="194"/>
      <c r="MS43" s="194"/>
      <c r="MT43" s="194"/>
      <c r="MU43" s="194"/>
      <c r="MV43" s="194"/>
      <c r="MW43" s="194"/>
      <c r="MX43" s="194"/>
      <c r="MY43" s="194"/>
      <c r="MZ43" s="194"/>
      <c r="NA43" s="194"/>
      <c r="NB43" s="194"/>
      <c r="NC43" s="194"/>
      <c r="ND43" s="194"/>
      <c r="NE43" s="194"/>
      <c r="NF43" s="194"/>
      <c r="NG43" s="194"/>
      <c r="NH43" s="194"/>
      <c r="NI43" s="194"/>
      <c r="NJ43" s="194"/>
      <c r="NK43" s="194"/>
      <c r="NL43" s="194"/>
      <c r="NM43" s="194"/>
      <c r="NN43" s="194"/>
      <c r="NO43" s="194"/>
      <c r="NP43" s="194"/>
      <c r="NQ43" s="194"/>
      <c r="NR43" s="194"/>
      <c r="NS43" s="194"/>
      <c r="NT43" s="194"/>
      <c r="NU43" s="194"/>
      <c r="NV43" s="194"/>
      <c r="NW43" s="194"/>
      <c r="NX43" s="194"/>
      <c r="NY43" s="194"/>
      <c r="NZ43" s="194"/>
      <c r="OA43" s="194"/>
      <c r="OB43" s="194"/>
      <c r="OC43" s="194"/>
      <c r="OD43" s="194"/>
      <c r="OE43" s="194"/>
      <c r="OF43" s="194"/>
      <c r="OG43" s="194"/>
      <c r="OH43" s="194"/>
      <c r="OI43" s="194"/>
      <c r="OJ43" s="194"/>
      <c r="OK43" s="194"/>
      <c r="OL43" s="194"/>
      <c r="OM43" s="194"/>
      <c r="ON43" s="194"/>
      <c r="OO43" s="194"/>
      <c r="OP43" s="194"/>
      <c r="OQ43" s="194"/>
      <c r="OR43" s="194"/>
      <c r="OS43" s="194"/>
      <c r="OT43" s="194"/>
      <c r="OU43" s="194"/>
      <c r="OV43" s="194"/>
      <c r="OW43" s="194"/>
      <c r="OX43" s="194"/>
      <c r="OY43" s="194"/>
      <c r="OZ43" s="194"/>
      <c r="PA43" s="194"/>
      <c r="PB43" s="194"/>
      <c r="PC43" s="194"/>
      <c r="PD43" s="194"/>
      <c r="PE43" s="194"/>
      <c r="PF43" s="194"/>
      <c r="PG43" s="194"/>
      <c r="PH43" s="194"/>
      <c r="PI43" s="194"/>
      <c r="PJ43" s="194"/>
      <c r="PK43" s="194"/>
      <c r="PL43" s="194"/>
      <c r="PM43" s="194"/>
      <c r="PN43" s="194"/>
      <c r="PO43" s="194"/>
      <c r="PP43" s="194"/>
      <c r="PQ43" s="194"/>
      <c r="PR43" s="194"/>
      <c r="PS43" s="194"/>
      <c r="PT43" s="194"/>
      <c r="PU43" s="194"/>
      <c r="PV43" s="194"/>
      <c r="PW43" s="194"/>
      <c r="PX43" s="194"/>
      <c r="PY43" s="194"/>
      <c r="PZ43" s="194"/>
      <c r="QA43" s="194"/>
      <c r="QB43" s="194"/>
      <c r="QC43" s="194"/>
      <c r="QD43" s="194"/>
      <c r="QE43" s="194"/>
      <c r="QF43" s="194"/>
      <c r="QG43" s="194"/>
      <c r="QH43" s="194"/>
      <c r="QI43" s="194"/>
      <c r="QJ43" s="194"/>
      <c r="QK43" s="194"/>
      <c r="QL43" s="194"/>
      <c r="QM43" s="194"/>
      <c r="QN43" s="194"/>
      <c r="QO43" s="194"/>
      <c r="QP43" s="194"/>
      <c r="QQ43" s="194"/>
      <c r="QR43" s="194"/>
      <c r="QS43" s="194"/>
      <c r="QT43" s="194"/>
      <c r="QU43" s="194"/>
      <c r="QV43" s="194"/>
      <c r="QW43" s="194"/>
      <c r="QX43" s="194"/>
      <c r="QY43" s="194"/>
      <c r="QZ43" s="194"/>
      <c r="RA43" s="194"/>
    </row>
    <row r="44" spans="1:469" x14ac:dyDescent="0.45">
      <c r="A44" s="193"/>
      <c r="B44" s="194"/>
      <c r="C44" s="195"/>
      <c r="D44" s="194"/>
      <c r="E44" s="194"/>
      <c r="F44" s="194"/>
      <c r="G44" s="193"/>
      <c r="H44" s="194"/>
      <c r="I44" s="194"/>
      <c r="J44" s="194"/>
      <c r="K44" s="194"/>
      <c r="L44" s="194"/>
      <c r="M44" s="194"/>
      <c r="N44" s="197"/>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c r="EA44" s="194"/>
      <c r="EB44" s="194"/>
      <c r="EC44" s="194"/>
      <c r="ED44" s="194"/>
      <c r="EE44" s="194"/>
      <c r="EF44" s="194"/>
      <c r="EG44" s="194"/>
      <c r="EH44" s="194"/>
      <c r="EI44" s="194"/>
      <c r="EJ44" s="194"/>
      <c r="EK44" s="194"/>
      <c r="EL44" s="194"/>
      <c r="EM44" s="194"/>
      <c r="EN44" s="194"/>
      <c r="EO44" s="194"/>
      <c r="EP44" s="194"/>
      <c r="EQ44" s="194"/>
      <c r="ER44" s="194"/>
      <c r="ES44" s="194"/>
      <c r="ET44" s="194"/>
      <c r="EU44" s="194"/>
      <c r="EV44" s="194"/>
      <c r="EW44" s="194"/>
      <c r="EX44" s="194"/>
      <c r="EY44" s="194"/>
      <c r="EZ44" s="194"/>
      <c r="FA44" s="194"/>
      <c r="FB44" s="194"/>
      <c r="FC44" s="194"/>
      <c r="FD44" s="194"/>
      <c r="FE44" s="194"/>
      <c r="FF44" s="194"/>
      <c r="FG44" s="194"/>
      <c r="FH44" s="194"/>
      <c r="FI44" s="194"/>
      <c r="FJ44" s="194"/>
      <c r="FK44" s="194"/>
      <c r="FL44" s="194"/>
      <c r="FM44" s="194"/>
      <c r="FN44" s="194"/>
      <c r="FO44" s="194"/>
      <c r="FP44" s="194"/>
      <c r="FQ44" s="194"/>
      <c r="FR44" s="194"/>
      <c r="FS44" s="194"/>
      <c r="FT44" s="194"/>
      <c r="FU44" s="194"/>
      <c r="FV44" s="194"/>
      <c r="FW44" s="194"/>
      <c r="FX44" s="194"/>
      <c r="FY44" s="194"/>
      <c r="FZ44" s="194"/>
      <c r="GA44" s="194"/>
      <c r="GB44" s="194"/>
      <c r="GC44" s="194"/>
      <c r="GD44" s="194"/>
      <c r="GE44" s="194"/>
      <c r="GF44" s="194"/>
      <c r="GG44" s="194"/>
      <c r="GH44" s="194"/>
      <c r="GI44" s="194"/>
      <c r="GJ44" s="194"/>
      <c r="GK44" s="194"/>
      <c r="GL44" s="194"/>
      <c r="GM44" s="194"/>
      <c r="GN44" s="194"/>
      <c r="GO44" s="194"/>
      <c r="GP44" s="194"/>
      <c r="GQ44" s="194"/>
      <c r="GR44" s="194"/>
      <c r="GS44" s="194"/>
      <c r="GT44" s="194"/>
      <c r="GU44" s="194"/>
      <c r="GV44" s="194"/>
      <c r="GW44" s="194"/>
      <c r="GX44" s="194"/>
      <c r="GY44" s="194"/>
      <c r="GZ44" s="194"/>
      <c r="HA44" s="194"/>
      <c r="HB44" s="194"/>
      <c r="HC44" s="194"/>
      <c r="HD44" s="194"/>
      <c r="HE44" s="194"/>
      <c r="HF44" s="194"/>
      <c r="HG44" s="194"/>
      <c r="HH44" s="194"/>
      <c r="HI44" s="194"/>
      <c r="HJ44" s="194"/>
      <c r="HK44" s="194"/>
      <c r="HL44" s="194"/>
      <c r="HM44" s="194"/>
      <c r="HN44" s="194"/>
      <c r="HO44" s="194"/>
      <c r="HP44" s="194"/>
      <c r="HQ44" s="194"/>
      <c r="HR44" s="194"/>
      <c r="HS44" s="194"/>
      <c r="HT44" s="194"/>
      <c r="HU44" s="194"/>
      <c r="HV44" s="194"/>
      <c r="HW44" s="194"/>
      <c r="HX44" s="194"/>
      <c r="HY44" s="194"/>
      <c r="HZ44" s="194"/>
      <c r="IA44" s="194"/>
      <c r="IB44" s="194"/>
      <c r="IC44" s="194"/>
      <c r="ID44" s="194"/>
      <c r="IE44" s="194"/>
      <c r="IF44" s="194"/>
      <c r="IG44" s="194"/>
      <c r="IH44" s="194"/>
      <c r="II44" s="194"/>
      <c r="IJ44" s="194"/>
      <c r="IK44" s="194"/>
      <c r="IL44" s="194"/>
      <c r="IM44" s="194"/>
      <c r="IN44" s="194"/>
      <c r="IO44" s="194"/>
      <c r="IP44" s="194"/>
      <c r="IQ44" s="194"/>
      <c r="IR44" s="194"/>
      <c r="IS44" s="194"/>
      <c r="IT44" s="194"/>
      <c r="IU44" s="194"/>
      <c r="IV44" s="194"/>
      <c r="IW44" s="194"/>
      <c r="IX44" s="194"/>
      <c r="IY44" s="194"/>
      <c r="IZ44" s="194"/>
      <c r="JA44" s="194"/>
      <c r="JB44" s="194"/>
      <c r="JC44" s="194"/>
      <c r="JD44" s="194"/>
      <c r="JE44" s="194"/>
      <c r="JF44" s="194"/>
      <c r="JG44" s="194"/>
      <c r="JH44" s="194"/>
      <c r="JI44" s="194"/>
      <c r="JJ44" s="194"/>
      <c r="JK44" s="194"/>
      <c r="JL44" s="194"/>
      <c r="JM44" s="194"/>
      <c r="JN44" s="194"/>
      <c r="JO44" s="194"/>
      <c r="JP44" s="194"/>
      <c r="JQ44" s="194"/>
      <c r="JR44" s="194"/>
      <c r="JS44" s="194"/>
      <c r="JT44" s="194"/>
      <c r="JU44" s="194"/>
      <c r="JV44" s="194"/>
      <c r="JW44" s="194"/>
      <c r="JX44" s="194"/>
      <c r="JY44" s="194"/>
      <c r="JZ44" s="194"/>
      <c r="KA44" s="194"/>
      <c r="KB44" s="194"/>
      <c r="KC44" s="194"/>
      <c r="KD44" s="194"/>
      <c r="KE44" s="194"/>
      <c r="KF44" s="194"/>
      <c r="KG44" s="194"/>
      <c r="KH44" s="194"/>
      <c r="KI44" s="194"/>
      <c r="KJ44" s="194"/>
      <c r="KK44" s="194"/>
      <c r="KL44" s="194"/>
      <c r="KM44" s="194"/>
      <c r="KN44" s="194"/>
      <c r="KO44" s="194"/>
      <c r="KP44" s="194"/>
      <c r="KQ44" s="194"/>
      <c r="KR44" s="194"/>
      <c r="KS44" s="194"/>
      <c r="KT44" s="194"/>
      <c r="KU44" s="194"/>
      <c r="KV44" s="194"/>
      <c r="KW44" s="194"/>
      <c r="KX44" s="194"/>
      <c r="KY44" s="194"/>
      <c r="KZ44" s="194"/>
      <c r="LA44" s="194"/>
      <c r="LB44" s="194"/>
      <c r="LC44" s="194"/>
      <c r="LD44" s="194"/>
      <c r="LE44" s="194"/>
      <c r="LF44" s="194"/>
      <c r="LG44" s="194"/>
      <c r="LH44" s="194"/>
      <c r="LI44" s="194"/>
      <c r="LJ44" s="194"/>
      <c r="LK44" s="194"/>
      <c r="LL44" s="194"/>
      <c r="LM44" s="194"/>
      <c r="LN44" s="194"/>
      <c r="LO44" s="194"/>
      <c r="LP44" s="194"/>
      <c r="LQ44" s="194"/>
      <c r="LR44" s="194"/>
      <c r="LS44" s="194"/>
      <c r="LT44" s="194"/>
      <c r="LU44" s="194"/>
      <c r="LV44" s="194"/>
      <c r="LW44" s="194"/>
      <c r="LX44" s="194"/>
      <c r="LY44" s="194"/>
      <c r="LZ44" s="194"/>
      <c r="MA44" s="194"/>
      <c r="MB44" s="194"/>
      <c r="MC44" s="194"/>
      <c r="MD44" s="194"/>
      <c r="ME44" s="194"/>
      <c r="MF44" s="194"/>
      <c r="MG44" s="194"/>
      <c r="MH44" s="194"/>
      <c r="MI44" s="194"/>
      <c r="MJ44" s="194"/>
      <c r="MK44" s="194"/>
      <c r="ML44" s="194"/>
      <c r="MM44" s="194"/>
      <c r="MN44" s="194"/>
      <c r="MO44" s="194"/>
      <c r="MP44" s="194"/>
      <c r="MQ44" s="194"/>
      <c r="MR44" s="194"/>
      <c r="MS44" s="194"/>
      <c r="MT44" s="194"/>
      <c r="MU44" s="194"/>
      <c r="MV44" s="194"/>
      <c r="MW44" s="194"/>
      <c r="MX44" s="194"/>
      <c r="MY44" s="194"/>
      <c r="MZ44" s="194"/>
      <c r="NA44" s="194"/>
      <c r="NB44" s="194"/>
      <c r="NC44" s="194"/>
      <c r="ND44" s="194"/>
      <c r="NE44" s="194"/>
      <c r="NF44" s="194"/>
      <c r="NG44" s="194"/>
      <c r="NH44" s="194"/>
      <c r="NI44" s="194"/>
      <c r="NJ44" s="194"/>
      <c r="NK44" s="194"/>
      <c r="NL44" s="194"/>
      <c r="NM44" s="194"/>
      <c r="NN44" s="194"/>
      <c r="NO44" s="194"/>
      <c r="NP44" s="194"/>
      <c r="NQ44" s="194"/>
      <c r="NR44" s="194"/>
      <c r="NS44" s="194"/>
      <c r="NT44" s="194"/>
      <c r="NU44" s="194"/>
      <c r="NV44" s="194"/>
      <c r="NW44" s="194"/>
      <c r="NX44" s="194"/>
      <c r="NY44" s="194"/>
      <c r="NZ44" s="194"/>
      <c r="OA44" s="194"/>
      <c r="OB44" s="194"/>
      <c r="OC44" s="194"/>
      <c r="OD44" s="194"/>
      <c r="OE44" s="194"/>
      <c r="OF44" s="194"/>
      <c r="OG44" s="194"/>
      <c r="OH44" s="194"/>
      <c r="OI44" s="194"/>
      <c r="OJ44" s="194"/>
      <c r="OK44" s="194"/>
      <c r="OL44" s="194"/>
      <c r="OM44" s="194"/>
      <c r="ON44" s="194"/>
      <c r="OO44" s="194"/>
      <c r="OP44" s="194"/>
      <c r="OQ44" s="194"/>
      <c r="OR44" s="194"/>
      <c r="OS44" s="194"/>
      <c r="OT44" s="194"/>
      <c r="OU44" s="194"/>
      <c r="OV44" s="194"/>
      <c r="OW44" s="194"/>
      <c r="OX44" s="194"/>
      <c r="OY44" s="194"/>
      <c r="OZ44" s="194"/>
      <c r="PA44" s="194"/>
      <c r="PB44" s="194"/>
      <c r="PC44" s="194"/>
      <c r="PD44" s="194"/>
      <c r="PE44" s="194"/>
      <c r="PF44" s="194"/>
      <c r="PG44" s="194"/>
      <c r="PH44" s="194"/>
      <c r="PI44" s="194"/>
      <c r="PJ44" s="194"/>
      <c r="PK44" s="194"/>
      <c r="PL44" s="194"/>
      <c r="PM44" s="194"/>
      <c r="PN44" s="194"/>
      <c r="PO44" s="194"/>
      <c r="PP44" s="194"/>
      <c r="PQ44" s="194"/>
      <c r="PR44" s="194"/>
      <c r="PS44" s="194"/>
      <c r="PT44" s="194"/>
      <c r="PU44" s="194"/>
      <c r="PV44" s="194"/>
      <c r="PW44" s="194"/>
      <c r="PX44" s="194"/>
      <c r="PY44" s="194"/>
      <c r="PZ44" s="194"/>
      <c r="QA44" s="194"/>
      <c r="QB44" s="194"/>
      <c r="QC44" s="194"/>
      <c r="QD44" s="194"/>
      <c r="QE44" s="194"/>
      <c r="QF44" s="194"/>
      <c r="QG44" s="194"/>
      <c r="QH44" s="194"/>
      <c r="QI44" s="194"/>
      <c r="QJ44" s="194"/>
      <c r="QK44" s="194"/>
      <c r="QL44" s="194"/>
      <c r="QM44" s="194"/>
      <c r="QN44" s="194"/>
      <c r="QO44" s="194"/>
      <c r="QP44" s="194"/>
      <c r="QQ44" s="194"/>
      <c r="QR44" s="194"/>
      <c r="QS44" s="194"/>
      <c r="QT44" s="194"/>
      <c r="QU44" s="194"/>
      <c r="QV44" s="194"/>
      <c r="QW44" s="194"/>
      <c r="QX44" s="194"/>
      <c r="QY44" s="194"/>
      <c r="QZ44" s="194"/>
      <c r="RA44" s="194"/>
    </row>
    <row r="45" spans="1:469" x14ac:dyDescent="0.45">
      <c r="A45" s="193"/>
      <c r="B45" s="194"/>
      <c r="C45" s="195"/>
      <c r="D45" s="194"/>
      <c r="E45" s="194"/>
      <c r="F45" s="194"/>
      <c r="G45" s="193"/>
      <c r="H45" s="194"/>
      <c r="I45" s="194"/>
      <c r="J45" s="194"/>
      <c r="K45" s="194"/>
      <c r="L45" s="194"/>
      <c r="M45" s="194"/>
      <c r="N45" s="197"/>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c r="EA45" s="194"/>
      <c r="EB45" s="194"/>
      <c r="EC45" s="194"/>
      <c r="ED45" s="194"/>
      <c r="EE45" s="194"/>
      <c r="EF45" s="194"/>
      <c r="EG45" s="194"/>
      <c r="EH45" s="194"/>
      <c r="EI45" s="194"/>
      <c r="EJ45" s="194"/>
      <c r="EK45" s="194"/>
      <c r="EL45" s="194"/>
      <c r="EM45" s="194"/>
      <c r="EN45" s="194"/>
      <c r="EO45" s="194"/>
      <c r="EP45" s="194"/>
      <c r="EQ45" s="194"/>
      <c r="ER45" s="194"/>
      <c r="ES45" s="194"/>
      <c r="ET45" s="194"/>
      <c r="EU45" s="194"/>
      <c r="EV45" s="194"/>
      <c r="EW45" s="194"/>
      <c r="EX45" s="194"/>
      <c r="EY45" s="194"/>
      <c r="EZ45" s="194"/>
      <c r="FA45" s="194"/>
      <c r="FB45" s="194"/>
      <c r="FC45" s="194"/>
      <c r="FD45" s="194"/>
      <c r="FE45" s="194"/>
      <c r="FF45" s="194"/>
      <c r="FG45" s="194"/>
      <c r="FH45" s="194"/>
      <c r="FI45" s="194"/>
      <c r="FJ45" s="194"/>
      <c r="FK45" s="194"/>
      <c r="FL45" s="194"/>
      <c r="FM45" s="194"/>
      <c r="FN45" s="194"/>
      <c r="FO45" s="194"/>
      <c r="FP45" s="194"/>
      <c r="FQ45" s="194"/>
      <c r="FR45" s="194"/>
      <c r="FS45" s="194"/>
      <c r="FT45" s="194"/>
      <c r="FU45" s="194"/>
      <c r="FV45" s="194"/>
      <c r="FW45" s="194"/>
      <c r="FX45" s="194"/>
      <c r="FY45" s="194"/>
      <c r="FZ45" s="194"/>
      <c r="GA45" s="194"/>
      <c r="GB45" s="194"/>
      <c r="GC45" s="194"/>
      <c r="GD45" s="194"/>
      <c r="GE45" s="194"/>
      <c r="GF45" s="194"/>
      <c r="GG45" s="194"/>
      <c r="GH45" s="194"/>
      <c r="GI45" s="194"/>
      <c r="GJ45" s="194"/>
      <c r="GK45" s="194"/>
      <c r="GL45" s="194"/>
      <c r="GM45" s="194"/>
      <c r="GN45" s="194"/>
      <c r="GO45" s="194"/>
      <c r="GP45" s="194"/>
      <c r="GQ45" s="194"/>
      <c r="GR45" s="194"/>
      <c r="GS45" s="194"/>
      <c r="GT45" s="194"/>
      <c r="GU45" s="194"/>
      <c r="GV45" s="194"/>
      <c r="GW45" s="194"/>
      <c r="GX45" s="194"/>
      <c r="GY45" s="194"/>
      <c r="GZ45" s="194"/>
      <c r="HA45" s="194"/>
      <c r="HB45" s="194"/>
      <c r="HC45" s="194"/>
      <c r="HD45" s="194"/>
      <c r="HE45" s="194"/>
      <c r="HF45" s="194"/>
      <c r="HG45" s="194"/>
      <c r="HH45" s="194"/>
      <c r="HI45" s="194"/>
      <c r="HJ45" s="194"/>
      <c r="HK45" s="194"/>
      <c r="HL45" s="194"/>
      <c r="HM45" s="194"/>
      <c r="HN45" s="194"/>
      <c r="HO45" s="194"/>
      <c r="HP45" s="194"/>
      <c r="HQ45" s="194"/>
      <c r="HR45" s="194"/>
      <c r="HS45" s="194"/>
      <c r="HT45" s="194"/>
      <c r="HU45" s="194"/>
      <c r="HV45" s="194"/>
      <c r="HW45" s="194"/>
      <c r="HX45" s="194"/>
      <c r="HY45" s="194"/>
      <c r="HZ45" s="194"/>
      <c r="IA45" s="194"/>
      <c r="IB45" s="194"/>
      <c r="IC45" s="194"/>
      <c r="ID45" s="194"/>
      <c r="IE45" s="194"/>
      <c r="IF45" s="194"/>
      <c r="IG45" s="194"/>
      <c r="IH45" s="194"/>
      <c r="II45" s="194"/>
      <c r="IJ45" s="194"/>
      <c r="IK45" s="194"/>
      <c r="IL45" s="194"/>
      <c r="IM45" s="194"/>
      <c r="IN45" s="194"/>
      <c r="IO45" s="194"/>
      <c r="IP45" s="194"/>
      <c r="IQ45" s="194"/>
      <c r="IR45" s="194"/>
      <c r="IS45" s="194"/>
      <c r="IT45" s="194"/>
      <c r="IU45" s="194"/>
      <c r="IV45" s="194"/>
      <c r="IW45" s="194"/>
      <c r="IX45" s="194"/>
      <c r="IY45" s="194"/>
      <c r="IZ45" s="194"/>
      <c r="JA45" s="194"/>
      <c r="JB45" s="194"/>
      <c r="JC45" s="194"/>
      <c r="JD45" s="194"/>
      <c r="JE45" s="194"/>
      <c r="JF45" s="194"/>
      <c r="JG45" s="194"/>
      <c r="JH45" s="194"/>
      <c r="JI45" s="194"/>
      <c r="JJ45" s="194"/>
      <c r="JK45" s="194"/>
      <c r="JL45" s="194"/>
      <c r="JM45" s="194"/>
      <c r="JN45" s="194"/>
      <c r="JO45" s="194"/>
      <c r="JP45" s="194"/>
      <c r="JQ45" s="194"/>
      <c r="JR45" s="194"/>
      <c r="JS45" s="194"/>
      <c r="JT45" s="194"/>
      <c r="JU45" s="194"/>
      <c r="JV45" s="194"/>
      <c r="JW45" s="194"/>
      <c r="JX45" s="194"/>
      <c r="JY45" s="194"/>
      <c r="JZ45" s="194"/>
      <c r="KA45" s="194"/>
      <c r="KB45" s="194"/>
      <c r="KC45" s="194"/>
      <c r="KD45" s="194"/>
      <c r="KE45" s="194"/>
      <c r="KF45" s="194"/>
      <c r="KG45" s="194"/>
      <c r="KH45" s="194"/>
      <c r="KI45" s="194"/>
      <c r="KJ45" s="194"/>
      <c r="KK45" s="194"/>
      <c r="KL45" s="194"/>
      <c r="KM45" s="194"/>
      <c r="KN45" s="194"/>
      <c r="KO45" s="194"/>
      <c r="KP45" s="194"/>
      <c r="KQ45" s="194"/>
      <c r="KR45" s="194"/>
      <c r="KS45" s="194"/>
      <c r="KT45" s="194"/>
      <c r="KU45" s="194"/>
      <c r="KV45" s="194"/>
      <c r="KW45" s="194"/>
      <c r="KX45" s="194"/>
      <c r="KY45" s="194"/>
      <c r="KZ45" s="194"/>
      <c r="LA45" s="194"/>
      <c r="LB45" s="194"/>
      <c r="LC45" s="194"/>
      <c r="LD45" s="194"/>
      <c r="LE45" s="194"/>
      <c r="LF45" s="194"/>
      <c r="LG45" s="194"/>
      <c r="LH45" s="194"/>
      <c r="LI45" s="194"/>
      <c r="LJ45" s="194"/>
      <c r="LK45" s="194"/>
      <c r="LL45" s="194"/>
      <c r="LM45" s="194"/>
      <c r="LN45" s="194"/>
      <c r="LO45" s="194"/>
      <c r="LP45" s="194"/>
      <c r="LQ45" s="194"/>
      <c r="LR45" s="194"/>
      <c r="LS45" s="194"/>
      <c r="LT45" s="194"/>
      <c r="LU45" s="194"/>
      <c r="LV45" s="194"/>
      <c r="LW45" s="194"/>
      <c r="LX45" s="194"/>
      <c r="LY45" s="194"/>
      <c r="LZ45" s="194"/>
      <c r="MA45" s="194"/>
      <c r="MB45" s="194"/>
      <c r="MC45" s="194"/>
      <c r="MD45" s="194"/>
      <c r="ME45" s="194"/>
      <c r="MF45" s="194"/>
      <c r="MG45" s="194"/>
      <c r="MH45" s="194"/>
      <c r="MI45" s="194"/>
      <c r="MJ45" s="194"/>
      <c r="MK45" s="194"/>
      <c r="ML45" s="194"/>
      <c r="MM45" s="194"/>
      <c r="MN45" s="194"/>
      <c r="MO45" s="194"/>
      <c r="MP45" s="194"/>
      <c r="MQ45" s="194"/>
      <c r="MR45" s="194"/>
      <c r="MS45" s="194"/>
      <c r="MT45" s="194"/>
      <c r="MU45" s="194"/>
      <c r="MV45" s="194"/>
      <c r="MW45" s="194"/>
      <c r="MX45" s="194"/>
      <c r="MY45" s="194"/>
      <c r="MZ45" s="194"/>
      <c r="NA45" s="194"/>
      <c r="NB45" s="194"/>
      <c r="NC45" s="194"/>
      <c r="ND45" s="194"/>
      <c r="NE45" s="194"/>
      <c r="NF45" s="194"/>
      <c r="NG45" s="194"/>
      <c r="NH45" s="194"/>
      <c r="NI45" s="194"/>
      <c r="NJ45" s="194"/>
      <c r="NK45" s="194"/>
      <c r="NL45" s="194"/>
      <c r="NM45" s="194"/>
      <c r="NN45" s="194"/>
      <c r="NO45" s="194"/>
      <c r="NP45" s="194"/>
      <c r="NQ45" s="194"/>
      <c r="NR45" s="194"/>
      <c r="NS45" s="194"/>
      <c r="NT45" s="194"/>
      <c r="NU45" s="194"/>
      <c r="NV45" s="194"/>
      <c r="NW45" s="194"/>
      <c r="NX45" s="194"/>
      <c r="NY45" s="194"/>
      <c r="NZ45" s="194"/>
      <c r="OA45" s="194"/>
      <c r="OB45" s="194"/>
      <c r="OC45" s="194"/>
      <c r="OD45" s="194"/>
      <c r="OE45" s="194"/>
      <c r="OF45" s="194"/>
      <c r="OG45" s="194"/>
      <c r="OH45" s="194"/>
      <c r="OI45" s="194"/>
      <c r="OJ45" s="194"/>
      <c r="OK45" s="194"/>
      <c r="OL45" s="194"/>
      <c r="OM45" s="194"/>
      <c r="ON45" s="194"/>
      <c r="OO45" s="194"/>
      <c r="OP45" s="194"/>
      <c r="OQ45" s="194"/>
      <c r="OR45" s="194"/>
      <c r="OS45" s="194"/>
      <c r="OT45" s="194"/>
      <c r="OU45" s="194"/>
      <c r="OV45" s="194"/>
      <c r="OW45" s="194"/>
      <c r="OX45" s="194"/>
      <c r="OY45" s="194"/>
      <c r="OZ45" s="194"/>
      <c r="PA45" s="194"/>
      <c r="PB45" s="194"/>
      <c r="PC45" s="194"/>
      <c r="PD45" s="194"/>
      <c r="PE45" s="194"/>
      <c r="PF45" s="194"/>
      <c r="PG45" s="194"/>
      <c r="PH45" s="194"/>
      <c r="PI45" s="194"/>
      <c r="PJ45" s="194"/>
      <c r="PK45" s="194"/>
      <c r="PL45" s="194"/>
      <c r="PM45" s="194"/>
      <c r="PN45" s="194"/>
      <c r="PO45" s="194"/>
      <c r="PP45" s="194"/>
      <c r="PQ45" s="194"/>
      <c r="PR45" s="194"/>
      <c r="PS45" s="194"/>
      <c r="PT45" s="194"/>
      <c r="PU45" s="194"/>
      <c r="PV45" s="194"/>
      <c r="PW45" s="194"/>
      <c r="PX45" s="194"/>
      <c r="PY45" s="194"/>
      <c r="PZ45" s="194"/>
      <c r="QA45" s="194"/>
      <c r="QB45" s="194"/>
      <c r="QC45" s="194"/>
      <c r="QD45" s="194"/>
      <c r="QE45" s="194"/>
      <c r="QF45" s="194"/>
      <c r="QG45" s="194"/>
      <c r="QH45" s="194"/>
      <c r="QI45" s="194"/>
      <c r="QJ45" s="194"/>
      <c r="QK45" s="194"/>
      <c r="QL45" s="194"/>
      <c r="QM45" s="194"/>
      <c r="QN45" s="194"/>
      <c r="QO45" s="194"/>
      <c r="QP45" s="194"/>
      <c r="QQ45" s="194"/>
      <c r="QR45" s="194"/>
      <c r="QS45" s="194"/>
      <c r="QT45" s="194"/>
      <c r="QU45" s="194"/>
      <c r="QV45" s="194"/>
      <c r="QW45" s="194"/>
      <c r="QX45" s="194"/>
      <c r="QY45" s="194"/>
      <c r="QZ45" s="194"/>
      <c r="RA45" s="194"/>
    </row>
    <row r="46" spans="1:469" x14ac:dyDescent="0.45">
      <c r="A46" s="193"/>
      <c r="B46" s="194"/>
      <c r="C46" s="195"/>
      <c r="D46" s="194"/>
      <c r="E46" s="194"/>
      <c r="F46" s="194"/>
      <c r="G46" s="193"/>
      <c r="H46" s="194"/>
      <c r="I46" s="194"/>
      <c r="J46" s="194"/>
      <c r="K46" s="194"/>
      <c r="L46" s="194"/>
      <c r="M46" s="194"/>
      <c r="N46" s="197"/>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c r="EA46" s="194"/>
      <c r="EB46" s="194"/>
      <c r="EC46" s="194"/>
      <c r="ED46" s="194"/>
      <c r="EE46" s="194"/>
      <c r="EF46" s="194"/>
      <c r="EG46" s="194"/>
      <c r="EH46" s="194"/>
      <c r="EI46" s="194"/>
      <c r="EJ46" s="194"/>
      <c r="EK46" s="194"/>
      <c r="EL46" s="194"/>
      <c r="EM46" s="194"/>
      <c r="EN46" s="194"/>
      <c r="EO46" s="194"/>
      <c r="EP46" s="194"/>
      <c r="EQ46" s="194"/>
      <c r="ER46" s="194"/>
      <c r="ES46" s="194"/>
      <c r="ET46" s="194"/>
      <c r="EU46" s="194"/>
      <c r="EV46" s="194"/>
      <c r="EW46" s="194"/>
      <c r="EX46" s="194"/>
      <c r="EY46" s="194"/>
      <c r="EZ46" s="194"/>
      <c r="FA46" s="194"/>
      <c r="FB46" s="194"/>
      <c r="FC46" s="194"/>
      <c r="FD46" s="194"/>
      <c r="FE46" s="194"/>
      <c r="FF46" s="194"/>
      <c r="FG46" s="194"/>
      <c r="FH46" s="194"/>
      <c r="FI46" s="194"/>
      <c r="FJ46" s="194"/>
      <c r="FK46" s="194"/>
      <c r="FL46" s="194"/>
      <c r="FM46" s="194"/>
      <c r="FN46" s="194"/>
      <c r="FO46" s="194"/>
      <c r="FP46" s="194"/>
      <c r="FQ46" s="194"/>
      <c r="FR46" s="194"/>
      <c r="FS46" s="194"/>
      <c r="FT46" s="194"/>
      <c r="FU46" s="194"/>
      <c r="FV46" s="194"/>
      <c r="FW46" s="194"/>
      <c r="FX46" s="194"/>
      <c r="FY46" s="194"/>
      <c r="FZ46" s="194"/>
      <c r="GA46" s="194"/>
      <c r="GB46" s="194"/>
      <c r="GC46" s="194"/>
      <c r="GD46" s="194"/>
      <c r="GE46" s="194"/>
      <c r="GF46" s="194"/>
      <c r="GG46" s="194"/>
      <c r="GH46" s="194"/>
      <c r="GI46" s="194"/>
      <c r="GJ46" s="194"/>
      <c r="GK46" s="194"/>
      <c r="GL46" s="194"/>
      <c r="GM46" s="194"/>
      <c r="GN46" s="194"/>
      <c r="GO46" s="194"/>
      <c r="GP46" s="194"/>
      <c r="GQ46" s="194"/>
      <c r="GR46" s="194"/>
      <c r="GS46" s="194"/>
      <c r="GT46" s="194"/>
      <c r="GU46" s="194"/>
      <c r="GV46" s="194"/>
      <c r="GW46" s="194"/>
      <c r="GX46" s="194"/>
      <c r="GY46" s="194"/>
      <c r="GZ46" s="194"/>
      <c r="HA46" s="194"/>
      <c r="HB46" s="194"/>
      <c r="HC46" s="194"/>
      <c r="HD46" s="194"/>
      <c r="HE46" s="194"/>
      <c r="HF46" s="194"/>
      <c r="HG46" s="194"/>
      <c r="HH46" s="194"/>
      <c r="HI46" s="194"/>
      <c r="HJ46" s="194"/>
      <c r="HK46" s="194"/>
      <c r="HL46" s="194"/>
      <c r="HM46" s="194"/>
      <c r="HN46" s="194"/>
      <c r="HO46" s="194"/>
      <c r="HP46" s="194"/>
      <c r="HQ46" s="194"/>
      <c r="HR46" s="194"/>
      <c r="HS46" s="194"/>
      <c r="HT46" s="194"/>
      <c r="HU46" s="194"/>
      <c r="HV46" s="194"/>
      <c r="HW46" s="194"/>
      <c r="HX46" s="194"/>
      <c r="HY46" s="194"/>
      <c r="HZ46" s="194"/>
      <c r="IA46" s="194"/>
      <c r="IB46" s="194"/>
      <c r="IC46" s="194"/>
      <c r="ID46" s="194"/>
      <c r="IE46" s="194"/>
      <c r="IF46" s="194"/>
      <c r="IG46" s="194"/>
      <c r="IH46" s="194"/>
      <c r="II46" s="194"/>
      <c r="IJ46" s="194"/>
      <c r="IK46" s="194"/>
      <c r="IL46" s="194"/>
      <c r="IM46" s="194"/>
      <c r="IN46" s="194"/>
      <c r="IO46" s="194"/>
      <c r="IP46" s="194"/>
      <c r="IQ46" s="194"/>
      <c r="IR46" s="194"/>
      <c r="IS46" s="194"/>
      <c r="IT46" s="194"/>
      <c r="IU46" s="194"/>
      <c r="IV46" s="194"/>
      <c r="IW46" s="194"/>
      <c r="IX46" s="194"/>
      <c r="IY46" s="194"/>
      <c r="IZ46" s="194"/>
      <c r="JA46" s="194"/>
      <c r="JB46" s="194"/>
      <c r="JC46" s="194"/>
      <c r="JD46" s="194"/>
      <c r="JE46" s="194"/>
      <c r="JF46" s="194"/>
      <c r="JG46" s="194"/>
      <c r="JH46" s="194"/>
      <c r="JI46" s="194"/>
      <c r="JJ46" s="194"/>
      <c r="JK46" s="194"/>
      <c r="JL46" s="194"/>
      <c r="JM46" s="194"/>
      <c r="JN46" s="194"/>
      <c r="JO46" s="194"/>
      <c r="JP46" s="194"/>
      <c r="JQ46" s="194"/>
      <c r="JR46" s="194"/>
      <c r="JS46" s="194"/>
      <c r="JT46" s="194"/>
      <c r="JU46" s="194"/>
      <c r="JV46" s="194"/>
      <c r="JW46" s="194"/>
      <c r="JX46" s="194"/>
      <c r="JY46" s="194"/>
      <c r="JZ46" s="194"/>
      <c r="KA46" s="194"/>
      <c r="KB46" s="194"/>
      <c r="KC46" s="194"/>
      <c r="KD46" s="194"/>
      <c r="KE46" s="194"/>
      <c r="KF46" s="194"/>
      <c r="KG46" s="194"/>
      <c r="KH46" s="194"/>
      <c r="KI46" s="194"/>
      <c r="KJ46" s="194"/>
      <c r="KK46" s="194"/>
      <c r="KL46" s="194"/>
      <c r="KM46" s="194"/>
      <c r="KN46" s="194"/>
      <c r="KO46" s="194"/>
      <c r="KP46" s="194"/>
      <c r="KQ46" s="194"/>
      <c r="KR46" s="194"/>
      <c r="KS46" s="194"/>
      <c r="KT46" s="194"/>
      <c r="KU46" s="194"/>
      <c r="KV46" s="194"/>
      <c r="KW46" s="194"/>
      <c r="KX46" s="194"/>
      <c r="KY46" s="194"/>
      <c r="KZ46" s="194"/>
      <c r="LA46" s="194"/>
      <c r="LB46" s="194"/>
      <c r="LC46" s="194"/>
      <c r="LD46" s="194"/>
      <c r="LE46" s="194"/>
      <c r="LF46" s="194"/>
      <c r="LG46" s="194"/>
      <c r="LH46" s="194"/>
      <c r="LI46" s="194"/>
      <c r="LJ46" s="194"/>
      <c r="LK46" s="194"/>
      <c r="LL46" s="194"/>
      <c r="LM46" s="194"/>
      <c r="LN46" s="194"/>
      <c r="LO46" s="194"/>
      <c r="LP46" s="194"/>
      <c r="LQ46" s="194"/>
      <c r="LR46" s="194"/>
      <c r="LS46" s="194"/>
      <c r="LT46" s="194"/>
      <c r="LU46" s="194"/>
      <c r="LV46" s="194"/>
      <c r="LW46" s="194"/>
      <c r="LX46" s="194"/>
      <c r="LY46" s="194"/>
      <c r="LZ46" s="194"/>
      <c r="MA46" s="194"/>
      <c r="MB46" s="194"/>
      <c r="MC46" s="194"/>
      <c r="MD46" s="194"/>
      <c r="ME46" s="194"/>
      <c r="MF46" s="194"/>
      <c r="MG46" s="194"/>
      <c r="MH46" s="194"/>
      <c r="MI46" s="194"/>
      <c r="MJ46" s="194"/>
      <c r="MK46" s="194"/>
      <c r="ML46" s="194"/>
      <c r="MM46" s="194"/>
      <c r="MN46" s="194"/>
      <c r="MO46" s="194"/>
      <c r="MP46" s="194"/>
      <c r="MQ46" s="194"/>
      <c r="MR46" s="194"/>
      <c r="MS46" s="194"/>
      <c r="MT46" s="194"/>
      <c r="MU46" s="194"/>
      <c r="MV46" s="194"/>
      <c r="MW46" s="194"/>
      <c r="MX46" s="194"/>
      <c r="MY46" s="194"/>
      <c r="MZ46" s="194"/>
      <c r="NA46" s="194"/>
      <c r="NB46" s="194"/>
      <c r="NC46" s="194"/>
      <c r="ND46" s="194"/>
      <c r="NE46" s="194"/>
      <c r="NF46" s="194"/>
      <c r="NG46" s="194"/>
      <c r="NH46" s="194"/>
      <c r="NI46" s="194"/>
      <c r="NJ46" s="194"/>
      <c r="NK46" s="194"/>
      <c r="NL46" s="194"/>
      <c r="NM46" s="194"/>
      <c r="NN46" s="194"/>
      <c r="NO46" s="194"/>
      <c r="NP46" s="194"/>
      <c r="NQ46" s="194"/>
      <c r="NR46" s="194"/>
      <c r="NS46" s="194"/>
      <c r="NT46" s="194"/>
      <c r="NU46" s="194"/>
      <c r="NV46" s="194"/>
      <c r="NW46" s="194"/>
      <c r="NX46" s="194"/>
      <c r="NY46" s="194"/>
      <c r="NZ46" s="194"/>
      <c r="OA46" s="194"/>
      <c r="OB46" s="194"/>
      <c r="OC46" s="194"/>
      <c r="OD46" s="194"/>
      <c r="OE46" s="194"/>
      <c r="OF46" s="194"/>
      <c r="OG46" s="194"/>
      <c r="OH46" s="194"/>
      <c r="OI46" s="194"/>
      <c r="OJ46" s="194"/>
      <c r="OK46" s="194"/>
      <c r="OL46" s="194"/>
      <c r="OM46" s="194"/>
      <c r="ON46" s="194"/>
      <c r="OO46" s="194"/>
      <c r="OP46" s="194"/>
      <c r="OQ46" s="194"/>
      <c r="OR46" s="194"/>
      <c r="OS46" s="194"/>
      <c r="OT46" s="194"/>
      <c r="OU46" s="194"/>
      <c r="OV46" s="194"/>
      <c r="OW46" s="194"/>
      <c r="OX46" s="194"/>
      <c r="OY46" s="194"/>
      <c r="OZ46" s="194"/>
      <c r="PA46" s="194"/>
      <c r="PB46" s="194"/>
      <c r="PC46" s="194"/>
      <c r="PD46" s="194"/>
      <c r="PE46" s="194"/>
      <c r="PF46" s="194"/>
      <c r="PG46" s="194"/>
      <c r="PH46" s="194"/>
      <c r="PI46" s="194"/>
      <c r="PJ46" s="194"/>
      <c r="PK46" s="194"/>
      <c r="PL46" s="194"/>
      <c r="PM46" s="194"/>
      <c r="PN46" s="194"/>
      <c r="PO46" s="194"/>
      <c r="PP46" s="194"/>
      <c r="PQ46" s="194"/>
      <c r="PR46" s="194"/>
      <c r="PS46" s="194"/>
      <c r="PT46" s="194"/>
      <c r="PU46" s="194"/>
      <c r="PV46" s="194"/>
      <c r="PW46" s="194"/>
      <c r="PX46" s="194"/>
      <c r="PY46" s="194"/>
      <c r="PZ46" s="194"/>
      <c r="QA46" s="194"/>
      <c r="QB46" s="194"/>
      <c r="QC46" s="194"/>
      <c r="QD46" s="194"/>
      <c r="QE46" s="194"/>
      <c r="QF46" s="194"/>
      <c r="QG46" s="194"/>
      <c r="QH46" s="194"/>
      <c r="QI46" s="194"/>
      <c r="QJ46" s="194"/>
      <c r="QK46" s="194"/>
      <c r="QL46" s="194"/>
      <c r="QM46" s="194"/>
      <c r="QN46" s="194"/>
      <c r="QO46" s="194"/>
      <c r="QP46" s="194"/>
      <c r="QQ46" s="194"/>
      <c r="QR46" s="194"/>
      <c r="QS46" s="194"/>
      <c r="QT46" s="194"/>
      <c r="QU46" s="194"/>
      <c r="QV46" s="194"/>
      <c r="QW46" s="194"/>
      <c r="QX46" s="194"/>
      <c r="QY46" s="194"/>
      <c r="QZ46" s="194"/>
      <c r="RA46" s="194"/>
    </row>
    <row r="47" spans="1:469" x14ac:dyDescent="0.45">
      <c r="A47" s="193"/>
      <c r="B47" s="194"/>
      <c r="C47" s="195"/>
      <c r="D47" s="194"/>
      <c r="E47" s="194"/>
      <c r="F47" s="194"/>
      <c r="G47" s="193"/>
      <c r="H47" s="194"/>
      <c r="I47" s="194"/>
      <c r="J47" s="194"/>
      <c r="K47" s="194"/>
      <c r="L47" s="194"/>
      <c r="M47" s="194"/>
      <c r="N47" s="197"/>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c r="EC47" s="194"/>
      <c r="ED47" s="194"/>
      <c r="EE47" s="194"/>
      <c r="EF47" s="194"/>
      <c r="EG47" s="194"/>
      <c r="EH47" s="194"/>
      <c r="EI47" s="194"/>
      <c r="EJ47" s="194"/>
      <c r="EK47" s="194"/>
      <c r="EL47" s="194"/>
      <c r="EM47" s="194"/>
      <c r="EN47" s="194"/>
      <c r="EO47" s="194"/>
      <c r="EP47" s="194"/>
      <c r="EQ47" s="194"/>
      <c r="ER47" s="194"/>
      <c r="ES47" s="194"/>
      <c r="ET47" s="194"/>
      <c r="EU47" s="194"/>
      <c r="EV47" s="194"/>
      <c r="EW47" s="194"/>
      <c r="EX47" s="194"/>
      <c r="EY47" s="194"/>
      <c r="EZ47" s="194"/>
      <c r="FA47" s="194"/>
      <c r="FB47" s="194"/>
      <c r="FC47" s="194"/>
      <c r="FD47" s="194"/>
      <c r="FE47" s="194"/>
      <c r="FF47" s="194"/>
      <c r="FG47" s="194"/>
      <c r="FH47" s="194"/>
      <c r="FI47" s="194"/>
      <c r="FJ47" s="194"/>
      <c r="FK47" s="194"/>
      <c r="FL47" s="194"/>
      <c r="FM47" s="194"/>
      <c r="FN47" s="194"/>
      <c r="FO47" s="194"/>
      <c r="FP47" s="194"/>
      <c r="FQ47" s="194"/>
      <c r="FR47" s="194"/>
      <c r="FS47" s="194"/>
      <c r="FT47" s="194"/>
      <c r="FU47" s="194"/>
      <c r="FV47" s="194"/>
      <c r="FW47" s="194"/>
      <c r="FX47" s="194"/>
      <c r="FY47" s="194"/>
      <c r="FZ47" s="194"/>
      <c r="GA47" s="194"/>
      <c r="GB47" s="194"/>
      <c r="GC47" s="194"/>
      <c r="GD47" s="194"/>
      <c r="GE47" s="194"/>
      <c r="GF47" s="194"/>
      <c r="GG47" s="194"/>
      <c r="GH47" s="194"/>
      <c r="GI47" s="194"/>
      <c r="GJ47" s="194"/>
      <c r="GK47" s="194"/>
      <c r="GL47" s="194"/>
      <c r="GM47" s="194"/>
      <c r="GN47" s="194"/>
      <c r="GO47" s="194"/>
      <c r="GP47" s="194"/>
      <c r="GQ47" s="194"/>
      <c r="GR47" s="194"/>
      <c r="GS47" s="194"/>
      <c r="GT47" s="194"/>
      <c r="GU47" s="194"/>
      <c r="GV47" s="194"/>
      <c r="GW47" s="194"/>
      <c r="GX47" s="194"/>
      <c r="GY47" s="194"/>
      <c r="GZ47" s="194"/>
      <c r="HA47" s="194"/>
      <c r="HB47" s="194"/>
      <c r="HC47" s="194"/>
      <c r="HD47" s="194"/>
      <c r="HE47" s="194"/>
      <c r="HF47" s="194"/>
      <c r="HG47" s="194"/>
      <c r="HH47" s="194"/>
      <c r="HI47" s="194"/>
      <c r="HJ47" s="194"/>
      <c r="HK47" s="194"/>
      <c r="HL47" s="194"/>
      <c r="HM47" s="194"/>
      <c r="HN47" s="194"/>
      <c r="HO47" s="194"/>
      <c r="HP47" s="194"/>
      <c r="HQ47" s="194"/>
      <c r="HR47" s="194"/>
      <c r="HS47" s="194"/>
      <c r="HT47" s="194"/>
      <c r="HU47" s="194"/>
      <c r="HV47" s="194"/>
      <c r="HW47" s="194"/>
      <c r="HX47" s="194"/>
      <c r="HY47" s="194"/>
      <c r="HZ47" s="194"/>
      <c r="IA47" s="194"/>
      <c r="IB47" s="194"/>
      <c r="IC47" s="194"/>
      <c r="ID47" s="194"/>
      <c r="IE47" s="194"/>
      <c r="IF47" s="194"/>
      <c r="IG47" s="194"/>
      <c r="IH47" s="194"/>
      <c r="II47" s="194"/>
      <c r="IJ47" s="194"/>
      <c r="IK47" s="194"/>
      <c r="IL47" s="194"/>
      <c r="IM47" s="194"/>
      <c r="IN47" s="194"/>
      <c r="IO47" s="194"/>
      <c r="IP47" s="194"/>
      <c r="IQ47" s="194"/>
      <c r="IR47" s="194"/>
      <c r="IS47" s="194"/>
      <c r="IT47" s="194"/>
      <c r="IU47" s="194"/>
      <c r="IV47" s="194"/>
      <c r="IW47" s="194"/>
      <c r="IX47" s="194"/>
      <c r="IY47" s="194"/>
      <c r="IZ47" s="194"/>
      <c r="JA47" s="194"/>
      <c r="JB47" s="194"/>
      <c r="JC47" s="194"/>
      <c r="JD47" s="194"/>
      <c r="JE47" s="194"/>
      <c r="JF47" s="194"/>
      <c r="JG47" s="194"/>
      <c r="JH47" s="194"/>
      <c r="JI47" s="194"/>
      <c r="JJ47" s="194"/>
      <c r="JK47" s="194"/>
      <c r="JL47" s="194"/>
      <c r="JM47" s="194"/>
      <c r="JN47" s="194"/>
      <c r="JO47" s="194"/>
      <c r="JP47" s="194"/>
      <c r="JQ47" s="194"/>
      <c r="JR47" s="194"/>
      <c r="JS47" s="194"/>
      <c r="JT47" s="194"/>
      <c r="JU47" s="194"/>
      <c r="JV47" s="194"/>
      <c r="JW47" s="194"/>
      <c r="JX47" s="194"/>
      <c r="JY47" s="194"/>
      <c r="JZ47" s="194"/>
      <c r="KA47" s="194"/>
      <c r="KB47" s="194"/>
      <c r="KC47" s="194"/>
      <c r="KD47" s="194"/>
      <c r="KE47" s="194"/>
      <c r="KF47" s="194"/>
      <c r="KG47" s="194"/>
      <c r="KH47" s="194"/>
      <c r="KI47" s="194"/>
      <c r="KJ47" s="194"/>
      <c r="KK47" s="194"/>
      <c r="KL47" s="194"/>
      <c r="KM47" s="194"/>
      <c r="KN47" s="194"/>
      <c r="KO47" s="194"/>
      <c r="KP47" s="194"/>
      <c r="KQ47" s="194"/>
      <c r="KR47" s="194"/>
      <c r="KS47" s="194"/>
      <c r="KT47" s="194"/>
      <c r="KU47" s="194"/>
      <c r="KV47" s="194"/>
      <c r="KW47" s="194"/>
      <c r="KX47" s="194"/>
      <c r="KY47" s="194"/>
      <c r="KZ47" s="194"/>
      <c r="LA47" s="194"/>
      <c r="LB47" s="194"/>
      <c r="LC47" s="194"/>
      <c r="LD47" s="194"/>
      <c r="LE47" s="194"/>
      <c r="LF47" s="194"/>
      <c r="LG47" s="194"/>
      <c r="LH47" s="194"/>
      <c r="LI47" s="194"/>
      <c r="LJ47" s="194"/>
      <c r="LK47" s="194"/>
      <c r="LL47" s="194"/>
      <c r="LM47" s="194"/>
      <c r="LN47" s="194"/>
      <c r="LO47" s="194"/>
      <c r="LP47" s="194"/>
      <c r="LQ47" s="194"/>
      <c r="LR47" s="194"/>
      <c r="LS47" s="194"/>
      <c r="LT47" s="194"/>
      <c r="LU47" s="194"/>
      <c r="LV47" s="194"/>
      <c r="LW47" s="194"/>
      <c r="LX47" s="194"/>
      <c r="LY47" s="194"/>
      <c r="LZ47" s="194"/>
      <c r="MA47" s="194"/>
      <c r="MB47" s="194"/>
      <c r="MC47" s="194"/>
      <c r="MD47" s="194"/>
      <c r="ME47" s="194"/>
      <c r="MF47" s="194"/>
      <c r="MG47" s="194"/>
      <c r="MH47" s="194"/>
      <c r="MI47" s="194"/>
      <c r="MJ47" s="194"/>
      <c r="MK47" s="194"/>
      <c r="ML47" s="194"/>
      <c r="MM47" s="194"/>
      <c r="MN47" s="194"/>
      <c r="MO47" s="194"/>
      <c r="MP47" s="194"/>
      <c r="MQ47" s="194"/>
      <c r="MR47" s="194"/>
      <c r="MS47" s="194"/>
      <c r="MT47" s="194"/>
      <c r="MU47" s="194"/>
      <c r="MV47" s="194"/>
      <c r="MW47" s="194"/>
      <c r="MX47" s="194"/>
      <c r="MY47" s="194"/>
      <c r="MZ47" s="194"/>
      <c r="NA47" s="194"/>
      <c r="NB47" s="194"/>
      <c r="NC47" s="194"/>
      <c r="ND47" s="194"/>
      <c r="NE47" s="194"/>
      <c r="NF47" s="194"/>
      <c r="NG47" s="194"/>
      <c r="NH47" s="194"/>
      <c r="NI47" s="194"/>
      <c r="NJ47" s="194"/>
      <c r="NK47" s="194"/>
      <c r="NL47" s="194"/>
      <c r="NM47" s="194"/>
      <c r="NN47" s="194"/>
      <c r="NO47" s="194"/>
      <c r="NP47" s="194"/>
      <c r="NQ47" s="194"/>
      <c r="NR47" s="194"/>
      <c r="NS47" s="194"/>
      <c r="NT47" s="194"/>
      <c r="NU47" s="194"/>
      <c r="NV47" s="194"/>
      <c r="NW47" s="194"/>
      <c r="NX47" s="194"/>
      <c r="NY47" s="194"/>
      <c r="NZ47" s="194"/>
      <c r="OA47" s="194"/>
      <c r="OB47" s="194"/>
      <c r="OC47" s="194"/>
      <c r="OD47" s="194"/>
      <c r="OE47" s="194"/>
      <c r="OF47" s="194"/>
      <c r="OG47" s="194"/>
      <c r="OH47" s="194"/>
      <c r="OI47" s="194"/>
      <c r="OJ47" s="194"/>
      <c r="OK47" s="194"/>
      <c r="OL47" s="194"/>
      <c r="OM47" s="194"/>
      <c r="ON47" s="194"/>
      <c r="OO47" s="194"/>
      <c r="OP47" s="194"/>
      <c r="OQ47" s="194"/>
      <c r="OR47" s="194"/>
      <c r="OS47" s="194"/>
      <c r="OT47" s="194"/>
      <c r="OU47" s="194"/>
      <c r="OV47" s="194"/>
      <c r="OW47" s="194"/>
      <c r="OX47" s="194"/>
      <c r="OY47" s="194"/>
      <c r="OZ47" s="194"/>
      <c r="PA47" s="194"/>
      <c r="PB47" s="194"/>
      <c r="PC47" s="194"/>
      <c r="PD47" s="194"/>
      <c r="PE47" s="194"/>
      <c r="PF47" s="194"/>
      <c r="PG47" s="194"/>
      <c r="PH47" s="194"/>
      <c r="PI47" s="194"/>
      <c r="PJ47" s="194"/>
      <c r="PK47" s="194"/>
      <c r="PL47" s="194"/>
      <c r="PM47" s="194"/>
      <c r="PN47" s="194"/>
      <c r="PO47" s="194"/>
      <c r="PP47" s="194"/>
      <c r="PQ47" s="194"/>
      <c r="PR47" s="194"/>
      <c r="PS47" s="194"/>
      <c r="PT47" s="194"/>
      <c r="PU47" s="194"/>
      <c r="PV47" s="194"/>
      <c r="PW47" s="194"/>
      <c r="PX47" s="194"/>
      <c r="PY47" s="194"/>
      <c r="PZ47" s="194"/>
      <c r="QA47" s="194"/>
      <c r="QB47" s="194"/>
      <c r="QC47" s="194"/>
      <c r="QD47" s="194"/>
      <c r="QE47" s="194"/>
      <c r="QF47" s="194"/>
      <c r="QG47" s="194"/>
      <c r="QH47" s="194"/>
      <c r="QI47" s="194"/>
      <c r="QJ47" s="194"/>
      <c r="QK47" s="194"/>
      <c r="QL47" s="194"/>
      <c r="QM47" s="194"/>
      <c r="QN47" s="194"/>
      <c r="QO47" s="194"/>
      <c r="QP47" s="194"/>
      <c r="QQ47" s="194"/>
      <c r="QR47" s="194"/>
      <c r="QS47" s="194"/>
      <c r="QT47" s="194"/>
      <c r="QU47" s="194"/>
      <c r="QV47" s="194"/>
      <c r="QW47" s="194"/>
      <c r="QX47" s="194"/>
      <c r="QY47" s="194"/>
      <c r="QZ47" s="194"/>
      <c r="RA47" s="194"/>
    </row>
    <row r="48" spans="1:469" x14ac:dyDescent="0.45">
      <c r="A48" s="193"/>
      <c r="B48" s="194"/>
      <c r="C48" s="195"/>
      <c r="D48" s="194"/>
      <c r="E48" s="194"/>
      <c r="F48" s="194"/>
      <c r="G48" s="193"/>
      <c r="H48" s="194"/>
      <c r="I48" s="194"/>
      <c r="J48" s="194"/>
      <c r="K48" s="194"/>
      <c r="L48" s="194"/>
      <c r="M48" s="194"/>
      <c r="N48" s="197"/>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c r="EC48" s="194"/>
      <c r="ED48" s="194"/>
      <c r="EE48" s="194"/>
      <c r="EF48" s="194"/>
      <c r="EG48" s="194"/>
      <c r="EH48" s="194"/>
      <c r="EI48" s="194"/>
      <c r="EJ48" s="194"/>
      <c r="EK48" s="194"/>
      <c r="EL48" s="194"/>
      <c r="EM48" s="194"/>
      <c r="EN48" s="194"/>
      <c r="EO48" s="194"/>
      <c r="EP48" s="194"/>
      <c r="EQ48" s="194"/>
      <c r="ER48" s="194"/>
      <c r="ES48" s="194"/>
      <c r="ET48" s="194"/>
      <c r="EU48" s="194"/>
      <c r="EV48" s="194"/>
      <c r="EW48" s="194"/>
      <c r="EX48" s="194"/>
      <c r="EY48" s="194"/>
      <c r="EZ48" s="194"/>
      <c r="FA48" s="194"/>
      <c r="FB48" s="194"/>
      <c r="FC48" s="194"/>
      <c r="FD48" s="194"/>
      <c r="FE48" s="194"/>
      <c r="FF48" s="194"/>
      <c r="FG48" s="194"/>
      <c r="FH48" s="194"/>
      <c r="FI48" s="194"/>
      <c r="FJ48" s="194"/>
      <c r="FK48" s="194"/>
      <c r="FL48" s="194"/>
      <c r="FM48" s="194"/>
      <c r="FN48" s="194"/>
      <c r="FO48" s="194"/>
      <c r="FP48" s="194"/>
      <c r="FQ48" s="194"/>
      <c r="FR48" s="194"/>
      <c r="FS48" s="194"/>
      <c r="FT48" s="194"/>
      <c r="FU48" s="194"/>
      <c r="FV48" s="194"/>
      <c r="FW48" s="194"/>
      <c r="FX48" s="194"/>
      <c r="FY48" s="194"/>
      <c r="FZ48" s="194"/>
      <c r="GA48" s="194"/>
      <c r="GB48" s="194"/>
      <c r="GC48" s="194"/>
      <c r="GD48" s="194"/>
      <c r="GE48" s="194"/>
      <c r="GF48" s="194"/>
      <c r="GG48" s="194"/>
      <c r="GH48" s="194"/>
      <c r="GI48" s="194"/>
      <c r="GJ48" s="194"/>
      <c r="GK48" s="194"/>
      <c r="GL48" s="194"/>
      <c r="GM48" s="194"/>
      <c r="GN48" s="194"/>
      <c r="GO48" s="194"/>
      <c r="GP48" s="194"/>
      <c r="GQ48" s="194"/>
      <c r="GR48" s="194"/>
      <c r="GS48" s="194"/>
      <c r="GT48" s="194"/>
      <c r="GU48" s="194"/>
      <c r="GV48" s="194"/>
      <c r="GW48" s="194"/>
      <c r="GX48" s="194"/>
      <c r="GY48" s="194"/>
      <c r="GZ48" s="194"/>
      <c r="HA48" s="194"/>
      <c r="HB48" s="194"/>
      <c r="HC48" s="194"/>
      <c r="HD48" s="194"/>
      <c r="HE48" s="194"/>
      <c r="HF48" s="194"/>
      <c r="HG48" s="194"/>
      <c r="HH48" s="194"/>
      <c r="HI48" s="194"/>
      <c r="HJ48" s="194"/>
      <c r="HK48" s="194"/>
      <c r="HL48" s="194"/>
      <c r="HM48" s="194"/>
      <c r="HN48" s="194"/>
      <c r="HO48" s="194"/>
      <c r="HP48" s="194"/>
      <c r="HQ48" s="194"/>
      <c r="HR48" s="194"/>
      <c r="HS48" s="194"/>
      <c r="HT48" s="194"/>
      <c r="HU48" s="194"/>
      <c r="HV48" s="194"/>
      <c r="HW48" s="194"/>
      <c r="HX48" s="194"/>
      <c r="HY48" s="194"/>
      <c r="HZ48" s="194"/>
      <c r="IA48" s="194"/>
      <c r="IB48" s="194"/>
      <c r="IC48" s="194"/>
      <c r="ID48" s="194"/>
      <c r="IE48" s="194"/>
      <c r="IF48" s="194"/>
      <c r="IG48" s="194"/>
      <c r="IH48" s="194"/>
      <c r="II48" s="194"/>
      <c r="IJ48" s="194"/>
      <c r="IK48" s="194"/>
      <c r="IL48" s="194"/>
      <c r="IM48" s="194"/>
      <c r="IN48" s="194"/>
      <c r="IO48" s="194"/>
      <c r="IP48" s="194"/>
      <c r="IQ48" s="194"/>
      <c r="IR48" s="194"/>
      <c r="IS48" s="194"/>
      <c r="IT48" s="194"/>
      <c r="IU48" s="194"/>
      <c r="IV48" s="194"/>
      <c r="IW48" s="194"/>
      <c r="IX48" s="194"/>
      <c r="IY48" s="194"/>
      <c r="IZ48" s="194"/>
      <c r="JA48" s="194"/>
      <c r="JB48" s="194"/>
      <c r="JC48" s="194"/>
      <c r="JD48" s="194"/>
      <c r="JE48" s="194"/>
      <c r="JF48" s="194"/>
      <c r="JG48" s="194"/>
      <c r="JH48" s="194"/>
      <c r="JI48" s="194"/>
      <c r="JJ48" s="194"/>
      <c r="JK48" s="194"/>
      <c r="JL48" s="194"/>
      <c r="JM48" s="194"/>
      <c r="JN48" s="194"/>
      <c r="JO48" s="194"/>
      <c r="JP48" s="194"/>
      <c r="JQ48" s="194"/>
      <c r="JR48" s="194"/>
      <c r="JS48" s="194"/>
      <c r="JT48" s="194"/>
      <c r="JU48" s="194"/>
      <c r="JV48" s="194"/>
      <c r="JW48" s="194"/>
      <c r="JX48" s="194"/>
      <c r="JY48" s="194"/>
      <c r="JZ48" s="194"/>
      <c r="KA48" s="194"/>
      <c r="KB48" s="194"/>
      <c r="KC48" s="194"/>
      <c r="KD48" s="194"/>
      <c r="KE48" s="194"/>
      <c r="KF48" s="194"/>
      <c r="KG48" s="194"/>
      <c r="KH48" s="194"/>
      <c r="KI48" s="194"/>
      <c r="KJ48" s="194"/>
      <c r="KK48" s="194"/>
      <c r="KL48" s="194"/>
      <c r="KM48" s="194"/>
      <c r="KN48" s="194"/>
      <c r="KO48" s="194"/>
      <c r="KP48" s="194"/>
      <c r="KQ48" s="194"/>
      <c r="KR48" s="194"/>
      <c r="KS48" s="194"/>
      <c r="KT48" s="194"/>
      <c r="KU48" s="194"/>
      <c r="KV48" s="194"/>
      <c r="KW48" s="194"/>
      <c r="KX48" s="194"/>
      <c r="KY48" s="194"/>
      <c r="KZ48" s="194"/>
      <c r="LA48" s="194"/>
      <c r="LB48" s="194"/>
      <c r="LC48" s="194"/>
      <c r="LD48" s="194"/>
      <c r="LE48" s="194"/>
      <c r="LF48" s="194"/>
      <c r="LG48" s="194"/>
      <c r="LH48" s="194"/>
      <c r="LI48" s="194"/>
      <c r="LJ48" s="194"/>
      <c r="LK48" s="194"/>
      <c r="LL48" s="194"/>
      <c r="LM48" s="194"/>
      <c r="LN48" s="194"/>
      <c r="LO48" s="194"/>
      <c r="LP48" s="194"/>
      <c r="LQ48" s="194"/>
      <c r="LR48" s="194"/>
      <c r="LS48" s="194"/>
      <c r="LT48" s="194"/>
      <c r="LU48" s="194"/>
      <c r="LV48" s="194"/>
      <c r="LW48" s="194"/>
      <c r="LX48" s="194"/>
      <c r="LY48" s="194"/>
      <c r="LZ48" s="194"/>
      <c r="MA48" s="194"/>
      <c r="MB48" s="194"/>
      <c r="MC48" s="194"/>
      <c r="MD48" s="194"/>
      <c r="ME48" s="194"/>
      <c r="MF48" s="194"/>
      <c r="MG48" s="194"/>
      <c r="MH48" s="194"/>
      <c r="MI48" s="194"/>
      <c r="MJ48" s="194"/>
      <c r="MK48" s="194"/>
      <c r="ML48" s="194"/>
      <c r="MM48" s="194"/>
      <c r="MN48" s="194"/>
      <c r="MO48" s="194"/>
      <c r="MP48" s="194"/>
      <c r="MQ48" s="194"/>
      <c r="MR48" s="194"/>
      <c r="MS48" s="194"/>
      <c r="MT48" s="194"/>
      <c r="MU48" s="194"/>
      <c r="MV48" s="194"/>
      <c r="MW48" s="194"/>
      <c r="MX48" s="194"/>
      <c r="MY48" s="194"/>
      <c r="MZ48" s="194"/>
      <c r="NA48" s="194"/>
      <c r="NB48" s="194"/>
      <c r="NC48" s="194"/>
      <c r="ND48" s="194"/>
      <c r="NE48" s="194"/>
      <c r="NF48" s="194"/>
      <c r="NG48" s="194"/>
      <c r="NH48" s="194"/>
      <c r="NI48" s="194"/>
      <c r="NJ48" s="194"/>
      <c r="NK48" s="194"/>
      <c r="NL48" s="194"/>
      <c r="NM48" s="194"/>
      <c r="NN48" s="194"/>
      <c r="NO48" s="194"/>
      <c r="NP48" s="194"/>
      <c r="NQ48" s="194"/>
      <c r="NR48" s="194"/>
      <c r="NS48" s="194"/>
      <c r="NT48" s="194"/>
      <c r="NU48" s="194"/>
      <c r="NV48" s="194"/>
      <c r="NW48" s="194"/>
      <c r="NX48" s="194"/>
      <c r="NY48" s="194"/>
      <c r="NZ48" s="194"/>
      <c r="OA48" s="194"/>
      <c r="OB48" s="194"/>
      <c r="OC48" s="194"/>
      <c r="OD48" s="194"/>
      <c r="OE48" s="194"/>
      <c r="OF48" s="194"/>
      <c r="OG48" s="194"/>
      <c r="OH48" s="194"/>
      <c r="OI48" s="194"/>
      <c r="OJ48" s="194"/>
      <c r="OK48" s="194"/>
      <c r="OL48" s="194"/>
      <c r="OM48" s="194"/>
      <c r="ON48" s="194"/>
      <c r="OO48" s="194"/>
      <c r="OP48" s="194"/>
      <c r="OQ48" s="194"/>
      <c r="OR48" s="194"/>
      <c r="OS48" s="194"/>
      <c r="OT48" s="194"/>
      <c r="OU48" s="194"/>
      <c r="OV48" s="194"/>
      <c r="OW48" s="194"/>
      <c r="OX48" s="194"/>
      <c r="OY48" s="194"/>
      <c r="OZ48" s="194"/>
      <c r="PA48" s="194"/>
      <c r="PB48" s="194"/>
      <c r="PC48" s="194"/>
      <c r="PD48" s="194"/>
      <c r="PE48" s="194"/>
      <c r="PF48" s="194"/>
      <c r="PG48" s="194"/>
      <c r="PH48" s="194"/>
      <c r="PI48" s="194"/>
      <c r="PJ48" s="194"/>
      <c r="PK48" s="194"/>
      <c r="PL48" s="194"/>
      <c r="PM48" s="194"/>
      <c r="PN48" s="194"/>
      <c r="PO48" s="194"/>
      <c r="PP48" s="194"/>
      <c r="PQ48" s="194"/>
      <c r="PR48" s="194"/>
      <c r="PS48" s="194"/>
      <c r="PT48" s="194"/>
      <c r="PU48" s="194"/>
      <c r="PV48" s="194"/>
      <c r="PW48" s="194"/>
      <c r="PX48" s="194"/>
      <c r="PY48" s="194"/>
      <c r="PZ48" s="194"/>
      <c r="QA48" s="194"/>
      <c r="QB48" s="194"/>
      <c r="QC48" s="194"/>
      <c r="QD48" s="194"/>
      <c r="QE48" s="194"/>
      <c r="QF48" s="194"/>
      <c r="QG48" s="194"/>
      <c r="QH48" s="194"/>
      <c r="QI48" s="194"/>
      <c r="QJ48" s="194"/>
      <c r="QK48" s="194"/>
      <c r="QL48" s="194"/>
      <c r="QM48" s="194"/>
      <c r="QN48" s="194"/>
      <c r="QO48" s="194"/>
      <c r="QP48" s="194"/>
      <c r="QQ48" s="194"/>
      <c r="QR48" s="194"/>
      <c r="QS48" s="194"/>
      <c r="QT48" s="194"/>
      <c r="QU48" s="194"/>
      <c r="QV48" s="194"/>
      <c r="QW48" s="194"/>
      <c r="QX48" s="194"/>
      <c r="QY48" s="194"/>
      <c r="QZ48" s="194"/>
      <c r="RA48" s="194"/>
    </row>
    <row r="49" spans="1:469" x14ac:dyDescent="0.45">
      <c r="A49" s="193"/>
      <c r="B49" s="194"/>
      <c r="C49" s="195"/>
      <c r="D49" s="194"/>
      <c r="E49" s="194"/>
      <c r="F49" s="194"/>
      <c r="G49" s="193"/>
      <c r="H49" s="194"/>
      <c r="I49" s="194"/>
      <c r="J49" s="194"/>
      <c r="K49" s="194"/>
      <c r="L49" s="194"/>
      <c r="M49" s="194"/>
      <c r="N49" s="197"/>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c r="EC49" s="194"/>
      <c r="ED49" s="194"/>
      <c r="EE49" s="194"/>
      <c r="EF49" s="194"/>
      <c r="EG49" s="194"/>
      <c r="EH49" s="194"/>
      <c r="EI49" s="194"/>
      <c r="EJ49" s="194"/>
      <c r="EK49" s="194"/>
      <c r="EL49" s="194"/>
      <c r="EM49" s="194"/>
      <c r="EN49" s="194"/>
      <c r="EO49" s="194"/>
      <c r="EP49" s="194"/>
      <c r="EQ49" s="194"/>
      <c r="ER49" s="194"/>
      <c r="ES49" s="194"/>
      <c r="ET49" s="194"/>
      <c r="EU49" s="194"/>
      <c r="EV49" s="194"/>
      <c r="EW49" s="194"/>
      <c r="EX49" s="194"/>
      <c r="EY49" s="194"/>
      <c r="EZ49" s="194"/>
      <c r="FA49" s="194"/>
      <c r="FB49" s="194"/>
      <c r="FC49" s="194"/>
      <c r="FD49" s="194"/>
      <c r="FE49" s="194"/>
      <c r="FF49" s="194"/>
      <c r="FG49" s="194"/>
      <c r="FH49" s="194"/>
      <c r="FI49" s="194"/>
      <c r="FJ49" s="194"/>
      <c r="FK49" s="194"/>
      <c r="FL49" s="194"/>
      <c r="FM49" s="194"/>
      <c r="FN49" s="194"/>
      <c r="FO49" s="194"/>
      <c r="FP49" s="194"/>
      <c r="FQ49" s="194"/>
      <c r="FR49" s="194"/>
      <c r="FS49" s="194"/>
      <c r="FT49" s="194"/>
      <c r="FU49" s="194"/>
      <c r="FV49" s="194"/>
      <c r="FW49" s="194"/>
      <c r="FX49" s="194"/>
      <c r="FY49" s="194"/>
      <c r="FZ49" s="194"/>
      <c r="GA49" s="194"/>
      <c r="GB49" s="194"/>
      <c r="GC49" s="194"/>
      <c r="GD49" s="194"/>
      <c r="GE49" s="194"/>
      <c r="GF49" s="194"/>
      <c r="GG49" s="194"/>
      <c r="GH49" s="194"/>
      <c r="GI49" s="194"/>
      <c r="GJ49" s="194"/>
      <c r="GK49" s="194"/>
      <c r="GL49" s="194"/>
      <c r="GM49" s="194"/>
      <c r="GN49" s="194"/>
      <c r="GO49" s="194"/>
      <c r="GP49" s="194"/>
      <c r="GQ49" s="194"/>
      <c r="GR49" s="194"/>
      <c r="GS49" s="194"/>
      <c r="GT49" s="194"/>
      <c r="GU49" s="194"/>
      <c r="GV49" s="194"/>
      <c r="GW49" s="194"/>
      <c r="GX49" s="194"/>
      <c r="GY49" s="194"/>
      <c r="GZ49" s="194"/>
      <c r="HA49" s="194"/>
      <c r="HB49" s="194"/>
      <c r="HC49" s="194"/>
      <c r="HD49" s="194"/>
      <c r="HE49" s="194"/>
      <c r="HF49" s="194"/>
      <c r="HG49" s="194"/>
      <c r="HH49" s="194"/>
      <c r="HI49" s="194"/>
      <c r="HJ49" s="194"/>
      <c r="HK49" s="194"/>
      <c r="HL49" s="194"/>
      <c r="HM49" s="194"/>
      <c r="HN49" s="194"/>
      <c r="HO49" s="194"/>
      <c r="HP49" s="194"/>
      <c r="HQ49" s="194"/>
      <c r="HR49" s="194"/>
      <c r="HS49" s="194"/>
      <c r="HT49" s="194"/>
      <c r="HU49" s="194"/>
      <c r="HV49" s="194"/>
      <c r="HW49" s="194"/>
      <c r="HX49" s="194"/>
      <c r="HY49" s="194"/>
      <c r="HZ49" s="194"/>
      <c r="IA49" s="194"/>
      <c r="IB49" s="194"/>
      <c r="IC49" s="194"/>
      <c r="ID49" s="194"/>
      <c r="IE49" s="194"/>
      <c r="IF49" s="194"/>
      <c r="IG49" s="194"/>
      <c r="IH49" s="194"/>
      <c r="II49" s="194"/>
      <c r="IJ49" s="194"/>
      <c r="IK49" s="194"/>
      <c r="IL49" s="194"/>
      <c r="IM49" s="194"/>
      <c r="IN49" s="194"/>
      <c r="IO49" s="194"/>
      <c r="IP49" s="194"/>
      <c r="IQ49" s="194"/>
      <c r="IR49" s="194"/>
      <c r="IS49" s="194"/>
      <c r="IT49" s="194"/>
      <c r="IU49" s="194"/>
      <c r="IV49" s="194"/>
      <c r="IW49" s="194"/>
      <c r="IX49" s="194"/>
      <c r="IY49" s="194"/>
      <c r="IZ49" s="194"/>
      <c r="JA49" s="194"/>
      <c r="JB49" s="194"/>
      <c r="JC49" s="194"/>
      <c r="JD49" s="194"/>
      <c r="JE49" s="194"/>
      <c r="JF49" s="194"/>
      <c r="JG49" s="194"/>
      <c r="JH49" s="194"/>
      <c r="JI49" s="194"/>
      <c r="JJ49" s="194"/>
      <c r="JK49" s="194"/>
      <c r="JL49" s="194"/>
      <c r="JM49" s="194"/>
      <c r="JN49" s="194"/>
      <c r="JO49" s="194"/>
      <c r="JP49" s="194"/>
      <c r="JQ49" s="194"/>
      <c r="JR49" s="194"/>
      <c r="JS49" s="194"/>
      <c r="JT49" s="194"/>
      <c r="JU49" s="194"/>
      <c r="JV49" s="194"/>
      <c r="JW49" s="194"/>
      <c r="JX49" s="194"/>
      <c r="JY49" s="194"/>
      <c r="JZ49" s="194"/>
      <c r="KA49" s="194"/>
      <c r="KB49" s="194"/>
      <c r="KC49" s="194"/>
      <c r="KD49" s="194"/>
      <c r="KE49" s="194"/>
      <c r="KF49" s="194"/>
      <c r="KG49" s="194"/>
      <c r="KH49" s="194"/>
      <c r="KI49" s="194"/>
      <c r="KJ49" s="194"/>
      <c r="KK49" s="194"/>
      <c r="KL49" s="194"/>
      <c r="KM49" s="194"/>
      <c r="KN49" s="194"/>
      <c r="KO49" s="194"/>
      <c r="KP49" s="194"/>
      <c r="KQ49" s="194"/>
      <c r="KR49" s="194"/>
      <c r="KS49" s="194"/>
      <c r="KT49" s="194"/>
      <c r="KU49" s="194"/>
      <c r="KV49" s="194"/>
      <c r="KW49" s="194"/>
      <c r="KX49" s="194"/>
      <c r="KY49" s="194"/>
      <c r="KZ49" s="194"/>
      <c r="LA49" s="194"/>
      <c r="LB49" s="194"/>
      <c r="LC49" s="194"/>
      <c r="LD49" s="194"/>
      <c r="LE49" s="194"/>
      <c r="LF49" s="194"/>
      <c r="LG49" s="194"/>
      <c r="LH49" s="194"/>
      <c r="LI49" s="194"/>
      <c r="LJ49" s="194"/>
      <c r="LK49" s="194"/>
      <c r="LL49" s="194"/>
      <c r="LM49" s="194"/>
      <c r="LN49" s="194"/>
      <c r="LO49" s="194"/>
      <c r="LP49" s="194"/>
      <c r="LQ49" s="194"/>
      <c r="LR49" s="194"/>
      <c r="LS49" s="194"/>
      <c r="LT49" s="194"/>
      <c r="LU49" s="194"/>
      <c r="LV49" s="194"/>
      <c r="LW49" s="194"/>
      <c r="LX49" s="194"/>
      <c r="LY49" s="194"/>
      <c r="LZ49" s="194"/>
      <c r="MA49" s="194"/>
      <c r="MB49" s="194"/>
      <c r="MC49" s="194"/>
      <c r="MD49" s="194"/>
      <c r="ME49" s="194"/>
      <c r="MF49" s="194"/>
      <c r="MG49" s="194"/>
      <c r="MH49" s="194"/>
      <c r="MI49" s="194"/>
      <c r="MJ49" s="194"/>
      <c r="MK49" s="194"/>
      <c r="ML49" s="194"/>
      <c r="MM49" s="194"/>
      <c r="MN49" s="194"/>
      <c r="MO49" s="194"/>
      <c r="MP49" s="194"/>
      <c r="MQ49" s="194"/>
      <c r="MR49" s="194"/>
      <c r="MS49" s="194"/>
      <c r="MT49" s="194"/>
      <c r="MU49" s="194"/>
      <c r="MV49" s="194"/>
      <c r="MW49" s="194"/>
      <c r="MX49" s="194"/>
      <c r="MY49" s="194"/>
      <c r="MZ49" s="194"/>
      <c r="NA49" s="194"/>
      <c r="NB49" s="194"/>
      <c r="NC49" s="194"/>
      <c r="ND49" s="194"/>
      <c r="NE49" s="194"/>
      <c r="NF49" s="194"/>
      <c r="NG49" s="194"/>
      <c r="NH49" s="194"/>
      <c r="NI49" s="194"/>
      <c r="NJ49" s="194"/>
      <c r="NK49" s="194"/>
      <c r="NL49" s="194"/>
      <c r="NM49" s="194"/>
      <c r="NN49" s="194"/>
      <c r="NO49" s="194"/>
      <c r="NP49" s="194"/>
      <c r="NQ49" s="194"/>
      <c r="NR49" s="194"/>
      <c r="NS49" s="194"/>
      <c r="NT49" s="194"/>
      <c r="NU49" s="194"/>
      <c r="NV49" s="194"/>
      <c r="NW49" s="194"/>
      <c r="NX49" s="194"/>
      <c r="NY49" s="194"/>
      <c r="NZ49" s="194"/>
      <c r="OA49" s="194"/>
      <c r="OB49" s="194"/>
      <c r="OC49" s="194"/>
      <c r="OD49" s="194"/>
      <c r="OE49" s="194"/>
      <c r="OF49" s="194"/>
      <c r="OG49" s="194"/>
      <c r="OH49" s="194"/>
      <c r="OI49" s="194"/>
      <c r="OJ49" s="194"/>
      <c r="OK49" s="194"/>
      <c r="OL49" s="194"/>
      <c r="OM49" s="194"/>
      <c r="ON49" s="194"/>
      <c r="OO49" s="194"/>
      <c r="OP49" s="194"/>
      <c r="OQ49" s="194"/>
      <c r="OR49" s="194"/>
      <c r="OS49" s="194"/>
      <c r="OT49" s="194"/>
      <c r="OU49" s="194"/>
      <c r="OV49" s="194"/>
      <c r="OW49" s="194"/>
      <c r="OX49" s="194"/>
      <c r="OY49" s="194"/>
      <c r="OZ49" s="194"/>
      <c r="PA49" s="194"/>
      <c r="PB49" s="194"/>
      <c r="PC49" s="194"/>
      <c r="PD49" s="194"/>
      <c r="PE49" s="194"/>
      <c r="PF49" s="194"/>
      <c r="PG49" s="194"/>
      <c r="PH49" s="194"/>
      <c r="PI49" s="194"/>
      <c r="PJ49" s="194"/>
      <c r="PK49" s="194"/>
      <c r="PL49" s="194"/>
      <c r="PM49" s="194"/>
      <c r="PN49" s="194"/>
      <c r="PO49" s="194"/>
      <c r="PP49" s="194"/>
      <c r="PQ49" s="194"/>
      <c r="PR49" s="194"/>
      <c r="PS49" s="194"/>
      <c r="PT49" s="194"/>
      <c r="PU49" s="194"/>
      <c r="PV49" s="194"/>
      <c r="PW49" s="194"/>
      <c r="PX49" s="194"/>
      <c r="PY49" s="194"/>
      <c r="PZ49" s="194"/>
      <c r="QA49" s="194"/>
      <c r="QB49" s="194"/>
      <c r="QC49" s="194"/>
      <c r="QD49" s="194"/>
      <c r="QE49" s="194"/>
      <c r="QF49" s="194"/>
      <c r="QG49" s="194"/>
      <c r="QH49" s="194"/>
      <c r="QI49" s="194"/>
      <c r="QJ49" s="194"/>
      <c r="QK49" s="194"/>
      <c r="QL49" s="194"/>
      <c r="QM49" s="194"/>
      <c r="QN49" s="194"/>
      <c r="QO49" s="194"/>
      <c r="QP49" s="194"/>
      <c r="QQ49" s="194"/>
      <c r="QR49" s="194"/>
      <c r="QS49" s="194"/>
      <c r="QT49" s="194"/>
      <c r="QU49" s="194"/>
      <c r="QV49" s="194"/>
      <c r="QW49" s="194"/>
      <c r="QX49" s="194"/>
      <c r="QY49" s="194"/>
      <c r="QZ49" s="194"/>
      <c r="RA49" s="194"/>
    </row>
    <row r="50" spans="1:469" x14ac:dyDescent="0.45">
      <c r="A50" s="193"/>
      <c r="B50" s="194"/>
      <c r="C50" s="195"/>
      <c r="D50" s="194"/>
      <c r="E50" s="194"/>
      <c r="F50" s="194"/>
      <c r="G50" s="193"/>
      <c r="H50" s="194"/>
      <c r="I50" s="194"/>
      <c r="J50" s="194"/>
      <c r="K50" s="194"/>
      <c r="L50" s="194"/>
      <c r="M50" s="194"/>
      <c r="N50" s="197"/>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c r="HP50" s="194"/>
      <c r="HQ50" s="194"/>
      <c r="HR50" s="194"/>
      <c r="HS50" s="194"/>
      <c r="HT50" s="194"/>
      <c r="HU50" s="194"/>
      <c r="HV50" s="194"/>
      <c r="HW50" s="194"/>
      <c r="HX50" s="194"/>
      <c r="HY50" s="194"/>
      <c r="HZ50" s="194"/>
      <c r="IA50" s="194"/>
      <c r="IB50" s="194"/>
      <c r="IC50" s="194"/>
      <c r="ID50" s="194"/>
      <c r="IE50" s="194"/>
      <c r="IF50" s="194"/>
      <c r="IG50" s="194"/>
      <c r="IH50" s="194"/>
      <c r="II50" s="194"/>
      <c r="IJ50" s="194"/>
      <c r="IK50" s="194"/>
      <c r="IL50" s="194"/>
      <c r="IM50" s="194"/>
      <c r="IN50" s="194"/>
      <c r="IO50" s="194"/>
      <c r="IP50" s="194"/>
      <c r="IQ50" s="194"/>
      <c r="IR50" s="194"/>
      <c r="IS50" s="194"/>
      <c r="IT50" s="194"/>
      <c r="IU50" s="194"/>
      <c r="IV50" s="194"/>
      <c r="IW50" s="194"/>
      <c r="IX50" s="194"/>
      <c r="IY50" s="194"/>
      <c r="IZ50" s="194"/>
      <c r="JA50" s="194"/>
      <c r="JB50" s="194"/>
      <c r="JC50" s="194"/>
      <c r="JD50" s="194"/>
      <c r="JE50" s="194"/>
      <c r="JF50" s="194"/>
      <c r="JG50" s="194"/>
      <c r="JH50" s="194"/>
      <c r="JI50" s="194"/>
      <c r="JJ50" s="194"/>
      <c r="JK50" s="194"/>
      <c r="JL50" s="194"/>
      <c r="JM50" s="194"/>
      <c r="JN50" s="194"/>
      <c r="JO50" s="194"/>
      <c r="JP50" s="194"/>
      <c r="JQ50" s="194"/>
      <c r="JR50" s="194"/>
      <c r="JS50" s="194"/>
      <c r="JT50" s="194"/>
      <c r="JU50" s="194"/>
      <c r="JV50" s="194"/>
      <c r="JW50" s="194"/>
      <c r="JX50" s="194"/>
      <c r="JY50" s="194"/>
      <c r="JZ50" s="194"/>
      <c r="KA50" s="194"/>
      <c r="KB50" s="194"/>
      <c r="KC50" s="194"/>
      <c r="KD50" s="194"/>
      <c r="KE50" s="194"/>
      <c r="KF50" s="194"/>
      <c r="KG50" s="194"/>
      <c r="KH50" s="194"/>
      <c r="KI50" s="194"/>
      <c r="KJ50" s="194"/>
      <c r="KK50" s="194"/>
      <c r="KL50" s="194"/>
      <c r="KM50" s="194"/>
      <c r="KN50" s="194"/>
      <c r="KO50" s="194"/>
      <c r="KP50" s="194"/>
      <c r="KQ50" s="194"/>
      <c r="KR50" s="194"/>
      <c r="KS50" s="194"/>
      <c r="KT50" s="194"/>
      <c r="KU50" s="194"/>
      <c r="KV50" s="194"/>
      <c r="KW50" s="194"/>
      <c r="KX50" s="194"/>
      <c r="KY50" s="194"/>
      <c r="KZ50" s="194"/>
      <c r="LA50" s="194"/>
      <c r="LB50" s="194"/>
      <c r="LC50" s="194"/>
      <c r="LD50" s="194"/>
      <c r="LE50" s="194"/>
      <c r="LF50" s="194"/>
      <c r="LG50" s="194"/>
      <c r="LH50" s="194"/>
      <c r="LI50" s="194"/>
      <c r="LJ50" s="194"/>
      <c r="LK50" s="194"/>
      <c r="LL50" s="194"/>
      <c r="LM50" s="194"/>
      <c r="LN50" s="194"/>
      <c r="LO50" s="194"/>
      <c r="LP50" s="194"/>
      <c r="LQ50" s="194"/>
      <c r="LR50" s="194"/>
      <c r="LS50" s="194"/>
      <c r="LT50" s="194"/>
      <c r="LU50" s="194"/>
      <c r="LV50" s="194"/>
      <c r="LW50" s="194"/>
      <c r="LX50" s="194"/>
      <c r="LY50" s="194"/>
      <c r="LZ50" s="194"/>
      <c r="MA50" s="194"/>
      <c r="MB50" s="194"/>
      <c r="MC50" s="194"/>
      <c r="MD50" s="194"/>
      <c r="ME50" s="194"/>
      <c r="MF50" s="194"/>
      <c r="MG50" s="194"/>
      <c r="MH50" s="194"/>
      <c r="MI50" s="194"/>
      <c r="MJ50" s="194"/>
      <c r="MK50" s="194"/>
      <c r="ML50" s="194"/>
      <c r="MM50" s="194"/>
      <c r="MN50" s="194"/>
      <c r="MO50" s="194"/>
      <c r="MP50" s="194"/>
      <c r="MQ50" s="194"/>
      <c r="MR50" s="194"/>
      <c r="MS50" s="194"/>
      <c r="MT50" s="194"/>
      <c r="MU50" s="194"/>
      <c r="MV50" s="194"/>
      <c r="MW50" s="194"/>
      <c r="MX50" s="194"/>
      <c r="MY50" s="194"/>
      <c r="MZ50" s="194"/>
      <c r="NA50" s="194"/>
      <c r="NB50" s="194"/>
      <c r="NC50" s="194"/>
      <c r="ND50" s="194"/>
      <c r="NE50" s="194"/>
      <c r="NF50" s="194"/>
      <c r="NG50" s="194"/>
      <c r="NH50" s="194"/>
      <c r="NI50" s="194"/>
      <c r="NJ50" s="194"/>
      <c r="NK50" s="194"/>
      <c r="NL50" s="194"/>
      <c r="NM50" s="194"/>
      <c r="NN50" s="194"/>
      <c r="NO50" s="194"/>
      <c r="NP50" s="194"/>
      <c r="NQ50" s="194"/>
      <c r="NR50" s="194"/>
      <c r="NS50" s="194"/>
      <c r="NT50" s="194"/>
      <c r="NU50" s="194"/>
      <c r="NV50" s="194"/>
      <c r="NW50" s="194"/>
      <c r="NX50" s="194"/>
      <c r="NY50" s="194"/>
      <c r="NZ50" s="194"/>
      <c r="OA50" s="194"/>
      <c r="OB50" s="194"/>
      <c r="OC50" s="194"/>
      <c r="OD50" s="194"/>
      <c r="OE50" s="194"/>
      <c r="OF50" s="194"/>
      <c r="OG50" s="194"/>
      <c r="OH50" s="194"/>
      <c r="OI50" s="194"/>
      <c r="OJ50" s="194"/>
      <c r="OK50" s="194"/>
      <c r="OL50" s="194"/>
      <c r="OM50" s="194"/>
      <c r="ON50" s="194"/>
      <c r="OO50" s="194"/>
      <c r="OP50" s="194"/>
      <c r="OQ50" s="194"/>
      <c r="OR50" s="194"/>
      <c r="OS50" s="194"/>
      <c r="OT50" s="194"/>
      <c r="OU50" s="194"/>
      <c r="OV50" s="194"/>
      <c r="OW50" s="194"/>
      <c r="OX50" s="194"/>
      <c r="OY50" s="194"/>
      <c r="OZ50" s="194"/>
      <c r="PA50" s="194"/>
      <c r="PB50" s="194"/>
      <c r="PC50" s="194"/>
      <c r="PD50" s="194"/>
      <c r="PE50" s="194"/>
      <c r="PF50" s="194"/>
      <c r="PG50" s="194"/>
      <c r="PH50" s="194"/>
      <c r="PI50" s="194"/>
      <c r="PJ50" s="194"/>
      <c r="PK50" s="194"/>
      <c r="PL50" s="194"/>
      <c r="PM50" s="194"/>
      <c r="PN50" s="194"/>
      <c r="PO50" s="194"/>
      <c r="PP50" s="194"/>
      <c r="PQ50" s="194"/>
      <c r="PR50" s="194"/>
      <c r="PS50" s="194"/>
      <c r="PT50" s="194"/>
      <c r="PU50" s="194"/>
      <c r="PV50" s="194"/>
      <c r="PW50" s="194"/>
      <c r="PX50" s="194"/>
      <c r="PY50" s="194"/>
      <c r="PZ50" s="194"/>
      <c r="QA50" s="194"/>
      <c r="QB50" s="194"/>
      <c r="QC50" s="194"/>
      <c r="QD50" s="194"/>
      <c r="QE50" s="194"/>
      <c r="QF50" s="194"/>
      <c r="QG50" s="194"/>
      <c r="QH50" s="194"/>
      <c r="QI50" s="194"/>
      <c r="QJ50" s="194"/>
      <c r="QK50" s="194"/>
      <c r="QL50" s="194"/>
      <c r="QM50" s="194"/>
      <c r="QN50" s="194"/>
      <c r="QO50" s="194"/>
      <c r="QP50" s="194"/>
      <c r="QQ50" s="194"/>
      <c r="QR50" s="194"/>
      <c r="QS50" s="194"/>
      <c r="QT50" s="194"/>
      <c r="QU50" s="194"/>
      <c r="QV50" s="194"/>
      <c r="QW50" s="194"/>
      <c r="QX50" s="194"/>
      <c r="QY50" s="194"/>
      <c r="QZ50" s="194"/>
      <c r="RA50" s="194"/>
    </row>
    <row r="51" spans="1:469" x14ac:dyDescent="0.45">
      <c r="A51" s="193"/>
      <c r="B51" s="194"/>
      <c r="C51" s="195"/>
      <c r="D51" s="194"/>
      <c r="E51" s="194"/>
      <c r="F51" s="194"/>
      <c r="G51" s="193"/>
      <c r="H51" s="194"/>
      <c r="I51" s="194"/>
      <c r="J51" s="194"/>
      <c r="K51" s="194"/>
      <c r="L51" s="194"/>
      <c r="M51" s="194"/>
      <c r="N51" s="197"/>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c r="HP51" s="194"/>
      <c r="HQ51" s="194"/>
      <c r="HR51" s="194"/>
      <c r="HS51" s="194"/>
      <c r="HT51" s="194"/>
      <c r="HU51" s="194"/>
      <c r="HV51" s="194"/>
      <c r="HW51" s="194"/>
      <c r="HX51" s="194"/>
      <c r="HY51" s="194"/>
      <c r="HZ51" s="194"/>
      <c r="IA51" s="194"/>
      <c r="IB51" s="194"/>
      <c r="IC51" s="194"/>
      <c r="ID51" s="194"/>
      <c r="IE51" s="194"/>
      <c r="IF51" s="194"/>
      <c r="IG51" s="194"/>
      <c r="IH51" s="194"/>
      <c r="II51" s="194"/>
      <c r="IJ51" s="194"/>
      <c r="IK51" s="194"/>
      <c r="IL51" s="194"/>
      <c r="IM51" s="194"/>
      <c r="IN51" s="194"/>
      <c r="IO51" s="194"/>
      <c r="IP51" s="194"/>
      <c r="IQ51" s="194"/>
      <c r="IR51" s="194"/>
      <c r="IS51" s="194"/>
      <c r="IT51" s="194"/>
      <c r="IU51" s="194"/>
      <c r="IV51" s="194"/>
      <c r="IW51" s="194"/>
      <c r="IX51" s="194"/>
      <c r="IY51" s="194"/>
      <c r="IZ51" s="194"/>
      <c r="JA51" s="194"/>
      <c r="JB51" s="194"/>
      <c r="JC51" s="194"/>
      <c r="JD51" s="194"/>
      <c r="JE51" s="194"/>
      <c r="JF51" s="194"/>
      <c r="JG51" s="194"/>
      <c r="JH51" s="194"/>
      <c r="JI51" s="194"/>
      <c r="JJ51" s="194"/>
      <c r="JK51" s="194"/>
      <c r="JL51" s="194"/>
      <c r="JM51" s="194"/>
      <c r="JN51" s="194"/>
      <c r="JO51" s="194"/>
      <c r="JP51" s="194"/>
      <c r="JQ51" s="194"/>
      <c r="JR51" s="194"/>
      <c r="JS51" s="194"/>
      <c r="JT51" s="194"/>
      <c r="JU51" s="194"/>
      <c r="JV51" s="194"/>
      <c r="JW51" s="194"/>
      <c r="JX51" s="194"/>
      <c r="JY51" s="194"/>
      <c r="JZ51" s="194"/>
      <c r="KA51" s="194"/>
      <c r="KB51" s="194"/>
      <c r="KC51" s="194"/>
      <c r="KD51" s="194"/>
      <c r="KE51" s="194"/>
      <c r="KF51" s="194"/>
      <c r="KG51" s="194"/>
      <c r="KH51" s="194"/>
      <c r="KI51" s="194"/>
      <c r="KJ51" s="194"/>
      <c r="KK51" s="194"/>
      <c r="KL51" s="194"/>
      <c r="KM51" s="194"/>
      <c r="KN51" s="194"/>
      <c r="KO51" s="194"/>
      <c r="KP51" s="194"/>
      <c r="KQ51" s="194"/>
      <c r="KR51" s="194"/>
      <c r="KS51" s="194"/>
      <c r="KT51" s="194"/>
      <c r="KU51" s="194"/>
      <c r="KV51" s="194"/>
      <c r="KW51" s="194"/>
      <c r="KX51" s="194"/>
      <c r="KY51" s="194"/>
      <c r="KZ51" s="194"/>
      <c r="LA51" s="194"/>
      <c r="LB51" s="194"/>
      <c r="LC51" s="194"/>
      <c r="LD51" s="194"/>
      <c r="LE51" s="194"/>
      <c r="LF51" s="194"/>
      <c r="LG51" s="194"/>
      <c r="LH51" s="194"/>
      <c r="LI51" s="194"/>
      <c r="LJ51" s="194"/>
      <c r="LK51" s="194"/>
      <c r="LL51" s="194"/>
      <c r="LM51" s="194"/>
      <c r="LN51" s="194"/>
      <c r="LO51" s="194"/>
      <c r="LP51" s="194"/>
      <c r="LQ51" s="194"/>
      <c r="LR51" s="194"/>
      <c r="LS51" s="194"/>
      <c r="LT51" s="194"/>
      <c r="LU51" s="194"/>
      <c r="LV51" s="194"/>
      <c r="LW51" s="194"/>
      <c r="LX51" s="194"/>
      <c r="LY51" s="194"/>
      <c r="LZ51" s="194"/>
      <c r="MA51" s="194"/>
      <c r="MB51" s="194"/>
      <c r="MC51" s="194"/>
      <c r="MD51" s="194"/>
      <c r="ME51" s="194"/>
      <c r="MF51" s="194"/>
      <c r="MG51" s="194"/>
      <c r="MH51" s="194"/>
      <c r="MI51" s="194"/>
      <c r="MJ51" s="194"/>
      <c r="MK51" s="194"/>
      <c r="ML51" s="194"/>
      <c r="MM51" s="194"/>
      <c r="MN51" s="194"/>
      <c r="MO51" s="194"/>
      <c r="MP51" s="194"/>
      <c r="MQ51" s="194"/>
      <c r="MR51" s="194"/>
      <c r="MS51" s="194"/>
      <c r="MT51" s="194"/>
      <c r="MU51" s="194"/>
      <c r="MV51" s="194"/>
      <c r="MW51" s="194"/>
      <c r="MX51" s="194"/>
      <c r="MY51" s="194"/>
      <c r="MZ51" s="194"/>
      <c r="NA51" s="194"/>
      <c r="NB51" s="194"/>
      <c r="NC51" s="194"/>
      <c r="ND51" s="194"/>
      <c r="NE51" s="194"/>
      <c r="NF51" s="194"/>
      <c r="NG51" s="194"/>
      <c r="NH51" s="194"/>
      <c r="NI51" s="194"/>
      <c r="NJ51" s="194"/>
      <c r="NK51" s="194"/>
      <c r="NL51" s="194"/>
      <c r="NM51" s="194"/>
      <c r="NN51" s="194"/>
      <c r="NO51" s="194"/>
      <c r="NP51" s="194"/>
      <c r="NQ51" s="194"/>
      <c r="NR51" s="194"/>
      <c r="NS51" s="194"/>
      <c r="NT51" s="194"/>
      <c r="NU51" s="194"/>
      <c r="NV51" s="194"/>
      <c r="NW51" s="194"/>
      <c r="NX51" s="194"/>
      <c r="NY51" s="194"/>
      <c r="NZ51" s="194"/>
      <c r="OA51" s="194"/>
      <c r="OB51" s="194"/>
      <c r="OC51" s="194"/>
      <c r="OD51" s="194"/>
      <c r="OE51" s="194"/>
      <c r="OF51" s="194"/>
      <c r="OG51" s="194"/>
      <c r="OH51" s="194"/>
      <c r="OI51" s="194"/>
      <c r="OJ51" s="194"/>
      <c r="OK51" s="194"/>
      <c r="OL51" s="194"/>
      <c r="OM51" s="194"/>
      <c r="ON51" s="194"/>
      <c r="OO51" s="194"/>
      <c r="OP51" s="194"/>
      <c r="OQ51" s="194"/>
      <c r="OR51" s="194"/>
      <c r="OS51" s="194"/>
      <c r="OT51" s="194"/>
      <c r="OU51" s="194"/>
      <c r="OV51" s="194"/>
      <c r="OW51" s="194"/>
      <c r="OX51" s="194"/>
      <c r="OY51" s="194"/>
      <c r="OZ51" s="194"/>
      <c r="PA51" s="194"/>
      <c r="PB51" s="194"/>
      <c r="PC51" s="194"/>
      <c r="PD51" s="194"/>
      <c r="PE51" s="194"/>
      <c r="PF51" s="194"/>
      <c r="PG51" s="194"/>
      <c r="PH51" s="194"/>
      <c r="PI51" s="194"/>
      <c r="PJ51" s="194"/>
      <c r="PK51" s="194"/>
      <c r="PL51" s="194"/>
      <c r="PM51" s="194"/>
      <c r="PN51" s="194"/>
      <c r="PO51" s="194"/>
      <c r="PP51" s="194"/>
      <c r="PQ51" s="194"/>
      <c r="PR51" s="194"/>
      <c r="PS51" s="194"/>
      <c r="PT51" s="194"/>
      <c r="PU51" s="194"/>
      <c r="PV51" s="194"/>
      <c r="PW51" s="194"/>
      <c r="PX51" s="194"/>
      <c r="PY51" s="194"/>
      <c r="PZ51" s="194"/>
      <c r="QA51" s="194"/>
      <c r="QB51" s="194"/>
      <c r="QC51" s="194"/>
      <c r="QD51" s="194"/>
      <c r="QE51" s="194"/>
      <c r="QF51" s="194"/>
      <c r="QG51" s="194"/>
      <c r="QH51" s="194"/>
      <c r="QI51" s="194"/>
      <c r="QJ51" s="194"/>
      <c r="QK51" s="194"/>
      <c r="QL51" s="194"/>
      <c r="QM51" s="194"/>
      <c r="QN51" s="194"/>
      <c r="QO51" s="194"/>
      <c r="QP51" s="194"/>
      <c r="QQ51" s="194"/>
      <c r="QR51" s="194"/>
      <c r="QS51" s="194"/>
      <c r="QT51" s="194"/>
      <c r="QU51" s="194"/>
      <c r="QV51" s="194"/>
      <c r="QW51" s="194"/>
      <c r="QX51" s="194"/>
      <c r="QY51" s="194"/>
      <c r="QZ51" s="194"/>
      <c r="RA51" s="194"/>
    </row>
    <row r="52" spans="1:469" x14ac:dyDescent="0.45">
      <c r="A52" s="193"/>
      <c r="B52" s="194"/>
      <c r="C52" s="195"/>
      <c r="D52" s="194"/>
      <c r="E52" s="194"/>
      <c r="F52" s="194"/>
      <c r="G52" s="193"/>
      <c r="H52" s="194"/>
      <c r="I52" s="194"/>
      <c r="J52" s="194"/>
      <c r="K52" s="194"/>
      <c r="L52" s="194"/>
      <c r="M52" s="194"/>
      <c r="N52" s="197"/>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c r="FX52" s="194"/>
      <c r="FY52" s="194"/>
      <c r="FZ52" s="194"/>
      <c r="GA52" s="194"/>
      <c r="GB52" s="194"/>
      <c r="GC52" s="194"/>
      <c r="GD52" s="194"/>
      <c r="GE52" s="194"/>
      <c r="GF52" s="194"/>
      <c r="GG52" s="194"/>
      <c r="GH52" s="194"/>
      <c r="GI52" s="194"/>
      <c r="GJ52" s="194"/>
      <c r="GK52" s="194"/>
      <c r="GL52" s="194"/>
      <c r="GM52" s="194"/>
      <c r="GN52" s="194"/>
      <c r="GO52" s="194"/>
      <c r="GP52" s="194"/>
      <c r="GQ52" s="194"/>
      <c r="GR52" s="194"/>
      <c r="GS52" s="194"/>
      <c r="GT52" s="194"/>
      <c r="GU52" s="194"/>
      <c r="GV52" s="194"/>
      <c r="GW52" s="194"/>
      <c r="GX52" s="194"/>
      <c r="GY52" s="194"/>
      <c r="GZ52" s="194"/>
      <c r="HA52" s="194"/>
      <c r="HB52" s="194"/>
      <c r="HC52" s="194"/>
      <c r="HD52" s="194"/>
      <c r="HE52" s="194"/>
      <c r="HF52" s="194"/>
      <c r="HG52" s="194"/>
      <c r="HH52" s="194"/>
      <c r="HI52" s="194"/>
      <c r="HJ52" s="194"/>
      <c r="HK52" s="194"/>
      <c r="HL52" s="194"/>
      <c r="HM52" s="194"/>
      <c r="HN52" s="194"/>
      <c r="HO52" s="194"/>
      <c r="HP52" s="194"/>
      <c r="HQ52" s="194"/>
      <c r="HR52" s="194"/>
      <c r="HS52" s="194"/>
      <c r="HT52" s="194"/>
      <c r="HU52" s="194"/>
      <c r="HV52" s="194"/>
      <c r="HW52" s="194"/>
      <c r="HX52" s="194"/>
      <c r="HY52" s="194"/>
      <c r="HZ52" s="194"/>
      <c r="IA52" s="194"/>
      <c r="IB52" s="194"/>
      <c r="IC52" s="194"/>
      <c r="ID52" s="194"/>
      <c r="IE52" s="194"/>
      <c r="IF52" s="194"/>
      <c r="IG52" s="194"/>
      <c r="IH52" s="194"/>
      <c r="II52" s="194"/>
      <c r="IJ52" s="194"/>
      <c r="IK52" s="194"/>
      <c r="IL52" s="194"/>
      <c r="IM52" s="194"/>
      <c r="IN52" s="194"/>
      <c r="IO52" s="194"/>
      <c r="IP52" s="194"/>
      <c r="IQ52" s="194"/>
      <c r="IR52" s="194"/>
      <c r="IS52" s="194"/>
      <c r="IT52" s="194"/>
      <c r="IU52" s="194"/>
      <c r="IV52" s="194"/>
      <c r="IW52" s="194"/>
      <c r="IX52" s="194"/>
      <c r="IY52" s="194"/>
      <c r="IZ52" s="194"/>
      <c r="JA52" s="194"/>
      <c r="JB52" s="194"/>
      <c r="JC52" s="194"/>
      <c r="JD52" s="194"/>
      <c r="JE52" s="194"/>
      <c r="JF52" s="194"/>
      <c r="JG52" s="194"/>
      <c r="JH52" s="194"/>
      <c r="JI52" s="194"/>
      <c r="JJ52" s="194"/>
      <c r="JK52" s="194"/>
      <c r="JL52" s="194"/>
      <c r="JM52" s="194"/>
      <c r="JN52" s="194"/>
      <c r="JO52" s="194"/>
      <c r="JP52" s="194"/>
      <c r="JQ52" s="194"/>
      <c r="JR52" s="194"/>
      <c r="JS52" s="194"/>
      <c r="JT52" s="194"/>
      <c r="JU52" s="194"/>
      <c r="JV52" s="194"/>
      <c r="JW52" s="194"/>
      <c r="JX52" s="194"/>
      <c r="JY52" s="194"/>
      <c r="JZ52" s="194"/>
      <c r="KA52" s="194"/>
      <c r="KB52" s="194"/>
      <c r="KC52" s="194"/>
      <c r="KD52" s="194"/>
      <c r="KE52" s="194"/>
      <c r="KF52" s="194"/>
      <c r="KG52" s="194"/>
      <c r="KH52" s="194"/>
      <c r="KI52" s="194"/>
      <c r="KJ52" s="194"/>
      <c r="KK52" s="194"/>
      <c r="KL52" s="194"/>
      <c r="KM52" s="194"/>
      <c r="KN52" s="194"/>
      <c r="KO52" s="194"/>
      <c r="KP52" s="194"/>
      <c r="KQ52" s="194"/>
      <c r="KR52" s="194"/>
      <c r="KS52" s="194"/>
      <c r="KT52" s="194"/>
      <c r="KU52" s="194"/>
      <c r="KV52" s="194"/>
      <c r="KW52" s="194"/>
      <c r="KX52" s="194"/>
      <c r="KY52" s="194"/>
      <c r="KZ52" s="194"/>
      <c r="LA52" s="194"/>
      <c r="LB52" s="194"/>
      <c r="LC52" s="194"/>
      <c r="LD52" s="194"/>
      <c r="LE52" s="194"/>
      <c r="LF52" s="194"/>
      <c r="LG52" s="194"/>
      <c r="LH52" s="194"/>
      <c r="LI52" s="194"/>
      <c r="LJ52" s="194"/>
      <c r="LK52" s="194"/>
      <c r="LL52" s="194"/>
      <c r="LM52" s="194"/>
      <c r="LN52" s="194"/>
      <c r="LO52" s="194"/>
      <c r="LP52" s="194"/>
      <c r="LQ52" s="194"/>
      <c r="LR52" s="194"/>
      <c r="LS52" s="194"/>
      <c r="LT52" s="194"/>
      <c r="LU52" s="194"/>
      <c r="LV52" s="194"/>
      <c r="LW52" s="194"/>
      <c r="LX52" s="194"/>
      <c r="LY52" s="194"/>
      <c r="LZ52" s="194"/>
      <c r="MA52" s="194"/>
      <c r="MB52" s="194"/>
      <c r="MC52" s="194"/>
      <c r="MD52" s="194"/>
      <c r="ME52" s="194"/>
      <c r="MF52" s="194"/>
      <c r="MG52" s="194"/>
      <c r="MH52" s="194"/>
      <c r="MI52" s="194"/>
      <c r="MJ52" s="194"/>
      <c r="MK52" s="194"/>
      <c r="ML52" s="194"/>
      <c r="MM52" s="194"/>
      <c r="MN52" s="194"/>
      <c r="MO52" s="194"/>
      <c r="MP52" s="194"/>
      <c r="MQ52" s="194"/>
      <c r="MR52" s="194"/>
      <c r="MS52" s="194"/>
      <c r="MT52" s="194"/>
      <c r="MU52" s="194"/>
      <c r="MV52" s="194"/>
      <c r="MW52" s="194"/>
      <c r="MX52" s="194"/>
      <c r="MY52" s="194"/>
      <c r="MZ52" s="194"/>
      <c r="NA52" s="194"/>
      <c r="NB52" s="194"/>
      <c r="NC52" s="194"/>
      <c r="ND52" s="194"/>
      <c r="NE52" s="194"/>
      <c r="NF52" s="194"/>
      <c r="NG52" s="194"/>
      <c r="NH52" s="194"/>
      <c r="NI52" s="194"/>
      <c r="NJ52" s="194"/>
      <c r="NK52" s="194"/>
      <c r="NL52" s="194"/>
      <c r="NM52" s="194"/>
      <c r="NN52" s="194"/>
      <c r="NO52" s="194"/>
      <c r="NP52" s="194"/>
      <c r="NQ52" s="194"/>
      <c r="NR52" s="194"/>
      <c r="NS52" s="194"/>
      <c r="NT52" s="194"/>
      <c r="NU52" s="194"/>
      <c r="NV52" s="194"/>
      <c r="NW52" s="194"/>
      <c r="NX52" s="194"/>
      <c r="NY52" s="194"/>
      <c r="NZ52" s="194"/>
      <c r="OA52" s="194"/>
      <c r="OB52" s="194"/>
      <c r="OC52" s="194"/>
      <c r="OD52" s="194"/>
      <c r="OE52" s="194"/>
      <c r="OF52" s="194"/>
      <c r="OG52" s="194"/>
      <c r="OH52" s="194"/>
      <c r="OI52" s="194"/>
      <c r="OJ52" s="194"/>
      <c r="OK52" s="194"/>
      <c r="OL52" s="194"/>
      <c r="OM52" s="194"/>
      <c r="ON52" s="194"/>
      <c r="OO52" s="194"/>
      <c r="OP52" s="194"/>
      <c r="OQ52" s="194"/>
      <c r="OR52" s="194"/>
      <c r="OS52" s="194"/>
      <c r="OT52" s="194"/>
      <c r="OU52" s="194"/>
      <c r="OV52" s="194"/>
      <c r="OW52" s="194"/>
      <c r="OX52" s="194"/>
      <c r="OY52" s="194"/>
      <c r="OZ52" s="194"/>
      <c r="PA52" s="194"/>
      <c r="PB52" s="194"/>
      <c r="PC52" s="194"/>
      <c r="PD52" s="194"/>
      <c r="PE52" s="194"/>
      <c r="PF52" s="194"/>
      <c r="PG52" s="194"/>
      <c r="PH52" s="194"/>
      <c r="PI52" s="194"/>
      <c r="PJ52" s="194"/>
      <c r="PK52" s="194"/>
      <c r="PL52" s="194"/>
      <c r="PM52" s="194"/>
      <c r="PN52" s="194"/>
      <c r="PO52" s="194"/>
      <c r="PP52" s="194"/>
      <c r="PQ52" s="194"/>
      <c r="PR52" s="194"/>
      <c r="PS52" s="194"/>
      <c r="PT52" s="194"/>
      <c r="PU52" s="194"/>
      <c r="PV52" s="194"/>
      <c r="PW52" s="194"/>
      <c r="PX52" s="194"/>
      <c r="PY52" s="194"/>
      <c r="PZ52" s="194"/>
      <c r="QA52" s="194"/>
      <c r="QB52" s="194"/>
      <c r="QC52" s="194"/>
      <c r="QD52" s="194"/>
      <c r="QE52" s="194"/>
      <c r="QF52" s="194"/>
      <c r="QG52" s="194"/>
      <c r="QH52" s="194"/>
      <c r="QI52" s="194"/>
      <c r="QJ52" s="194"/>
      <c r="QK52" s="194"/>
      <c r="QL52" s="194"/>
      <c r="QM52" s="194"/>
      <c r="QN52" s="194"/>
      <c r="QO52" s="194"/>
      <c r="QP52" s="194"/>
      <c r="QQ52" s="194"/>
      <c r="QR52" s="194"/>
      <c r="QS52" s="194"/>
      <c r="QT52" s="194"/>
      <c r="QU52" s="194"/>
      <c r="QV52" s="194"/>
      <c r="QW52" s="194"/>
      <c r="QX52" s="194"/>
      <c r="QY52" s="194"/>
      <c r="QZ52" s="194"/>
      <c r="RA52" s="194"/>
    </row>
    <row r="53" spans="1:469" x14ac:dyDescent="0.45">
      <c r="A53" s="193"/>
      <c r="B53" s="194"/>
      <c r="C53" s="195"/>
      <c r="D53" s="194"/>
      <c r="E53" s="194"/>
      <c r="F53" s="194"/>
      <c r="G53" s="193"/>
      <c r="H53" s="194"/>
      <c r="I53" s="194"/>
      <c r="J53" s="194"/>
      <c r="K53" s="194"/>
      <c r="L53" s="194"/>
      <c r="M53" s="194"/>
      <c r="N53" s="197"/>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c r="FX53" s="194"/>
      <c r="FY53" s="194"/>
      <c r="FZ53" s="194"/>
      <c r="GA53" s="194"/>
      <c r="GB53" s="194"/>
      <c r="GC53" s="194"/>
      <c r="GD53" s="194"/>
      <c r="GE53" s="194"/>
      <c r="GF53" s="194"/>
      <c r="GG53" s="194"/>
      <c r="GH53" s="194"/>
      <c r="GI53" s="194"/>
      <c r="GJ53" s="194"/>
      <c r="GK53" s="194"/>
      <c r="GL53" s="194"/>
      <c r="GM53" s="194"/>
      <c r="GN53" s="194"/>
      <c r="GO53" s="194"/>
      <c r="GP53" s="194"/>
      <c r="GQ53" s="194"/>
      <c r="GR53" s="194"/>
      <c r="GS53" s="194"/>
      <c r="GT53" s="194"/>
      <c r="GU53" s="194"/>
      <c r="GV53" s="194"/>
      <c r="GW53" s="194"/>
      <c r="GX53" s="194"/>
      <c r="GY53" s="194"/>
      <c r="GZ53" s="194"/>
      <c r="HA53" s="194"/>
      <c r="HB53" s="194"/>
      <c r="HC53" s="194"/>
      <c r="HD53" s="194"/>
      <c r="HE53" s="194"/>
      <c r="HF53" s="194"/>
      <c r="HG53" s="194"/>
      <c r="HH53" s="194"/>
      <c r="HI53" s="194"/>
      <c r="HJ53" s="194"/>
      <c r="HK53" s="194"/>
      <c r="HL53" s="194"/>
      <c r="HM53" s="194"/>
      <c r="HN53" s="194"/>
      <c r="HO53" s="194"/>
      <c r="HP53" s="194"/>
      <c r="HQ53" s="194"/>
      <c r="HR53" s="194"/>
      <c r="HS53" s="194"/>
      <c r="HT53" s="194"/>
      <c r="HU53" s="194"/>
      <c r="HV53" s="194"/>
      <c r="HW53" s="194"/>
      <c r="HX53" s="194"/>
      <c r="HY53" s="194"/>
      <c r="HZ53" s="194"/>
      <c r="IA53" s="194"/>
      <c r="IB53" s="194"/>
      <c r="IC53" s="194"/>
      <c r="ID53" s="194"/>
      <c r="IE53" s="194"/>
      <c r="IF53" s="194"/>
      <c r="IG53" s="194"/>
      <c r="IH53" s="194"/>
      <c r="II53" s="194"/>
      <c r="IJ53" s="194"/>
      <c r="IK53" s="194"/>
      <c r="IL53" s="194"/>
      <c r="IM53" s="194"/>
      <c r="IN53" s="194"/>
      <c r="IO53" s="194"/>
      <c r="IP53" s="194"/>
      <c r="IQ53" s="194"/>
      <c r="IR53" s="194"/>
      <c r="IS53" s="194"/>
      <c r="IT53" s="194"/>
      <c r="IU53" s="194"/>
      <c r="IV53" s="194"/>
      <c r="IW53" s="194"/>
      <c r="IX53" s="194"/>
      <c r="IY53" s="194"/>
      <c r="IZ53" s="194"/>
      <c r="JA53" s="194"/>
      <c r="JB53" s="194"/>
      <c r="JC53" s="194"/>
      <c r="JD53" s="194"/>
      <c r="JE53" s="194"/>
      <c r="JF53" s="194"/>
      <c r="JG53" s="194"/>
      <c r="JH53" s="194"/>
      <c r="JI53" s="194"/>
      <c r="JJ53" s="194"/>
      <c r="JK53" s="194"/>
      <c r="JL53" s="194"/>
      <c r="JM53" s="194"/>
      <c r="JN53" s="194"/>
      <c r="JO53" s="194"/>
      <c r="JP53" s="194"/>
      <c r="JQ53" s="194"/>
      <c r="JR53" s="194"/>
      <c r="JS53" s="194"/>
      <c r="JT53" s="194"/>
      <c r="JU53" s="194"/>
      <c r="JV53" s="194"/>
      <c r="JW53" s="194"/>
      <c r="JX53" s="194"/>
      <c r="JY53" s="194"/>
      <c r="JZ53" s="194"/>
      <c r="KA53" s="194"/>
      <c r="KB53" s="194"/>
      <c r="KC53" s="194"/>
      <c r="KD53" s="194"/>
      <c r="KE53" s="194"/>
      <c r="KF53" s="194"/>
      <c r="KG53" s="194"/>
      <c r="KH53" s="194"/>
      <c r="KI53" s="194"/>
      <c r="KJ53" s="194"/>
      <c r="KK53" s="194"/>
      <c r="KL53" s="194"/>
      <c r="KM53" s="194"/>
      <c r="KN53" s="194"/>
      <c r="KO53" s="194"/>
      <c r="KP53" s="194"/>
      <c r="KQ53" s="194"/>
      <c r="KR53" s="194"/>
      <c r="KS53" s="194"/>
      <c r="KT53" s="194"/>
      <c r="KU53" s="194"/>
      <c r="KV53" s="194"/>
      <c r="KW53" s="194"/>
      <c r="KX53" s="194"/>
      <c r="KY53" s="194"/>
      <c r="KZ53" s="194"/>
      <c r="LA53" s="194"/>
      <c r="LB53" s="194"/>
      <c r="LC53" s="194"/>
      <c r="LD53" s="194"/>
      <c r="LE53" s="194"/>
      <c r="LF53" s="194"/>
      <c r="LG53" s="194"/>
      <c r="LH53" s="194"/>
      <c r="LI53" s="194"/>
      <c r="LJ53" s="194"/>
      <c r="LK53" s="194"/>
      <c r="LL53" s="194"/>
      <c r="LM53" s="194"/>
      <c r="LN53" s="194"/>
      <c r="LO53" s="194"/>
      <c r="LP53" s="194"/>
      <c r="LQ53" s="194"/>
      <c r="LR53" s="194"/>
      <c r="LS53" s="194"/>
      <c r="LT53" s="194"/>
      <c r="LU53" s="194"/>
      <c r="LV53" s="194"/>
      <c r="LW53" s="194"/>
      <c r="LX53" s="194"/>
      <c r="LY53" s="194"/>
      <c r="LZ53" s="194"/>
      <c r="MA53" s="194"/>
      <c r="MB53" s="194"/>
      <c r="MC53" s="194"/>
      <c r="MD53" s="194"/>
      <c r="ME53" s="194"/>
      <c r="MF53" s="194"/>
      <c r="MG53" s="194"/>
      <c r="MH53" s="194"/>
      <c r="MI53" s="194"/>
      <c r="MJ53" s="194"/>
      <c r="MK53" s="194"/>
      <c r="ML53" s="194"/>
      <c r="MM53" s="194"/>
      <c r="MN53" s="194"/>
      <c r="MO53" s="194"/>
      <c r="MP53" s="194"/>
      <c r="MQ53" s="194"/>
      <c r="MR53" s="194"/>
      <c r="MS53" s="194"/>
      <c r="MT53" s="194"/>
      <c r="MU53" s="194"/>
      <c r="MV53" s="194"/>
      <c r="MW53" s="194"/>
      <c r="MX53" s="194"/>
      <c r="MY53" s="194"/>
      <c r="MZ53" s="194"/>
      <c r="NA53" s="194"/>
      <c r="NB53" s="194"/>
      <c r="NC53" s="194"/>
      <c r="ND53" s="194"/>
      <c r="NE53" s="194"/>
      <c r="NF53" s="194"/>
      <c r="NG53" s="194"/>
      <c r="NH53" s="194"/>
      <c r="NI53" s="194"/>
      <c r="NJ53" s="194"/>
      <c r="NK53" s="194"/>
      <c r="NL53" s="194"/>
      <c r="NM53" s="194"/>
      <c r="NN53" s="194"/>
      <c r="NO53" s="194"/>
      <c r="NP53" s="194"/>
      <c r="NQ53" s="194"/>
      <c r="NR53" s="194"/>
      <c r="NS53" s="194"/>
      <c r="NT53" s="194"/>
      <c r="NU53" s="194"/>
      <c r="NV53" s="194"/>
      <c r="NW53" s="194"/>
      <c r="NX53" s="194"/>
      <c r="NY53" s="194"/>
      <c r="NZ53" s="194"/>
      <c r="OA53" s="194"/>
      <c r="OB53" s="194"/>
      <c r="OC53" s="194"/>
      <c r="OD53" s="194"/>
      <c r="OE53" s="194"/>
      <c r="OF53" s="194"/>
      <c r="OG53" s="194"/>
      <c r="OH53" s="194"/>
      <c r="OI53" s="194"/>
      <c r="OJ53" s="194"/>
      <c r="OK53" s="194"/>
      <c r="OL53" s="194"/>
      <c r="OM53" s="194"/>
      <c r="ON53" s="194"/>
      <c r="OO53" s="194"/>
      <c r="OP53" s="194"/>
      <c r="OQ53" s="194"/>
      <c r="OR53" s="194"/>
      <c r="OS53" s="194"/>
      <c r="OT53" s="194"/>
      <c r="OU53" s="194"/>
      <c r="OV53" s="194"/>
      <c r="OW53" s="194"/>
      <c r="OX53" s="194"/>
      <c r="OY53" s="194"/>
      <c r="OZ53" s="194"/>
      <c r="PA53" s="194"/>
      <c r="PB53" s="194"/>
      <c r="PC53" s="194"/>
      <c r="PD53" s="194"/>
      <c r="PE53" s="194"/>
      <c r="PF53" s="194"/>
      <c r="PG53" s="194"/>
      <c r="PH53" s="194"/>
      <c r="PI53" s="194"/>
      <c r="PJ53" s="194"/>
      <c r="PK53" s="194"/>
      <c r="PL53" s="194"/>
      <c r="PM53" s="194"/>
      <c r="PN53" s="194"/>
      <c r="PO53" s="194"/>
      <c r="PP53" s="194"/>
      <c r="PQ53" s="194"/>
      <c r="PR53" s="194"/>
      <c r="PS53" s="194"/>
      <c r="PT53" s="194"/>
      <c r="PU53" s="194"/>
      <c r="PV53" s="194"/>
      <c r="PW53" s="194"/>
      <c r="PX53" s="194"/>
      <c r="PY53" s="194"/>
      <c r="PZ53" s="194"/>
      <c r="QA53" s="194"/>
      <c r="QB53" s="194"/>
      <c r="QC53" s="194"/>
      <c r="QD53" s="194"/>
      <c r="QE53" s="194"/>
      <c r="QF53" s="194"/>
      <c r="QG53" s="194"/>
      <c r="QH53" s="194"/>
      <c r="QI53" s="194"/>
      <c r="QJ53" s="194"/>
      <c r="QK53" s="194"/>
      <c r="QL53" s="194"/>
      <c r="QM53" s="194"/>
      <c r="QN53" s="194"/>
      <c r="QO53" s="194"/>
      <c r="QP53" s="194"/>
      <c r="QQ53" s="194"/>
      <c r="QR53" s="194"/>
      <c r="QS53" s="194"/>
      <c r="QT53" s="194"/>
      <c r="QU53" s="194"/>
      <c r="QV53" s="194"/>
      <c r="QW53" s="194"/>
      <c r="QX53" s="194"/>
      <c r="QY53" s="194"/>
      <c r="QZ53" s="194"/>
      <c r="RA53" s="194"/>
    </row>
    <row r="54" spans="1:469" x14ac:dyDescent="0.45">
      <c r="A54" s="193"/>
      <c r="B54" s="194"/>
      <c r="C54" s="195"/>
      <c r="D54" s="194"/>
      <c r="E54" s="194"/>
      <c r="F54" s="194"/>
      <c r="G54" s="193"/>
      <c r="H54" s="194"/>
      <c r="I54" s="194"/>
      <c r="J54" s="194"/>
      <c r="K54" s="194"/>
      <c r="L54" s="194"/>
      <c r="M54" s="194"/>
      <c r="N54" s="197"/>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c r="HP54" s="194"/>
      <c r="HQ54" s="194"/>
      <c r="HR54" s="194"/>
      <c r="HS54" s="194"/>
      <c r="HT54" s="194"/>
      <c r="HU54" s="194"/>
      <c r="HV54" s="194"/>
      <c r="HW54" s="194"/>
      <c r="HX54" s="194"/>
      <c r="HY54" s="194"/>
      <c r="HZ54" s="194"/>
      <c r="IA54" s="194"/>
      <c r="IB54" s="194"/>
      <c r="IC54" s="194"/>
      <c r="ID54" s="194"/>
      <c r="IE54" s="194"/>
      <c r="IF54" s="194"/>
      <c r="IG54" s="194"/>
      <c r="IH54" s="194"/>
      <c r="II54" s="194"/>
      <c r="IJ54" s="194"/>
      <c r="IK54" s="194"/>
      <c r="IL54" s="194"/>
      <c r="IM54" s="194"/>
      <c r="IN54" s="194"/>
      <c r="IO54" s="194"/>
      <c r="IP54" s="194"/>
      <c r="IQ54" s="194"/>
      <c r="IR54" s="194"/>
      <c r="IS54" s="194"/>
      <c r="IT54" s="194"/>
      <c r="IU54" s="194"/>
      <c r="IV54" s="194"/>
      <c r="IW54" s="194"/>
      <c r="IX54" s="194"/>
      <c r="IY54" s="194"/>
      <c r="IZ54" s="194"/>
      <c r="JA54" s="194"/>
      <c r="JB54" s="194"/>
      <c r="JC54" s="194"/>
      <c r="JD54" s="194"/>
      <c r="JE54" s="194"/>
      <c r="JF54" s="194"/>
      <c r="JG54" s="194"/>
      <c r="JH54" s="194"/>
      <c r="JI54" s="194"/>
      <c r="JJ54" s="194"/>
      <c r="JK54" s="194"/>
      <c r="JL54" s="194"/>
      <c r="JM54" s="194"/>
      <c r="JN54" s="194"/>
      <c r="JO54" s="194"/>
      <c r="JP54" s="194"/>
      <c r="JQ54" s="194"/>
      <c r="JR54" s="194"/>
      <c r="JS54" s="194"/>
      <c r="JT54" s="194"/>
      <c r="JU54" s="194"/>
      <c r="JV54" s="194"/>
      <c r="JW54" s="194"/>
      <c r="JX54" s="194"/>
      <c r="JY54" s="194"/>
      <c r="JZ54" s="194"/>
      <c r="KA54" s="194"/>
      <c r="KB54" s="194"/>
      <c r="KC54" s="194"/>
      <c r="KD54" s="194"/>
      <c r="KE54" s="194"/>
      <c r="KF54" s="194"/>
      <c r="KG54" s="194"/>
      <c r="KH54" s="194"/>
      <c r="KI54" s="194"/>
      <c r="KJ54" s="194"/>
      <c r="KK54" s="194"/>
      <c r="KL54" s="194"/>
      <c r="KM54" s="194"/>
      <c r="KN54" s="194"/>
      <c r="KO54" s="194"/>
      <c r="KP54" s="194"/>
      <c r="KQ54" s="194"/>
      <c r="KR54" s="194"/>
      <c r="KS54" s="194"/>
      <c r="KT54" s="194"/>
      <c r="KU54" s="194"/>
      <c r="KV54" s="194"/>
      <c r="KW54" s="194"/>
      <c r="KX54" s="194"/>
      <c r="KY54" s="194"/>
      <c r="KZ54" s="194"/>
      <c r="LA54" s="194"/>
      <c r="LB54" s="194"/>
      <c r="LC54" s="194"/>
      <c r="LD54" s="194"/>
      <c r="LE54" s="194"/>
      <c r="LF54" s="194"/>
      <c r="LG54" s="194"/>
      <c r="LH54" s="194"/>
      <c r="LI54" s="194"/>
      <c r="LJ54" s="194"/>
      <c r="LK54" s="194"/>
      <c r="LL54" s="194"/>
      <c r="LM54" s="194"/>
      <c r="LN54" s="194"/>
      <c r="LO54" s="194"/>
      <c r="LP54" s="194"/>
      <c r="LQ54" s="194"/>
      <c r="LR54" s="194"/>
      <c r="LS54" s="194"/>
      <c r="LT54" s="194"/>
      <c r="LU54" s="194"/>
      <c r="LV54" s="194"/>
      <c r="LW54" s="194"/>
      <c r="LX54" s="194"/>
      <c r="LY54" s="194"/>
      <c r="LZ54" s="194"/>
      <c r="MA54" s="194"/>
      <c r="MB54" s="194"/>
      <c r="MC54" s="194"/>
      <c r="MD54" s="194"/>
      <c r="ME54" s="194"/>
      <c r="MF54" s="194"/>
      <c r="MG54" s="194"/>
      <c r="MH54" s="194"/>
      <c r="MI54" s="194"/>
      <c r="MJ54" s="194"/>
      <c r="MK54" s="194"/>
      <c r="ML54" s="194"/>
      <c r="MM54" s="194"/>
      <c r="MN54" s="194"/>
      <c r="MO54" s="194"/>
      <c r="MP54" s="194"/>
      <c r="MQ54" s="194"/>
      <c r="MR54" s="194"/>
      <c r="MS54" s="194"/>
      <c r="MT54" s="194"/>
      <c r="MU54" s="194"/>
      <c r="MV54" s="194"/>
      <c r="MW54" s="194"/>
      <c r="MX54" s="194"/>
      <c r="MY54" s="194"/>
      <c r="MZ54" s="194"/>
      <c r="NA54" s="194"/>
      <c r="NB54" s="194"/>
      <c r="NC54" s="194"/>
      <c r="ND54" s="194"/>
      <c r="NE54" s="194"/>
      <c r="NF54" s="194"/>
      <c r="NG54" s="194"/>
      <c r="NH54" s="194"/>
      <c r="NI54" s="194"/>
      <c r="NJ54" s="194"/>
      <c r="NK54" s="194"/>
      <c r="NL54" s="194"/>
      <c r="NM54" s="194"/>
      <c r="NN54" s="194"/>
      <c r="NO54" s="194"/>
      <c r="NP54" s="194"/>
      <c r="NQ54" s="194"/>
      <c r="NR54" s="194"/>
      <c r="NS54" s="194"/>
      <c r="NT54" s="194"/>
      <c r="NU54" s="194"/>
      <c r="NV54" s="194"/>
      <c r="NW54" s="194"/>
      <c r="NX54" s="194"/>
      <c r="NY54" s="194"/>
      <c r="NZ54" s="194"/>
      <c r="OA54" s="194"/>
      <c r="OB54" s="194"/>
      <c r="OC54" s="194"/>
      <c r="OD54" s="194"/>
      <c r="OE54" s="194"/>
      <c r="OF54" s="194"/>
      <c r="OG54" s="194"/>
      <c r="OH54" s="194"/>
      <c r="OI54" s="194"/>
      <c r="OJ54" s="194"/>
      <c r="OK54" s="194"/>
      <c r="OL54" s="194"/>
      <c r="OM54" s="194"/>
      <c r="ON54" s="194"/>
      <c r="OO54" s="194"/>
      <c r="OP54" s="194"/>
      <c r="OQ54" s="194"/>
      <c r="OR54" s="194"/>
      <c r="OS54" s="194"/>
      <c r="OT54" s="194"/>
      <c r="OU54" s="194"/>
      <c r="OV54" s="194"/>
      <c r="OW54" s="194"/>
      <c r="OX54" s="194"/>
      <c r="OY54" s="194"/>
      <c r="OZ54" s="194"/>
      <c r="PA54" s="194"/>
      <c r="PB54" s="194"/>
      <c r="PC54" s="194"/>
      <c r="PD54" s="194"/>
      <c r="PE54" s="194"/>
      <c r="PF54" s="194"/>
      <c r="PG54" s="194"/>
      <c r="PH54" s="194"/>
      <c r="PI54" s="194"/>
      <c r="PJ54" s="194"/>
      <c r="PK54" s="194"/>
      <c r="PL54" s="194"/>
      <c r="PM54" s="194"/>
      <c r="PN54" s="194"/>
      <c r="PO54" s="194"/>
      <c r="PP54" s="194"/>
      <c r="PQ54" s="194"/>
      <c r="PR54" s="194"/>
      <c r="PS54" s="194"/>
      <c r="PT54" s="194"/>
      <c r="PU54" s="194"/>
      <c r="PV54" s="194"/>
      <c r="PW54" s="194"/>
      <c r="PX54" s="194"/>
      <c r="PY54" s="194"/>
      <c r="PZ54" s="194"/>
      <c r="QA54" s="194"/>
      <c r="QB54" s="194"/>
      <c r="QC54" s="194"/>
      <c r="QD54" s="194"/>
      <c r="QE54" s="194"/>
      <c r="QF54" s="194"/>
      <c r="QG54" s="194"/>
      <c r="QH54" s="194"/>
      <c r="QI54" s="194"/>
      <c r="QJ54" s="194"/>
      <c r="QK54" s="194"/>
      <c r="QL54" s="194"/>
      <c r="QM54" s="194"/>
      <c r="QN54" s="194"/>
      <c r="QO54" s="194"/>
      <c r="QP54" s="194"/>
      <c r="QQ54" s="194"/>
      <c r="QR54" s="194"/>
      <c r="QS54" s="194"/>
      <c r="QT54" s="194"/>
      <c r="QU54" s="194"/>
      <c r="QV54" s="194"/>
      <c r="QW54" s="194"/>
      <c r="QX54" s="194"/>
      <c r="QY54" s="194"/>
      <c r="QZ54" s="194"/>
      <c r="RA54" s="194"/>
    </row>
    <row r="55" spans="1:469" x14ac:dyDescent="0.45">
      <c r="A55" s="193"/>
      <c r="B55" s="194"/>
      <c r="C55" s="195"/>
      <c r="D55" s="194"/>
      <c r="E55" s="194"/>
      <c r="F55" s="194"/>
      <c r="G55" s="193"/>
      <c r="H55" s="194"/>
      <c r="I55" s="194"/>
      <c r="J55" s="194"/>
      <c r="K55" s="194"/>
      <c r="L55" s="194"/>
      <c r="M55" s="194"/>
      <c r="N55" s="197"/>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c r="HP55" s="194"/>
      <c r="HQ55" s="194"/>
      <c r="HR55" s="194"/>
      <c r="HS55" s="194"/>
      <c r="HT55" s="194"/>
      <c r="HU55" s="194"/>
      <c r="HV55" s="194"/>
      <c r="HW55" s="194"/>
      <c r="HX55" s="194"/>
      <c r="HY55" s="194"/>
      <c r="HZ55" s="194"/>
      <c r="IA55" s="194"/>
      <c r="IB55" s="194"/>
      <c r="IC55" s="194"/>
      <c r="ID55" s="194"/>
      <c r="IE55" s="194"/>
      <c r="IF55" s="194"/>
      <c r="IG55" s="194"/>
      <c r="IH55" s="194"/>
      <c r="II55" s="194"/>
      <c r="IJ55" s="194"/>
      <c r="IK55" s="194"/>
      <c r="IL55" s="194"/>
      <c r="IM55" s="194"/>
      <c r="IN55" s="194"/>
      <c r="IO55" s="194"/>
      <c r="IP55" s="194"/>
      <c r="IQ55" s="194"/>
      <c r="IR55" s="194"/>
      <c r="IS55" s="194"/>
      <c r="IT55" s="194"/>
      <c r="IU55" s="194"/>
      <c r="IV55" s="194"/>
      <c r="IW55" s="194"/>
      <c r="IX55" s="194"/>
      <c r="IY55" s="194"/>
      <c r="IZ55" s="194"/>
      <c r="JA55" s="194"/>
      <c r="JB55" s="194"/>
      <c r="JC55" s="194"/>
      <c r="JD55" s="194"/>
      <c r="JE55" s="194"/>
      <c r="JF55" s="194"/>
      <c r="JG55" s="194"/>
      <c r="JH55" s="194"/>
      <c r="JI55" s="194"/>
      <c r="JJ55" s="194"/>
      <c r="JK55" s="194"/>
      <c r="JL55" s="194"/>
      <c r="JM55" s="194"/>
      <c r="JN55" s="194"/>
      <c r="JO55" s="194"/>
      <c r="JP55" s="194"/>
      <c r="JQ55" s="194"/>
      <c r="JR55" s="194"/>
      <c r="JS55" s="194"/>
      <c r="JT55" s="194"/>
      <c r="JU55" s="194"/>
      <c r="JV55" s="194"/>
      <c r="JW55" s="194"/>
      <c r="JX55" s="194"/>
      <c r="JY55" s="194"/>
      <c r="JZ55" s="194"/>
      <c r="KA55" s="194"/>
      <c r="KB55" s="194"/>
      <c r="KC55" s="194"/>
      <c r="KD55" s="194"/>
      <c r="KE55" s="194"/>
      <c r="KF55" s="194"/>
      <c r="KG55" s="194"/>
      <c r="KH55" s="194"/>
      <c r="KI55" s="194"/>
      <c r="KJ55" s="194"/>
      <c r="KK55" s="194"/>
      <c r="KL55" s="194"/>
      <c r="KM55" s="194"/>
      <c r="KN55" s="194"/>
      <c r="KO55" s="194"/>
      <c r="KP55" s="194"/>
      <c r="KQ55" s="194"/>
      <c r="KR55" s="194"/>
      <c r="KS55" s="194"/>
      <c r="KT55" s="194"/>
      <c r="KU55" s="194"/>
      <c r="KV55" s="194"/>
      <c r="KW55" s="194"/>
      <c r="KX55" s="194"/>
      <c r="KY55" s="194"/>
      <c r="KZ55" s="194"/>
      <c r="LA55" s="194"/>
      <c r="LB55" s="194"/>
      <c r="LC55" s="194"/>
      <c r="LD55" s="194"/>
      <c r="LE55" s="194"/>
      <c r="LF55" s="194"/>
      <c r="LG55" s="194"/>
      <c r="LH55" s="194"/>
      <c r="LI55" s="194"/>
      <c r="LJ55" s="194"/>
      <c r="LK55" s="194"/>
      <c r="LL55" s="194"/>
      <c r="LM55" s="194"/>
      <c r="LN55" s="194"/>
      <c r="LO55" s="194"/>
      <c r="LP55" s="194"/>
      <c r="LQ55" s="194"/>
      <c r="LR55" s="194"/>
      <c r="LS55" s="194"/>
      <c r="LT55" s="194"/>
      <c r="LU55" s="194"/>
      <c r="LV55" s="194"/>
      <c r="LW55" s="194"/>
      <c r="LX55" s="194"/>
      <c r="LY55" s="194"/>
      <c r="LZ55" s="194"/>
      <c r="MA55" s="194"/>
      <c r="MB55" s="194"/>
      <c r="MC55" s="194"/>
      <c r="MD55" s="194"/>
      <c r="ME55" s="194"/>
      <c r="MF55" s="194"/>
      <c r="MG55" s="194"/>
      <c r="MH55" s="194"/>
      <c r="MI55" s="194"/>
      <c r="MJ55" s="194"/>
      <c r="MK55" s="194"/>
      <c r="ML55" s="194"/>
      <c r="MM55" s="194"/>
      <c r="MN55" s="194"/>
      <c r="MO55" s="194"/>
      <c r="MP55" s="194"/>
      <c r="MQ55" s="194"/>
      <c r="MR55" s="194"/>
      <c r="MS55" s="194"/>
      <c r="MT55" s="194"/>
      <c r="MU55" s="194"/>
      <c r="MV55" s="194"/>
      <c r="MW55" s="194"/>
      <c r="MX55" s="194"/>
      <c r="MY55" s="194"/>
      <c r="MZ55" s="194"/>
      <c r="NA55" s="194"/>
      <c r="NB55" s="194"/>
      <c r="NC55" s="194"/>
      <c r="ND55" s="194"/>
      <c r="NE55" s="194"/>
      <c r="NF55" s="194"/>
      <c r="NG55" s="194"/>
      <c r="NH55" s="194"/>
      <c r="NI55" s="194"/>
      <c r="NJ55" s="194"/>
      <c r="NK55" s="194"/>
      <c r="NL55" s="194"/>
      <c r="NM55" s="194"/>
      <c r="NN55" s="194"/>
      <c r="NO55" s="194"/>
      <c r="NP55" s="194"/>
      <c r="NQ55" s="194"/>
      <c r="NR55" s="194"/>
      <c r="NS55" s="194"/>
      <c r="NT55" s="194"/>
      <c r="NU55" s="194"/>
      <c r="NV55" s="194"/>
      <c r="NW55" s="194"/>
      <c r="NX55" s="194"/>
      <c r="NY55" s="194"/>
      <c r="NZ55" s="194"/>
      <c r="OA55" s="194"/>
      <c r="OB55" s="194"/>
      <c r="OC55" s="194"/>
      <c r="OD55" s="194"/>
      <c r="OE55" s="194"/>
      <c r="OF55" s="194"/>
      <c r="OG55" s="194"/>
      <c r="OH55" s="194"/>
      <c r="OI55" s="194"/>
      <c r="OJ55" s="194"/>
      <c r="OK55" s="194"/>
      <c r="OL55" s="194"/>
      <c r="OM55" s="194"/>
      <c r="ON55" s="194"/>
      <c r="OO55" s="194"/>
      <c r="OP55" s="194"/>
      <c r="OQ55" s="194"/>
      <c r="OR55" s="194"/>
      <c r="OS55" s="194"/>
      <c r="OT55" s="194"/>
      <c r="OU55" s="194"/>
      <c r="OV55" s="194"/>
      <c r="OW55" s="194"/>
      <c r="OX55" s="194"/>
      <c r="OY55" s="194"/>
      <c r="OZ55" s="194"/>
      <c r="PA55" s="194"/>
      <c r="PB55" s="194"/>
      <c r="PC55" s="194"/>
      <c r="PD55" s="194"/>
      <c r="PE55" s="194"/>
      <c r="PF55" s="194"/>
      <c r="PG55" s="194"/>
      <c r="PH55" s="194"/>
      <c r="PI55" s="194"/>
      <c r="PJ55" s="194"/>
      <c r="PK55" s="194"/>
      <c r="PL55" s="194"/>
      <c r="PM55" s="194"/>
      <c r="PN55" s="194"/>
      <c r="PO55" s="194"/>
      <c r="PP55" s="194"/>
      <c r="PQ55" s="194"/>
      <c r="PR55" s="194"/>
      <c r="PS55" s="194"/>
      <c r="PT55" s="194"/>
      <c r="PU55" s="194"/>
      <c r="PV55" s="194"/>
      <c r="PW55" s="194"/>
      <c r="PX55" s="194"/>
      <c r="PY55" s="194"/>
      <c r="PZ55" s="194"/>
      <c r="QA55" s="194"/>
      <c r="QB55" s="194"/>
      <c r="QC55" s="194"/>
      <c r="QD55" s="194"/>
      <c r="QE55" s="194"/>
      <c r="QF55" s="194"/>
      <c r="QG55" s="194"/>
      <c r="QH55" s="194"/>
      <c r="QI55" s="194"/>
      <c r="QJ55" s="194"/>
      <c r="QK55" s="194"/>
      <c r="QL55" s="194"/>
      <c r="QM55" s="194"/>
      <c r="QN55" s="194"/>
      <c r="QO55" s="194"/>
      <c r="QP55" s="194"/>
      <c r="QQ55" s="194"/>
      <c r="QR55" s="194"/>
      <c r="QS55" s="194"/>
      <c r="QT55" s="194"/>
      <c r="QU55" s="194"/>
      <c r="QV55" s="194"/>
      <c r="QW55" s="194"/>
      <c r="QX55" s="194"/>
      <c r="QY55" s="194"/>
      <c r="QZ55" s="194"/>
      <c r="RA55" s="194"/>
    </row>
    <row r="56" spans="1:469" x14ac:dyDescent="0.45">
      <c r="A56" s="193"/>
      <c r="B56" s="194"/>
      <c r="C56" s="195"/>
      <c r="D56" s="194"/>
      <c r="E56" s="194"/>
      <c r="F56" s="194"/>
      <c r="G56" s="193"/>
      <c r="H56" s="194"/>
      <c r="I56" s="194"/>
      <c r="J56" s="194"/>
      <c r="K56" s="194"/>
      <c r="L56" s="194"/>
      <c r="M56" s="194"/>
      <c r="N56" s="197"/>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c r="HP56" s="194"/>
      <c r="HQ56" s="194"/>
      <c r="HR56" s="194"/>
      <c r="HS56" s="194"/>
      <c r="HT56" s="194"/>
      <c r="HU56" s="194"/>
      <c r="HV56" s="194"/>
      <c r="HW56" s="194"/>
      <c r="HX56" s="194"/>
      <c r="HY56" s="194"/>
      <c r="HZ56" s="194"/>
      <c r="IA56" s="194"/>
      <c r="IB56" s="194"/>
      <c r="IC56" s="194"/>
      <c r="ID56" s="194"/>
      <c r="IE56" s="194"/>
      <c r="IF56" s="194"/>
      <c r="IG56" s="194"/>
      <c r="IH56" s="194"/>
      <c r="II56" s="194"/>
      <c r="IJ56" s="194"/>
      <c r="IK56" s="194"/>
      <c r="IL56" s="194"/>
      <c r="IM56" s="194"/>
      <c r="IN56" s="194"/>
      <c r="IO56" s="194"/>
      <c r="IP56" s="194"/>
      <c r="IQ56" s="194"/>
      <c r="IR56" s="194"/>
      <c r="IS56" s="194"/>
      <c r="IT56" s="194"/>
      <c r="IU56" s="194"/>
      <c r="IV56" s="194"/>
      <c r="IW56" s="194"/>
      <c r="IX56" s="194"/>
      <c r="IY56" s="194"/>
      <c r="IZ56" s="194"/>
      <c r="JA56" s="194"/>
      <c r="JB56" s="194"/>
      <c r="JC56" s="194"/>
      <c r="JD56" s="194"/>
      <c r="JE56" s="194"/>
      <c r="JF56" s="194"/>
      <c r="JG56" s="194"/>
      <c r="JH56" s="194"/>
      <c r="JI56" s="194"/>
      <c r="JJ56" s="194"/>
      <c r="JK56" s="194"/>
      <c r="JL56" s="194"/>
      <c r="JM56" s="194"/>
      <c r="JN56" s="194"/>
      <c r="JO56" s="194"/>
      <c r="JP56" s="194"/>
      <c r="JQ56" s="194"/>
      <c r="JR56" s="194"/>
      <c r="JS56" s="194"/>
      <c r="JT56" s="194"/>
      <c r="JU56" s="194"/>
      <c r="JV56" s="194"/>
      <c r="JW56" s="194"/>
      <c r="JX56" s="194"/>
      <c r="JY56" s="194"/>
      <c r="JZ56" s="194"/>
      <c r="KA56" s="194"/>
      <c r="KB56" s="194"/>
      <c r="KC56" s="194"/>
      <c r="KD56" s="194"/>
      <c r="KE56" s="194"/>
      <c r="KF56" s="194"/>
      <c r="KG56" s="194"/>
      <c r="KH56" s="194"/>
      <c r="KI56" s="194"/>
      <c r="KJ56" s="194"/>
      <c r="KK56" s="194"/>
      <c r="KL56" s="194"/>
      <c r="KM56" s="194"/>
      <c r="KN56" s="194"/>
      <c r="KO56" s="194"/>
      <c r="KP56" s="194"/>
      <c r="KQ56" s="194"/>
      <c r="KR56" s="194"/>
      <c r="KS56" s="194"/>
      <c r="KT56" s="194"/>
      <c r="KU56" s="194"/>
      <c r="KV56" s="194"/>
      <c r="KW56" s="194"/>
      <c r="KX56" s="194"/>
      <c r="KY56" s="194"/>
      <c r="KZ56" s="194"/>
      <c r="LA56" s="194"/>
      <c r="LB56" s="194"/>
      <c r="LC56" s="194"/>
      <c r="LD56" s="194"/>
      <c r="LE56" s="194"/>
      <c r="LF56" s="194"/>
      <c r="LG56" s="194"/>
      <c r="LH56" s="194"/>
      <c r="LI56" s="194"/>
      <c r="LJ56" s="194"/>
      <c r="LK56" s="194"/>
      <c r="LL56" s="194"/>
      <c r="LM56" s="194"/>
      <c r="LN56" s="194"/>
      <c r="LO56" s="194"/>
      <c r="LP56" s="194"/>
      <c r="LQ56" s="194"/>
      <c r="LR56" s="194"/>
      <c r="LS56" s="194"/>
      <c r="LT56" s="194"/>
      <c r="LU56" s="194"/>
      <c r="LV56" s="194"/>
      <c r="LW56" s="194"/>
      <c r="LX56" s="194"/>
      <c r="LY56" s="194"/>
      <c r="LZ56" s="194"/>
      <c r="MA56" s="194"/>
      <c r="MB56" s="194"/>
      <c r="MC56" s="194"/>
      <c r="MD56" s="194"/>
      <c r="ME56" s="194"/>
      <c r="MF56" s="194"/>
      <c r="MG56" s="194"/>
      <c r="MH56" s="194"/>
      <c r="MI56" s="194"/>
      <c r="MJ56" s="194"/>
      <c r="MK56" s="194"/>
      <c r="ML56" s="194"/>
      <c r="MM56" s="194"/>
      <c r="MN56" s="194"/>
      <c r="MO56" s="194"/>
      <c r="MP56" s="194"/>
      <c r="MQ56" s="194"/>
      <c r="MR56" s="194"/>
      <c r="MS56" s="194"/>
      <c r="MT56" s="194"/>
      <c r="MU56" s="194"/>
      <c r="MV56" s="194"/>
      <c r="MW56" s="194"/>
      <c r="MX56" s="194"/>
      <c r="MY56" s="194"/>
      <c r="MZ56" s="194"/>
      <c r="NA56" s="194"/>
      <c r="NB56" s="194"/>
      <c r="NC56" s="194"/>
      <c r="ND56" s="194"/>
      <c r="NE56" s="194"/>
      <c r="NF56" s="194"/>
      <c r="NG56" s="194"/>
      <c r="NH56" s="194"/>
      <c r="NI56" s="194"/>
      <c r="NJ56" s="194"/>
      <c r="NK56" s="194"/>
      <c r="NL56" s="194"/>
      <c r="NM56" s="194"/>
      <c r="NN56" s="194"/>
      <c r="NO56" s="194"/>
      <c r="NP56" s="194"/>
      <c r="NQ56" s="194"/>
      <c r="NR56" s="194"/>
      <c r="NS56" s="194"/>
      <c r="NT56" s="194"/>
      <c r="NU56" s="194"/>
      <c r="NV56" s="194"/>
      <c r="NW56" s="194"/>
      <c r="NX56" s="194"/>
      <c r="NY56" s="194"/>
      <c r="NZ56" s="194"/>
      <c r="OA56" s="194"/>
      <c r="OB56" s="194"/>
      <c r="OC56" s="194"/>
      <c r="OD56" s="194"/>
      <c r="OE56" s="194"/>
      <c r="OF56" s="194"/>
      <c r="OG56" s="194"/>
      <c r="OH56" s="194"/>
      <c r="OI56" s="194"/>
      <c r="OJ56" s="194"/>
      <c r="OK56" s="194"/>
      <c r="OL56" s="194"/>
      <c r="OM56" s="194"/>
      <c r="ON56" s="194"/>
      <c r="OO56" s="194"/>
      <c r="OP56" s="194"/>
      <c r="OQ56" s="194"/>
      <c r="OR56" s="194"/>
      <c r="OS56" s="194"/>
      <c r="OT56" s="194"/>
      <c r="OU56" s="194"/>
      <c r="OV56" s="194"/>
      <c r="OW56" s="194"/>
      <c r="OX56" s="194"/>
      <c r="OY56" s="194"/>
      <c r="OZ56" s="194"/>
      <c r="PA56" s="194"/>
      <c r="PB56" s="194"/>
      <c r="PC56" s="194"/>
      <c r="PD56" s="194"/>
      <c r="PE56" s="194"/>
      <c r="PF56" s="194"/>
      <c r="PG56" s="194"/>
      <c r="PH56" s="194"/>
      <c r="PI56" s="194"/>
      <c r="PJ56" s="194"/>
      <c r="PK56" s="194"/>
      <c r="PL56" s="194"/>
      <c r="PM56" s="194"/>
      <c r="PN56" s="194"/>
      <c r="PO56" s="194"/>
      <c r="PP56" s="194"/>
      <c r="PQ56" s="194"/>
      <c r="PR56" s="194"/>
      <c r="PS56" s="194"/>
      <c r="PT56" s="194"/>
      <c r="PU56" s="194"/>
      <c r="PV56" s="194"/>
      <c r="PW56" s="194"/>
      <c r="PX56" s="194"/>
      <c r="PY56" s="194"/>
      <c r="PZ56" s="194"/>
      <c r="QA56" s="194"/>
      <c r="QB56" s="194"/>
      <c r="QC56" s="194"/>
      <c r="QD56" s="194"/>
      <c r="QE56" s="194"/>
      <c r="QF56" s="194"/>
      <c r="QG56" s="194"/>
      <c r="QH56" s="194"/>
      <c r="QI56" s="194"/>
      <c r="QJ56" s="194"/>
      <c r="QK56" s="194"/>
      <c r="QL56" s="194"/>
      <c r="QM56" s="194"/>
      <c r="QN56" s="194"/>
      <c r="QO56" s="194"/>
      <c r="QP56" s="194"/>
      <c r="QQ56" s="194"/>
      <c r="QR56" s="194"/>
      <c r="QS56" s="194"/>
      <c r="QT56" s="194"/>
      <c r="QU56" s="194"/>
      <c r="QV56" s="194"/>
      <c r="QW56" s="194"/>
      <c r="QX56" s="194"/>
      <c r="QY56" s="194"/>
      <c r="QZ56" s="194"/>
      <c r="RA56" s="194"/>
    </row>
    <row r="57" spans="1:469" x14ac:dyDescent="0.45">
      <c r="A57" s="193"/>
      <c r="B57" s="194"/>
      <c r="C57" s="195"/>
      <c r="D57" s="194"/>
      <c r="E57" s="194"/>
      <c r="F57" s="194"/>
      <c r="G57" s="193"/>
      <c r="H57" s="194"/>
      <c r="I57" s="194"/>
      <c r="J57" s="194"/>
      <c r="K57" s="194"/>
      <c r="L57" s="194"/>
      <c r="M57" s="194"/>
      <c r="N57" s="197"/>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c r="HP57" s="194"/>
      <c r="HQ57" s="194"/>
      <c r="HR57" s="194"/>
      <c r="HS57" s="194"/>
      <c r="HT57" s="194"/>
      <c r="HU57" s="194"/>
      <c r="HV57" s="194"/>
      <c r="HW57" s="194"/>
      <c r="HX57" s="194"/>
      <c r="HY57" s="194"/>
      <c r="HZ57" s="194"/>
      <c r="IA57" s="194"/>
      <c r="IB57" s="194"/>
      <c r="IC57" s="194"/>
      <c r="ID57" s="194"/>
      <c r="IE57" s="194"/>
      <c r="IF57" s="194"/>
      <c r="IG57" s="194"/>
      <c r="IH57" s="194"/>
      <c r="II57" s="194"/>
      <c r="IJ57" s="194"/>
      <c r="IK57" s="194"/>
      <c r="IL57" s="194"/>
      <c r="IM57" s="194"/>
      <c r="IN57" s="194"/>
      <c r="IO57" s="194"/>
      <c r="IP57" s="194"/>
      <c r="IQ57" s="194"/>
      <c r="IR57" s="194"/>
      <c r="IS57" s="194"/>
      <c r="IT57" s="194"/>
      <c r="IU57" s="194"/>
      <c r="IV57" s="194"/>
      <c r="IW57" s="194"/>
      <c r="IX57" s="194"/>
      <c r="IY57" s="194"/>
      <c r="IZ57" s="194"/>
      <c r="JA57" s="194"/>
      <c r="JB57" s="194"/>
      <c r="JC57" s="194"/>
      <c r="JD57" s="194"/>
      <c r="JE57" s="194"/>
      <c r="JF57" s="194"/>
      <c r="JG57" s="194"/>
      <c r="JH57" s="194"/>
      <c r="JI57" s="194"/>
      <c r="JJ57" s="194"/>
      <c r="JK57" s="194"/>
      <c r="JL57" s="194"/>
      <c r="JM57" s="194"/>
      <c r="JN57" s="194"/>
      <c r="JO57" s="194"/>
      <c r="JP57" s="194"/>
      <c r="JQ57" s="194"/>
      <c r="JR57" s="194"/>
      <c r="JS57" s="194"/>
      <c r="JT57" s="194"/>
      <c r="JU57" s="194"/>
      <c r="JV57" s="194"/>
      <c r="JW57" s="194"/>
      <c r="JX57" s="194"/>
      <c r="JY57" s="194"/>
      <c r="JZ57" s="194"/>
      <c r="KA57" s="194"/>
      <c r="KB57" s="194"/>
      <c r="KC57" s="194"/>
      <c r="KD57" s="194"/>
      <c r="KE57" s="194"/>
      <c r="KF57" s="194"/>
      <c r="KG57" s="194"/>
      <c r="KH57" s="194"/>
      <c r="KI57" s="194"/>
      <c r="KJ57" s="194"/>
      <c r="KK57" s="194"/>
      <c r="KL57" s="194"/>
      <c r="KM57" s="194"/>
      <c r="KN57" s="194"/>
      <c r="KO57" s="194"/>
      <c r="KP57" s="194"/>
      <c r="KQ57" s="194"/>
      <c r="KR57" s="194"/>
      <c r="KS57" s="194"/>
      <c r="KT57" s="194"/>
      <c r="KU57" s="194"/>
      <c r="KV57" s="194"/>
      <c r="KW57" s="194"/>
      <c r="KX57" s="194"/>
      <c r="KY57" s="194"/>
      <c r="KZ57" s="194"/>
      <c r="LA57" s="194"/>
      <c r="LB57" s="194"/>
      <c r="LC57" s="194"/>
      <c r="LD57" s="194"/>
      <c r="LE57" s="194"/>
      <c r="LF57" s="194"/>
      <c r="LG57" s="194"/>
      <c r="LH57" s="194"/>
      <c r="LI57" s="194"/>
      <c r="LJ57" s="194"/>
      <c r="LK57" s="194"/>
      <c r="LL57" s="194"/>
      <c r="LM57" s="194"/>
      <c r="LN57" s="194"/>
      <c r="LO57" s="194"/>
      <c r="LP57" s="194"/>
      <c r="LQ57" s="194"/>
      <c r="LR57" s="194"/>
      <c r="LS57" s="194"/>
      <c r="LT57" s="194"/>
      <c r="LU57" s="194"/>
      <c r="LV57" s="194"/>
      <c r="LW57" s="194"/>
      <c r="LX57" s="194"/>
      <c r="LY57" s="194"/>
      <c r="LZ57" s="194"/>
      <c r="MA57" s="194"/>
      <c r="MB57" s="194"/>
      <c r="MC57" s="194"/>
      <c r="MD57" s="194"/>
      <c r="ME57" s="194"/>
      <c r="MF57" s="194"/>
      <c r="MG57" s="194"/>
      <c r="MH57" s="194"/>
      <c r="MI57" s="194"/>
      <c r="MJ57" s="194"/>
      <c r="MK57" s="194"/>
      <c r="ML57" s="194"/>
      <c r="MM57" s="194"/>
      <c r="MN57" s="194"/>
      <c r="MO57" s="194"/>
      <c r="MP57" s="194"/>
      <c r="MQ57" s="194"/>
      <c r="MR57" s="194"/>
      <c r="MS57" s="194"/>
      <c r="MT57" s="194"/>
      <c r="MU57" s="194"/>
      <c r="MV57" s="194"/>
      <c r="MW57" s="194"/>
      <c r="MX57" s="194"/>
      <c r="MY57" s="194"/>
      <c r="MZ57" s="194"/>
      <c r="NA57" s="194"/>
      <c r="NB57" s="194"/>
      <c r="NC57" s="194"/>
      <c r="ND57" s="194"/>
      <c r="NE57" s="194"/>
      <c r="NF57" s="194"/>
      <c r="NG57" s="194"/>
      <c r="NH57" s="194"/>
      <c r="NI57" s="194"/>
      <c r="NJ57" s="194"/>
      <c r="NK57" s="194"/>
      <c r="NL57" s="194"/>
      <c r="NM57" s="194"/>
      <c r="NN57" s="194"/>
      <c r="NO57" s="194"/>
      <c r="NP57" s="194"/>
      <c r="NQ57" s="194"/>
      <c r="NR57" s="194"/>
      <c r="NS57" s="194"/>
      <c r="NT57" s="194"/>
      <c r="NU57" s="194"/>
      <c r="NV57" s="194"/>
      <c r="NW57" s="194"/>
      <c r="NX57" s="194"/>
      <c r="NY57" s="194"/>
      <c r="NZ57" s="194"/>
      <c r="OA57" s="194"/>
      <c r="OB57" s="194"/>
      <c r="OC57" s="194"/>
      <c r="OD57" s="194"/>
      <c r="OE57" s="194"/>
      <c r="OF57" s="194"/>
      <c r="OG57" s="194"/>
      <c r="OH57" s="194"/>
      <c r="OI57" s="194"/>
      <c r="OJ57" s="194"/>
      <c r="OK57" s="194"/>
      <c r="OL57" s="194"/>
      <c r="OM57" s="194"/>
      <c r="ON57" s="194"/>
      <c r="OO57" s="194"/>
      <c r="OP57" s="194"/>
      <c r="OQ57" s="194"/>
      <c r="OR57" s="194"/>
      <c r="OS57" s="194"/>
      <c r="OT57" s="194"/>
      <c r="OU57" s="194"/>
      <c r="OV57" s="194"/>
      <c r="OW57" s="194"/>
      <c r="OX57" s="194"/>
      <c r="OY57" s="194"/>
      <c r="OZ57" s="194"/>
      <c r="PA57" s="194"/>
      <c r="PB57" s="194"/>
      <c r="PC57" s="194"/>
      <c r="PD57" s="194"/>
      <c r="PE57" s="194"/>
      <c r="PF57" s="194"/>
      <c r="PG57" s="194"/>
      <c r="PH57" s="194"/>
      <c r="PI57" s="194"/>
      <c r="PJ57" s="194"/>
      <c r="PK57" s="194"/>
      <c r="PL57" s="194"/>
      <c r="PM57" s="194"/>
      <c r="PN57" s="194"/>
      <c r="PO57" s="194"/>
      <c r="PP57" s="194"/>
      <c r="PQ57" s="194"/>
      <c r="PR57" s="194"/>
      <c r="PS57" s="194"/>
      <c r="PT57" s="194"/>
      <c r="PU57" s="194"/>
      <c r="PV57" s="194"/>
      <c r="PW57" s="194"/>
      <c r="PX57" s="194"/>
      <c r="PY57" s="194"/>
      <c r="PZ57" s="194"/>
      <c r="QA57" s="194"/>
      <c r="QB57" s="194"/>
      <c r="QC57" s="194"/>
      <c r="QD57" s="194"/>
      <c r="QE57" s="194"/>
      <c r="QF57" s="194"/>
      <c r="QG57" s="194"/>
      <c r="QH57" s="194"/>
      <c r="QI57" s="194"/>
      <c r="QJ57" s="194"/>
      <c r="QK57" s="194"/>
      <c r="QL57" s="194"/>
      <c r="QM57" s="194"/>
      <c r="QN57" s="194"/>
      <c r="QO57" s="194"/>
      <c r="QP57" s="194"/>
      <c r="QQ57" s="194"/>
      <c r="QR57" s="194"/>
      <c r="QS57" s="194"/>
      <c r="QT57" s="194"/>
      <c r="QU57" s="194"/>
      <c r="QV57" s="194"/>
      <c r="QW57" s="194"/>
      <c r="QX57" s="194"/>
      <c r="QY57" s="194"/>
      <c r="QZ57" s="194"/>
      <c r="RA57" s="194"/>
    </row>
    <row r="58" spans="1:469" x14ac:dyDescent="0.45">
      <c r="A58" s="193"/>
      <c r="B58" s="194"/>
      <c r="C58" s="195"/>
      <c r="D58" s="194"/>
      <c r="E58" s="194"/>
      <c r="F58" s="194"/>
      <c r="G58" s="193"/>
      <c r="H58" s="194"/>
      <c r="I58" s="194"/>
      <c r="J58" s="194"/>
      <c r="K58" s="194"/>
      <c r="L58" s="194"/>
      <c r="M58" s="194"/>
      <c r="N58" s="197"/>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c r="EC58" s="194"/>
      <c r="ED58" s="194"/>
      <c r="EE58" s="194"/>
      <c r="EF58" s="194"/>
      <c r="EG58" s="194"/>
      <c r="EH58" s="194"/>
      <c r="EI58" s="194"/>
      <c r="EJ58" s="194"/>
      <c r="EK58" s="194"/>
      <c r="EL58" s="194"/>
      <c r="EM58" s="194"/>
      <c r="EN58" s="194"/>
      <c r="EO58" s="194"/>
      <c r="EP58" s="194"/>
      <c r="EQ58" s="194"/>
      <c r="ER58" s="194"/>
      <c r="ES58" s="194"/>
      <c r="ET58" s="194"/>
      <c r="EU58" s="194"/>
      <c r="EV58" s="194"/>
      <c r="EW58" s="194"/>
      <c r="EX58" s="194"/>
      <c r="EY58" s="194"/>
      <c r="EZ58" s="194"/>
      <c r="FA58" s="194"/>
      <c r="FB58" s="194"/>
      <c r="FC58" s="194"/>
      <c r="FD58" s="194"/>
      <c r="FE58" s="194"/>
      <c r="FF58" s="194"/>
      <c r="FG58" s="194"/>
      <c r="FH58" s="194"/>
      <c r="FI58" s="194"/>
      <c r="FJ58" s="194"/>
      <c r="FK58" s="194"/>
      <c r="FL58" s="194"/>
      <c r="FM58" s="194"/>
      <c r="FN58" s="194"/>
      <c r="FO58" s="194"/>
      <c r="FP58" s="194"/>
      <c r="FQ58" s="194"/>
      <c r="FR58" s="194"/>
      <c r="FS58" s="194"/>
      <c r="FT58" s="194"/>
      <c r="FU58" s="194"/>
      <c r="FV58" s="194"/>
      <c r="FW58" s="194"/>
      <c r="FX58" s="194"/>
      <c r="FY58" s="194"/>
      <c r="FZ58" s="194"/>
      <c r="GA58" s="194"/>
      <c r="GB58" s="194"/>
      <c r="GC58" s="194"/>
      <c r="GD58" s="194"/>
      <c r="GE58" s="194"/>
      <c r="GF58" s="194"/>
      <c r="GG58" s="194"/>
      <c r="GH58" s="194"/>
      <c r="GI58" s="194"/>
      <c r="GJ58" s="194"/>
      <c r="GK58" s="194"/>
      <c r="GL58" s="194"/>
      <c r="GM58" s="194"/>
      <c r="GN58" s="194"/>
      <c r="GO58" s="194"/>
      <c r="GP58" s="194"/>
      <c r="GQ58" s="194"/>
      <c r="GR58" s="194"/>
      <c r="GS58" s="194"/>
      <c r="GT58" s="194"/>
      <c r="GU58" s="194"/>
      <c r="GV58" s="194"/>
      <c r="GW58" s="194"/>
      <c r="GX58" s="194"/>
      <c r="GY58" s="194"/>
      <c r="GZ58" s="194"/>
      <c r="HA58" s="194"/>
      <c r="HB58" s="194"/>
      <c r="HC58" s="194"/>
      <c r="HD58" s="194"/>
      <c r="HE58" s="194"/>
      <c r="HF58" s="194"/>
      <c r="HG58" s="194"/>
      <c r="HH58" s="194"/>
      <c r="HI58" s="194"/>
      <c r="HJ58" s="194"/>
      <c r="HK58" s="194"/>
      <c r="HL58" s="194"/>
      <c r="HM58" s="194"/>
      <c r="HN58" s="194"/>
      <c r="HO58" s="194"/>
      <c r="HP58" s="194"/>
      <c r="HQ58" s="194"/>
      <c r="HR58" s="194"/>
      <c r="HS58" s="194"/>
      <c r="HT58" s="194"/>
      <c r="HU58" s="194"/>
      <c r="HV58" s="194"/>
      <c r="HW58" s="194"/>
      <c r="HX58" s="194"/>
      <c r="HY58" s="194"/>
      <c r="HZ58" s="194"/>
      <c r="IA58" s="194"/>
      <c r="IB58" s="194"/>
      <c r="IC58" s="194"/>
      <c r="ID58" s="194"/>
      <c r="IE58" s="194"/>
      <c r="IF58" s="194"/>
      <c r="IG58" s="194"/>
      <c r="IH58" s="194"/>
      <c r="II58" s="194"/>
      <c r="IJ58" s="194"/>
      <c r="IK58" s="194"/>
      <c r="IL58" s="194"/>
      <c r="IM58" s="194"/>
      <c r="IN58" s="194"/>
      <c r="IO58" s="194"/>
      <c r="IP58" s="194"/>
      <c r="IQ58" s="194"/>
      <c r="IR58" s="194"/>
      <c r="IS58" s="194"/>
      <c r="IT58" s="194"/>
      <c r="IU58" s="194"/>
      <c r="IV58" s="194"/>
      <c r="IW58" s="194"/>
      <c r="IX58" s="194"/>
      <c r="IY58" s="194"/>
      <c r="IZ58" s="194"/>
      <c r="JA58" s="194"/>
      <c r="JB58" s="194"/>
      <c r="JC58" s="194"/>
      <c r="JD58" s="194"/>
      <c r="JE58" s="194"/>
      <c r="JF58" s="194"/>
      <c r="JG58" s="194"/>
      <c r="JH58" s="194"/>
      <c r="JI58" s="194"/>
      <c r="JJ58" s="194"/>
      <c r="JK58" s="194"/>
      <c r="JL58" s="194"/>
      <c r="JM58" s="194"/>
      <c r="JN58" s="194"/>
      <c r="JO58" s="194"/>
      <c r="JP58" s="194"/>
      <c r="JQ58" s="194"/>
      <c r="JR58" s="194"/>
      <c r="JS58" s="194"/>
      <c r="JT58" s="194"/>
      <c r="JU58" s="194"/>
      <c r="JV58" s="194"/>
      <c r="JW58" s="194"/>
      <c r="JX58" s="194"/>
      <c r="JY58" s="194"/>
      <c r="JZ58" s="194"/>
      <c r="KA58" s="194"/>
      <c r="KB58" s="194"/>
      <c r="KC58" s="194"/>
      <c r="KD58" s="194"/>
      <c r="KE58" s="194"/>
      <c r="KF58" s="194"/>
      <c r="KG58" s="194"/>
      <c r="KH58" s="194"/>
      <c r="KI58" s="194"/>
      <c r="KJ58" s="194"/>
      <c r="KK58" s="194"/>
      <c r="KL58" s="194"/>
      <c r="KM58" s="194"/>
      <c r="KN58" s="194"/>
      <c r="KO58" s="194"/>
      <c r="KP58" s="194"/>
      <c r="KQ58" s="194"/>
      <c r="KR58" s="194"/>
      <c r="KS58" s="194"/>
      <c r="KT58" s="194"/>
      <c r="KU58" s="194"/>
      <c r="KV58" s="194"/>
      <c r="KW58" s="194"/>
      <c r="KX58" s="194"/>
      <c r="KY58" s="194"/>
      <c r="KZ58" s="194"/>
      <c r="LA58" s="194"/>
      <c r="LB58" s="194"/>
      <c r="LC58" s="194"/>
      <c r="LD58" s="194"/>
      <c r="LE58" s="194"/>
      <c r="LF58" s="194"/>
      <c r="LG58" s="194"/>
      <c r="LH58" s="194"/>
      <c r="LI58" s="194"/>
      <c r="LJ58" s="194"/>
      <c r="LK58" s="194"/>
      <c r="LL58" s="194"/>
      <c r="LM58" s="194"/>
      <c r="LN58" s="194"/>
      <c r="LO58" s="194"/>
      <c r="LP58" s="194"/>
      <c r="LQ58" s="194"/>
      <c r="LR58" s="194"/>
      <c r="LS58" s="194"/>
      <c r="LT58" s="194"/>
      <c r="LU58" s="194"/>
      <c r="LV58" s="194"/>
      <c r="LW58" s="194"/>
      <c r="LX58" s="194"/>
      <c r="LY58" s="194"/>
      <c r="LZ58" s="194"/>
      <c r="MA58" s="194"/>
      <c r="MB58" s="194"/>
      <c r="MC58" s="194"/>
      <c r="MD58" s="194"/>
      <c r="ME58" s="194"/>
      <c r="MF58" s="194"/>
      <c r="MG58" s="194"/>
      <c r="MH58" s="194"/>
      <c r="MI58" s="194"/>
      <c r="MJ58" s="194"/>
      <c r="MK58" s="194"/>
      <c r="ML58" s="194"/>
      <c r="MM58" s="194"/>
      <c r="MN58" s="194"/>
      <c r="MO58" s="194"/>
      <c r="MP58" s="194"/>
      <c r="MQ58" s="194"/>
      <c r="MR58" s="194"/>
      <c r="MS58" s="194"/>
      <c r="MT58" s="194"/>
      <c r="MU58" s="194"/>
      <c r="MV58" s="194"/>
      <c r="MW58" s="194"/>
      <c r="MX58" s="194"/>
      <c r="MY58" s="194"/>
      <c r="MZ58" s="194"/>
      <c r="NA58" s="194"/>
      <c r="NB58" s="194"/>
      <c r="NC58" s="194"/>
      <c r="ND58" s="194"/>
      <c r="NE58" s="194"/>
      <c r="NF58" s="194"/>
      <c r="NG58" s="194"/>
      <c r="NH58" s="194"/>
      <c r="NI58" s="194"/>
      <c r="NJ58" s="194"/>
      <c r="NK58" s="194"/>
      <c r="NL58" s="194"/>
      <c r="NM58" s="194"/>
      <c r="NN58" s="194"/>
      <c r="NO58" s="194"/>
      <c r="NP58" s="194"/>
      <c r="NQ58" s="194"/>
      <c r="NR58" s="194"/>
      <c r="NS58" s="194"/>
      <c r="NT58" s="194"/>
      <c r="NU58" s="194"/>
      <c r="NV58" s="194"/>
      <c r="NW58" s="194"/>
      <c r="NX58" s="194"/>
      <c r="NY58" s="194"/>
      <c r="NZ58" s="194"/>
      <c r="OA58" s="194"/>
      <c r="OB58" s="194"/>
      <c r="OC58" s="194"/>
      <c r="OD58" s="194"/>
      <c r="OE58" s="194"/>
      <c r="OF58" s="194"/>
      <c r="OG58" s="194"/>
      <c r="OH58" s="194"/>
      <c r="OI58" s="194"/>
      <c r="OJ58" s="194"/>
      <c r="OK58" s="194"/>
      <c r="OL58" s="194"/>
      <c r="OM58" s="194"/>
      <c r="ON58" s="194"/>
      <c r="OO58" s="194"/>
      <c r="OP58" s="194"/>
      <c r="OQ58" s="194"/>
      <c r="OR58" s="194"/>
      <c r="OS58" s="194"/>
      <c r="OT58" s="194"/>
      <c r="OU58" s="194"/>
      <c r="OV58" s="194"/>
      <c r="OW58" s="194"/>
      <c r="OX58" s="194"/>
      <c r="OY58" s="194"/>
      <c r="OZ58" s="194"/>
      <c r="PA58" s="194"/>
      <c r="PB58" s="194"/>
      <c r="PC58" s="194"/>
      <c r="PD58" s="194"/>
      <c r="PE58" s="194"/>
      <c r="PF58" s="194"/>
      <c r="PG58" s="194"/>
      <c r="PH58" s="194"/>
      <c r="PI58" s="194"/>
      <c r="PJ58" s="194"/>
      <c r="PK58" s="194"/>
      <c r="PL58" s="194"/>
      <c r="PM58" s="194"/>
      <c r="PN58" s="194"/>
      <c r="PO58" s="194"/>
      <c r="PP58" s="194"/>
      <c r="PQ58" s="194"/>
      <c r="PR58" s="194"/>
      <c r="PS58" s="194"/>
      <c r="PT58" s="194"/>
      <c r="PU58" s="194"/>
      <c r="PV58" s="194"/>
      <c r="PW58" s="194"/>
      <c r="PX58" s="194"/>
      <c r="PY58" s="194"/>
      <c r="PZ58" s="194"/>
      <c r="QA58" s="194"/>
      <c r="QB58" s="194"/>
      <c r="QC58" s="194"/>
      <c r="QD58" s="194"/>
      <c r="QE58" s="194"/>
      <c r="QF58" s="194"/>
      <c r="QG58" s="194"/>
      <c r="QH58" s="194"/>
      <c r="QI58" s="194"/>
      <c r="QJ58" s="194"/>
      <c r="QK58" s="194"/>
      <c r="QL58" s="194"/>
      <c r="QM58" s="194"/>
      <c r="QN58" s="194"/>
      <c r="QO58" s="194"/>
      <c r="QP58" s="194"/>
      <c r="QQ58" s="194"/>
      <c r="QR58" s="194"/>
      <c r="QS58" s="194"/>
      <c r="QT58" s="194"/>
      <c r="QU58" s="194"/>
      <c r="QV58" s="194"/>
      <c r="QW58" s="194"/>
      <c r="QX58" s="194"/>
      <c r="QY58" s="194"/>
      <c r="QZ58" s="194"/>
      <c r="RA58" s="194"/>
    </row>
    <row r="59" spans="1:469" x14ac:dyDescent="0.45">
      <c r="A59" s="193"/>
      <c r="B59" s="194"/>
      <c r="C59" s="195"/>
      <c r="D59" s="194"/>
      <c r="E59" s="194"/>
      <c r="F59" s="194"/>
      <c r="G59" s="193"/>
      <c r="H59" s="194"/>
      <c r="I59" s="194"/>
      <c r="J59" s="194"/>
      <c r="K59" s="194"/>
      <c r="L59" s="194"/>
      <c r="M59" s="194"/>
      <c r="N59" s="197"/>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c r="EC59" s="194"/>
      <c r="ED59" s="194"/>
      <c r="EE59" s="194"/>
      <c r="EF59" s="194"/>
      <c r="EG59" s="194"/>
      <c r="EH59" s="194"/>
      <c r="EI59" s="194"/>
      <c r="EJ59" s="194"/>
      <c r="EK59" s="194"/>
      <c r="EL59" s="194"/>
      <c r="EM59" s="194"/>
      <c r="EN59" s="194"/>
      <c r="EO59" s="194"/>
      <c r="EP59" s="194"/>
      <c r="EQ59" s="194"/>
      <c r="ER59" s="194"/>
      <c r="ES59" s="194"/>
      <c r="ET59" s="194"/>
      <c r="EU59" s="194"/>
      <c r="EV59" s="194"/>
      <c r="EW59" s="194"/>
      <c r="EX59" s="194"/>
      <c r="EY59" s="194"/>
      <c r="EZ59" s="194"/>
      <c r="FA59" s="194"/>
      <c r="FB59" s="194"/>
      <c r="FC59" s="194"/>
      <c r="FD59" s="194"/>
      <c r="FE59" s="194"/>
      <c r="FF59" s="194"/>
      <c r="FG59" s="194"/>
      <c r="FH59" s="194"/>
      <c r="FI59" s="194"/>
      <c r="FJ59" s="194"/>
      <c r="FK59" s="194"/>
      <c r="FL59" s="194"/>
      <c r="FM59" s="194"/>
      <c r="FN59" s="194"/>
      <c r="FO59" s="194"/>
      <c r="FP59" s="194"/>
      <c r="FQ59" s="194"/>
      <c r="FR59" s="194"/>
      <c r="FS59" s="194"/>
      <c r="FT59" s="194"/>
      <c r="FU59" s="194"/>
      <c r="FV59" s="194"/>
      <c r="FW59" s="194"/>
      <c r="FX59" s="194"/>
      <c r="FY59" s="194"/>
      <c r="FZ59" s="194"/>
      <c r="GA59" s="194"/>
      <c r="GB59" s="194"/>
      <c r="GC59" s="194"/>
      <c r="GD59" s="194"/>
      <c r="GE59" s="194"/>
      <c r="GF59" s="194"/>
      <c r="GG59" s="194"/>
      <c r="GH59" s="194"/>
      <c r="GI59" s="194"/>
      <c r="GJ59" s="194"/>
      <c r="GK59" s="194"/>
      <c r="GL59" s="194"/>
      <c r="GM59" s="194"/>
      <c r="GN59" s="194"/>
      <c r="GO59" s="194"/>
      <c r="GP59" s="194"/>
      <c r="GQ59" s="194"/>
      <c r="GR59" s="194"/>
      <c r="GS59" s="194"/>
      <c r="GT59" s="194"/>
      <c r="GU59" s="194"/>
      <c r="GV59" s="194"/>
      <c r="GW59" s="194"/>
      <c r="GX59" s="194"/>
      <c r="GY59" s="194"/>
      <c r="GZ59" s="194"/>
      <c r="HA59" s="194"/>
      <c r="HB59" s="194"/>
      <c r="HC59" s="194"/>
      <c r="HD59" s="194"/>
      <c r="HE59" s="194"/>
      <c r="HF59" s="194"/>
      <c r="HG59" s="194"/>
      <c r="HH59" s="194"/>
      <c r="HI59" s="194"/>
      <c r="HJ59" s="194"/>
      <c r="HK59" s="194"/>
      <c r="HL59" s="194"/>
      <c r="HM59" s="194"/>
      <c r="HN59" s="194"/>
      <c r="HO59" s="194"/>
      <c r="HP59" s="194"/>
      <c r="HQ59" s="194"/>
      <c r="HR59" s="194"/>
      <c r="HS59" s="194"/>
      <c r="HT59" s="194"/>
      <c r="HU59" s="194"/>
      <c r="HV59" s="194"/>
      <c r="HW59" s="194"/>
      <c r="HX59" s="194"/>
      <c r="HY59" s="194"/>
      <c r="HZ59" s="194"/>
      <c r="IA59" s="194"/>
      <c r="IB59" s="194"/>
      <c r="IC59" s="194"/>
      <c r="ID59" s="194"/>
      <c r="IE59" s="194"/>
      <c r="IF59" s="194"/>
      <c r="IG59" s="194"/>
      <c r="IH59" s="194"/>
      <c r="II59" s="194"/>
      <c r="IJ59" s="194"/>
      <c r="IK59" s="194"/>
      <c r="IL59" s="194"/>
      <c r="IM59" s="194"/>
      <c r="IN59" s="194"/>
      <c r="IO59" s="194"/>
      <c r="IP59" s="194"/>
      <c r="IQ59" s="194"/>
      <c r="IR59" s="194"/>
      <c r="IS59" s="194"/>
      <c r="IT59" s="194"/>
      <c r="IU59" s="194"/>
      <c r="IV59" s="194"/>
      <c r="IW59" s="194"/>
      <c r="IX59" s="194"/>
      <c r="IY59" s="194"/>
      <c r="IZ59" s="194"/>
      <c r="JA59" s="194"/>
      <c r="JB59" s="194"/>
      <c r="JC59" s="194"/>
      <c r="JD59" s="194"/>
      <c r="JE59" s="194"/>
      <c r="JF59" s="194"/>
      <c r="JG59" s="194"/>
      <c r="JH59" s="194"/>
      <c r="JI59" s="194"/>
      <c r="JJ59" s="194"/>
      <c r="JK59" s="194"/>
      <c r="JL59" s="194"/>
      <c r="JM59" s="194"/>
      <c r="JN59" s="194"/>
      <c r="JO59" s="194"/>
      <c r="JP59" s="194"/>
      <c r="JQ59" s="194"/>
      <c r="JR59" s="194"/>
      <c r="JS59" s="194"/>
      <c r="JT59" s="194"/>
      <c r="JU59" s="194"/>
      <c r="JV59" s="194"/>
      <c r="JW59" s="194"/>
      <c r="JX59" s="194"/>
      <c r="JY59" s="194"/>
      <c r="JZ59" s="194"/>
      <c r="KA59" s="194"/>
      <c r="KB59" s="194"/>
      <c r="KC59" s="194"/>
      <c r="KD59" s="194"/>
      <c r="KE59" s="194"/>
      <c r="KF59" s="194"/>
      <c r="KG59" s="194"/>
      <c r="KH59" s="194"/>
      <c r="KI59" s="194"/>
      <c r="KJ59" s="194"/>
      <c r="KK59" s="194"/>
      <c r="KL59" s="194"/>
      <c r="KM59" s="194"/>
      <c r="KN59" s="194"/>
      <c r="KO59" s="194"/>
      <c r="KP59" s="194"/>
      <c r="KQ59" s="194"/>
      <c r="KR59" s="194"/>
      <c r="KS59" s="194"/>
      <c r="KT59" s="194"/>
      <c r="KU59" s="194"/>
      <c r="KV59" s="194"/>
      <c r="KW59" s="194"/>
      <c r="KX59" s="194"/>
      <c r="KY59" s="194"/>
      <c r="KZ59" s="194"/>
      <c r="LA59" s="194"/>
      <c r="LB59" s="194"/>
      <c r="LC59" s="194"/>
      <c r="LD59" s="194"/>
      <c r="LE59" s="194"/>
      <c r="LF59" s="194"/>
      <c r="LG59" s="194"/>
      <c r="LH59" s="194"/>
      <c r="LI59" s="194"/>
      <c r="LJ59" s="194"/>
      <c r="LK59" s="194"/>
      <c r="LL59" s="194"/>
      <c r="LM59" s="194"/>
      <c r="LN59" s="194"/>
      <c r="LO59" s="194"/>
      <c r="LP59" s="194"/>
      <c r="LQ59" s="194"/>
      <c r="LR59" s="194"/>
      <c r="LS59" s="194"/>
      <c r="LT59" s="194"/>
      <c r="LU59" s="194"/>
      <c r="LV59" s="194"/>
      <c r="LW59" s="194"/>
      <c r="LX59" s="194"/>
      <c r="LY59" s="194"/>
      <c r="LZ59" s="194"/>
      <c r="MA59" s="194"/>
      <c r="MB59" s="194"/>
      <c r="MC59" s="194"/>
      <c r="MD59" s="194"/>
      <c r="ME59" s="194"/>
      <c r="MF59" s="194"/>
      <c r="MG59" s="194"/>
      <c r="MH59" s="194"/>
      <c r="MI59" s="194"/>
      <c r="MJ59" s="194"/>
      <c r="MK59" s="194"/>
      <c r="ML59" s="194"/>
      <c r="MM59" s="194"/>
      <c r="MN59" s="194"/>
      <c r="MO59" s="194"/>
      <c r="MP59" s="194"/>
      <c r="MQ59" s="194"/>
      <c r="MR59" s="194"/>
      <c r="MS59" s="194"/>
      <c r="MT59" s="194"/>
      <c r="MU59" s="194"/>
      <c r="MV59" s="194"/>
      <c r="MW59" s="194"/>
      <c r="MX59" s="194"/>
      <c r="MY59" s="194"/>
      <c r="MZ59" s="194"/>
      <c r="NA59" s="194"/>
      <c r="NB59" s="194"/>
      <c r="NC59" s="194"/>
      <c r="ND59" s="194"/>
      <c r="NE59" s="194"/>
      <c r="NF59" s="194"/>
      <c r="NG59" s="194"/>
      <c r="NH59" s="194"/>
      <c r="NI59" s="194"/>
      <c r="NJ59" s="194"/>
      <c r="NK59" s="194"/>
      <c r="NL59" s="194"/>
      <c r="NM59" s="194"/>
      <c r="NN59" s="194"/>
      <c r="NO59" s="194"/>
      <c r="NP59" s="194"/>
      <c r="NQ59" s="194"/>
      <c r="NR59" s="194"/>
      <c r="NS59" s="194"/>
      <c r="NT59" s="194"/>
      <c r="NU59" s="194"/>
      <c r="NV59" s="194"/>
      <c r="NW59" s="194"/>
      <c r="NX59" s="194"/>
      <c r="NY59" s="194"/>
      <c r="NZ59" s="194"/>
      <c r="OA59" s="194"/>
      <c r="OB59" s="194"/>
      <c r="OC59" s="194"/>
      <c r="OD59" s="194"/>
      <c r="OE59" s="194"/>
      <c r="OF59" s="194"/>
      <c r="OG59" s="194"/>
      <c r="OH59" s="194"/>
      <c r="OI59" s="194"/>
      <c r="OJ59" s="194"/>
      <c r="OK59" s="194"/>
      <c r="OL59" s="194"/>
      <c r="OM59" s="194"/>
      <c r="ON59" s="194"/>
      <c r="OO59" s="194"/>
      <c r="OP59" s="194"/>
      <c r="OQ59" s="194"/>
      <c r="OR59" s="194"/>
      <c r="OS59" s="194"/>
      <c r="OT59" s="194"/>
      <c r="OU59" s="194"/>
      <c r="OV59" s="194"/>
      <c r="OW59" s="194"/>
      <c r="OX59" s="194"/>
      <c r="OY59" s="194"/>
      <c r="OZ59" s="194"/>
      <c r="PA59" s="194"/>
      <c r="PB59" s="194"/>
      <c r="PC59" s="194"/>
      <c r="PD59" s="194"/>
      <c r="PE59" s="194"/>
      <c r="PF59" s="194"/>
      <c r="PG59" s="194"/>
      <c r="PH59" s="194"/>
      <c r="PI59" s="194"/>
      <c r="PJ59" s="194"/>
      <c r="PK59" s="194"/>
      <c r="PL59" s="194"/>
      <c r="PM59" s="194"/>
      <c r="PN59" s="194"/>
      <c r="PO59" s="194"/>
      <c r="PP59" s="194"/>
      <c r="PQ59" s="194"/>
      <c r="PR59" s="194"/>
      <c r="PS59" s="194"/>
      <c r="PT59" s="194"/>
      <c r="PU59" s="194"/>
      <c r="PV59" s="194"/>
      <c r="PW59" s="194"/>
      <c r="PX59" s="194"/>
      <c r="PY59" s="194"/>
      <c r="PZ59" s="194"/>
      <c r="QA59" s="194"/>
      <c r="QB59" s="194"/>
      <c r="QC59" s="194"/>
      <c r="QD59" s="194"/>
      <c r="QE59" s="194"/>
      <c r="QF59" s="194"/>
      <c r="QG59" s="194"/>
      <c r="QH59" s="194"/>
      <c r="QI59" s="194"/>
      <c r="QJ59" s="194"/>
      <c r="QK59" s="194"/>
      <c r="QL59" s="194"/>
      <c r="QM59" s="194"/>
      <c r="QN59" s="194"/>
      <c r="QO59" s="194"/>
      <c r="QP59" s="194"/>
      <c r="QQ59" s="194"/>
      <c r="QR59" s="194"/>
      <c r="QS59" s="194"/>
      <c r="QT59" s="194"/>
      <c r="QU59" s="194"/>
      <c r="QV59" s="194"/>
      <c r="QW59" s="194"/>
      <c r="QX59" s="194"/>
      <c r="QY59" s="194"/>
      <c r="QZ59" s="194"/>
      <c r="RA59" s="194"/>
    </row>
    <row r="60" spans="1:469" x14ac:dyDescent="0.45">
      <c r="A60" s="193"/>
      <c r="B60" s="194"/>
      <c r="C60" s="195"/>
      <c r="D60" s="194"/>
      <c r="E60" s="194"/>
      <c r="F60" s="194"/>
      <c r="G60" s="193"/>
      <c r="H60" s="194"/>
      <c r="I60" s="194"/>
      <c r="J60" s="194"/>
      <c r="K60" s="194"/>
      <c r="L60" s="194"/>
      <c r="M60" s="194"/>
      <c r="N60" s="197"/>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c r="EC60" s="194"/>
      <c r="ED60" s="194"/>
      <c r="EE60" s="194"/>
      <c r="EF60" s="194"/>
      <c r="EG60" s="194"/>
      <c r="EH60" s="194"/>
      <c r="EI60" s="194"/>
      <c r="EJ60" s="194"/>
      <c r="EK60" s="194"/>
      <c r="EL60" s="194"/>
      <c r="EM60" s="194"/>
      <c r="EN60" s="194"/>
      <c r="EO60" s="194"/>
      <c r="EP60" s="194"/>
      <c r="EQ60" s="194"/>
      <c r="ER60" s="194"/>
      <c r="ES60" s="194"/>
      <c r="ET60" s="194"/>
      <c r="EU60" s="194"/>
      <c r="EV60" s="194"/>
      <c r="EW60" s="194"/>
      <c r="EX60" s="194"/>
      <c r="EY60" s="194"/>
      <c r="EZ60" s="194"/>
      <c r="FA60" s="194"/>
      <c r="FB60" s="194"/>
      <c r="FC60" s="194"/>
      <c r="FD60" s="194"/>
      <c r="FE60" s="194"/>
      <c r="FF60" s="194"/>
      <c r="FG60" s="194"/>
      <c r="FH60" s="194"/>
      <c r="FI60" s="194"/>
      <c r="FJ60" s="194"/>
      <c r="FK60" s="194"/>
      <c r="FL60" s="194"/>
      <c r="FM60" s="194"/>
      <c r="FN60" s="194"/>
      <c r="FO60" s="194"/>
      <c r="FP60" s="194"/>
      <c r="FQ60" s="194"/>
      <c r="FR60" s="194"/>
      <c r="FS60" s="194"/>
      <c r="FT60" s="194"/>
      <c r="FU60" s="194"/>
      <c r="FV60" s="194"/>
      <c r="FW60" s="194"/>
      <c r="FX60" s="194"/>
      <c r="FY60" s="194"/>
      <c r="FZ60" s="194"/>
      <c r="GA60" s="194"/>
      <c r="GB60" s="194"/>
      <c r="GC60" s="194"/>
      <c r="GD60" s="194"/>
      <c r="GE60" s="194"/>
      <c r="GF60" s="194"/>
      <c r="GG60" s="194"/>
      <c r="GH60" s="194"/>
      <c r="GI60" s="194"/>
      <c r="GJ60" s="194"/>
      <c r="GK60" s="194"/>
      <c r="GL60" s="194"/>
      <c r="GM60" s="194"/>
      <c r="GN60" s="194"/>
      <c r="GO60" s="194"/>
      <c r="GP60" s="194"/>
      <c r="GQ60" s="194"/>
      <c r="GR60" s="194"/>
      <c r="GS60" s="194"/>
      <c r="GT60" s="194"/>
      <c r="GU60" s="194"/>
      <c r="GV60" s="194"/>
      <c r="GW60" s="194"/>
      <c r="GX60" s="194"/>
      <c r="GY60" s="194"/>
      <c r="GZ60" s="194"/>
      <c r="HA60" s="194"/>
      <c r="HB60" s="194"/>
      <c r="HC60" s="194"/>
      <c r="HD60" s="194"/>
      <c r="HE60" s="194"/>
      <c r="HF60" s="194"/>
      <c r="HG60" s="194"/>
      <c r="HH60" s="194"/>
      <c r="HI60" s="194"/>
      <c r="HJ60" s="194"/>
      <c r="HK60" s="194"/>
      <c r="HL60" s="194"/>
      <c r="HM60" s="194"/>
      <c r="HN60" s="194"/>
      <c r="HO60" s="194"/>
      <c r="HP60" s="194"/>
      <c r="HQ60" s="194"/>
      <c r="HR60" s="194"/>
      <c r="HS60" s="194"/>
      <c r="HT60" s="194"/>
      <c r="HU60" s="194"/>
      <c r="HV60" s="194"/>
      <c r="HW60" s="194"/>
      <c r="HX60" s="194"/>
      <c r="HY60" s="194"/>
      <c r="HZ60" s="194"/>
      <c r="IA60" s="194"/>
      <c r="IB60" s="194"/>
      <c r="IC60" s="194"/>
      <c r="ID60" s="194"/>
      <c r="IE60" s="194"/>
      <c r="IF60" s="194"/>
      <c r="IG60" s="194"/>
      <c r="IH60" s="194"/>
      <c r="II60" s="194"/>
      <c r="IJ60" s="194"/>
      <c r="IK60" s="194"/>
      <c r="IL60" s="194"/>
      <c r="IM60" s="194"/>
      <c r="IN60" s="194"/>
      <c r="IO60" s="194"/>
      <c r="IP60" s="194"/>
      <c r="IQ60" s="194"/>
      <c r="IR60" s="194"/>
      <c r="IS60" s="194"/>
      <c r="IT60" s="194"/>
      <c r="IU60" s="194"/>
      <c r="IV60" s="194"/>
      <c r="IW60" s="194"/>
      <c r="IX60" s="194"/>
      <c r="IY60" s="194"/>
      <c r="IZ60" s="194"/>
      <c r="JA60" s="194"/>
      <c r="JB60" s="194"/>
      <c r="JC60" s="194"/>
      <c r="JD60" s="194"/>
      <c r="JE60" s="194"/>
      <c r="JF60" s="194"/>
      <c r="JG60" s="194"/>
      <c r="JH60" s="194"/>
      <c r="JI60" s="194"/>
      <c r="JJ60" s="194"/>
      <c r="JK60" s="194"/>
      <c r="JL60" s="194"/>
      <c r="JM60" s="194"/>
      <c r="JN60" s="194"/>
      <c r="JO60" s="194"/>
      <c r="JP60" s="194"/>
      <c r="JQ60" s="194"/>
      <c r="JR60" s="194"/>
      <c r="JS60" s="194"/>
      <c r="JT60" s="194"/>
      <c r="JU60" s="194"/>
      <c r="JV60" s="194"/>
      <c r="JW60" s="194"/>
      <c r="JX60" s="194"/>
      <c r="JY60" s="194"/>
      <c r="JZ60" s="194"/>
      <c r="KA60" s="194"/>
      <c r="KB60" s="194"/>
      <c r="KC60" s="194"/>
      <c r="KD60" s="194"/>
      <c r="KE60" s="194"/>
      <c r="KF60" s="194"/>
      <c r="KG60" s="194"/>
      <c r="KH60" s="194"/>
      <c r="KI60" s="194"/>
      <c r="KJ60" s="194"/>
      <c r="KK60" s="194"/>
      <c r="KL60" s="194"/>
      <c r="KM60" s="194"/>
      <c r="KN60" s="194"/>
      <c r="KO60" s="194"/>
      <c r="KP60" s="194"/>
      <c r="KQ60" s="194"/>
      <c r="KR60" s="194"/>
      <c r="KS60" s="194"/>
      <c r="KT60" s="194"/>
      <c r="KU60" s="194"/>
      <c r="KV60" s="194"/>
      <c r="KW60" s="194"/>
      <c r="KX60" s="194"/>
      <c r="KY60" s="194"/>
      <c r="KZ60" s="194"/>
      <c r="LA60" s="194"/>
      <c r="LB60" s="194"/>
      <c r="LC60" s="194"/>
      <c r="LD60" s="194"/>
      <c r="LE60" s="194"/>
      <c r="LF60" s="194"/>
      <c r="LG60" s="194"/>
      <c r="LH60" s="194"/>
      <c r="LI60" s="194"/>
      <c r="LJ60" s="194"/>
      <c r="LK60" s="194"/>
      <c r="LL60" s="194"/>
      <c r="LM60" s="194"/>
      <c r="LN60" s="194"/>
      <c r="LO60" s="194"/>
      <c r="LP60" s="194"/>
      <c r="LQ60" s="194"/>
      <c r="LR60" s="194"/>
      <c r="LS60" s="194"/>
      <c r="LT60" s="194"/>
      <c r="LU60" s="194"/>
      <c r="LV60" s="194"/>
      <c r="LW60" s="194"/>
      <c r="LX60" s="194"/>
      <c r="LY60" s="194"/>
      <c r="LZ60" s="194"/>
      <c r="MA60" s="194"/>
      <c r="MB60" s="194"/>
      <c r="MC60" s="194"/>
      <c r="MD60" s="194"/>
      <c r="ME60" s="194"/>
      <c r="MF60" s="194"/>
      <c r="MG60" s="194"/>
      <c r="MH60" s="194"/>
      <c r="MI60" s="194"/>
      <c r="MJ60" s="194"/>
      <c r="MK60" s="194"/>
      <c r="ML60" s="194"/>
      <c r="MM60" s="194"/>
      <c r="MN60" s="194"/>
      <c r="MO60" s="194"/>
      <c r="MP60" s="194"/>
      <c r="MQ60" s="194"/>
      <c r="MR60" s="194"/>
      <c r="MS60" s="194"/>
      <c r="MT60" s="194"/>
      <c r="MU60" s="194"/>
      <c r="MV60" s="194"/>
      <c r="MW60" s="194"/>
      <c r="MX60" s="194"/>
      <c r="MY60" s="194"/>
      <c r="MZ60" s="194"/>
      <c r="NA60" s="194"/>
      <c r="NB60" s="194"/>
      <c r="NC60" s="194"/>
      <c r="ND60" s="194"/>
      <c r="NE60" s="194"/>
      <c r="NF60" s="194"/>
      <c r="NG60" s="194"/>
      <c r="NH60" s="194"/>
      <c r="NI60" s="194"/>
      <c r="NJ60" s="194"/>
      <c r="NK60" s="194"/>
      <c r="NL60" s="194"/>
      <c r="NM60" s="194"/>
      <c r="NN60" s="194"/>
      <c r="NO60" s="194"/>
      <c r="NP60" s="194"/>
      <c r="NQ60" s="194"/>
      <c r="NR60" s="194"/>
      <c r="NS60" s="194"/>
      <c r="NT60" s="194"/>
      <c r="NU60" s="194"/>
      <c r="NV60" s="194"/>
      <c r="NW60" s="194"/>
      <c r="NX60" s="194"/>
      <c r="NY60" s="194"/>
      <c r="NZ60" s="194"/>
      <c r="OA60" s="194"/>
      <c r="OB60" s="194"/>
      <c r="OC60" s="194"/>
      <c r="OD60" s="194"/>
      <c r="OE60" s="194"/>
      <c r="OF60" s="194"/>
      <c r="OG60" s="194"/>
      <c r="OH60" s="194"/>
      <c r="OI60" s="194"/>
      <c r="OJ60" s="194"/>
      <c r="OK60" s="194"/>
      <c r="OL60" s="194"/>
      <c r="OM60" s="194"/>
      <c r="ON60" s="194"/>
      <c r="OO60" s="194"/>
      <c r="OP60" s="194"/>
      <c r="OQ60" s="194"/>
      <c r="OR60" s="194"/>
      <c r="OS60" s="194"/>
      <c r="OT60" s="194"/>
      <c r="OU60" s="194"/>
      <c r="OV60" s="194"/>
      <c r="OW60" s="194"/>
      <c r="OX60" s="194"/>
      <c r="OY60" s="194"/>
      <c r="OZ60" s="194"/>
      <c r="PA60" s="194"/>
      <c r="PB60" s="194"/>
      <c r="PC60" s="194"/>
      <c r="PD60" s="194"/>
      <c r="PE60" s="194"/>
      <c r="PF60" s="194"/>
      <c r="PG60" s="194"/>
      <c r="PH60" s="194"/>
      <c r="PI60" s="194"/>
      <c r="PJ60" s="194"/>
      <c r="PK60" s="194"/>
      <c r="PL60" s="194"/>
      <c r="PM60" s="194"/>
      <c r="PN60" s="194"/>
      <c r="PO60" s="194"/>
      <c r="PP60" s="194"/>
      <c r="PQ60" s="194"/>
      <c r="PR60" s="194"/>
      <c r="PS60" s="194"/>
      <c r="PT60" s="194"/>
      <c r="PU60" s="194"/>
      <c r="PV60" s="194"/>
      <c r="PW60" s="194"/>
      <c r="PX60" s="194"/>
      <c r="PY60" s="194"/>
      <c r="PZ60" s="194"/>
      <c r="QA60" s="194"/>
      <c r="QB60" s="194"/>
      <c r="QC60" s="194"/>
      <c r="QD60" s="194"/>
      <c r="QE60" s="194"/>
      <c r="QF60" s="194"/>
      <c r="QG60" s="194"/>
      <c r="QH60" s="194"/>
      <c r="QI60" s="194"/>
      <c r="QJ60" s="194"/>
      <c r="QK60" s="194"/>
      <c r="QL60" s="194"/>
      <c r="QM60" s="194"/>
      <c r="QN60" s="194"/>
      <c r="QO60" s="194"/>
      <c r="QP60" s="194"/>
      <c r="QQ60" s="194"/>
      <c r="QR60" s="194"/>
      <c r="QS60" s="194"/>
      <c r="QT60" s="194"/>
      <c r="QU60" s="194"/>
      <c r="QV60" s="194"/>
      <c r="QW60" s="194"/>
      <c r="QX60" s="194"/>
      <c r="QY60" s="194"/>
      <c r="QZ60" s="194"/>
      <c r="RA60" s="194"/>
    </row>
    <row r="61" spans="1:469" x14ac:dyDescent="0.45">
      <c r="A61" s="193"/>
      <c r="B61" s="194"/>
      <c r="C61" s="195"/>
      <c r="D61" s="194"/>
      <c r="E61" s="194"/>
      <c r="F61" s="194"/>
      <c r="G61" s="193"/>
      <c r="H61" s="194"/>
      <c r="I61" s="194"/>
      <c r="J61" s="194"/>
      <c r="K61" s="194"/>
      <c r="L61" s="194"/>
      <c r="M61" s="194"/>
      <c r="N61" s="197"/>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c r="EC61" s="194"/>
      <c r="ED61" s="194"/>
      <c r="EE61" s="194"/>
      <c r="EF61" s="194"/>
      <c r="EG61" s="194"/>
      <c r="EH61" s="194"/>
      <c r="EI61" s="194"/>
      <c r="EJ61" s="194"/>
      <c r="EK61" s="194"/>
      <c r="EL61" s="194"/>
      <c r="EM61" s="194"/>
      <c r="EN61" s="194"/>
      <c r="EO61" s="194"/>
      <c r="EP61" s="194"/>
      <c r="EQ61" s="194"/>
      <c r="ER61" s="194"/>
      <c r="ES61" s="194"/>
      <c r="ET61" s="194"/>
      <c r="EU61" s="194"/>
      <c r="EV61" s="194"/>
      <c r="EW61" s="194"/>
      <c r="EX61" s="194"/>
      <c r="EY61" s="194"/>
      <c r="EZ61" s="194"/>
      <c r="FA61" s="194"/>
      <c r="FB61" s="194"/>
      <c r="FC61" s="194"/>
      <c r="FD61" s="194"/>
      <c r="FE61" s="194"/>
      <c r="FF61" s="194"/>
      <c r="FG61" s="194"/>
      <c r="FH61" s="194"/>
      <c r="FI61" s="194"/>
      <c r="FJ61" s="194"/>
      <c r="FK61" s="194"/>
      <c r="FL61" s="194"/>
      <c r="FM61" s="194"/>
      <c r="FN61" s="194"/>
      <c r="FO61" s="194"/>
      <c r="FP61" s="194"/>
      <c r="FQ61" s="194"/>
      <c r="FR61" s="194"/>
      <c r="FS61" s="194"/>
      <c r="FT61" s="194"/>
      <c r="FU61" s="194"/>
      <c r="FV61" s="194"/>
      <c r="FW61" s="194"/>
      <c r="FX61" s="194"/>
      <c r="FY61" s="194"/>
      <c r="FZ61" s="194"/>
      <c r="GA61" s="194"/>
      <c r="GB61" s="194"/>
      <c r="GC61" s="194"/>
      <c r="GD61" s="194"/>
      <c r="GE61" s="194"/>
      <c r="GF61" s="194"/>
      <c r="GG61" s="194"/>
      <c r="GH61" s="194"/>
      <c r="GI61" s="194"/>
      <c r="GJ61" s="194"/>
      <c r="GK61" s="194"/>
      <c r="GL61" s="194"/>
      <c r="GM61" s="194"/>
      <c r="GN61" s="194"/>
      <c r="GO61" s="194"/>
      <c r="GP61" s="194"/>
      <c r="GQ61" s="194"/>
      <c r="GR61" s="194"/>
      <c r="GS61" s="194"/>
      <c r="GT61" s="194"/>
      <c r="GU61" s="194"/>
      <c r="GV61" s="194"/>
      <c r="GW61" s="194"/>
      <c r="GX61" s="194"/>
      <c r="GY61" s="194"/>
      <c r="GZ61" s="194"/>
      <c r="HA61" s="194"/>
      <c r="HB61" s="194"/>
      <c r="HC61" s="194"/>
      <c r="HD61" s="194"/>
      <c r="HE61" s="194"/>
      <c r="HF61" s="194"/>
      <c r="HG61" s="194"/>
      <c r="HH61" s="194"/>
      <c r="HI61" s="194"/>
      <c r="HJ61" s="194"/>
      <c r="HK61" s="194"/>
      <c r="HL61" s="194"/>
      <c r="HM61" s="194"/>
      <c r="HN61" s="194"/>
      <c r="HO61" s="194"/>
      <c r="HP61" s="194"/>
      <c r="HQ61" s="194"/>
      <c r="HR61" s="194"/>
      <c r="HS61" s="194"/>
      <c r="HT61" s="194"/>
      <c r="HU61" s="194"/>
      <c r="HV61" s="194"/>
      <c r="HW61" s="194"/>
      <c r="HX61" s="194"/>
      <c r="HY61" s="194"/>
      <c r="HZ61" s="194"/>
      <c r="IA61" s="194"/>
      <c r="IB61" s="194"/>
      <c r="IC61" s="194"/>
      <c r="ID61" s="194"/>
      <c r="IE61" s="194"/>
      <c r="IF61" s="194"/>
      <c r="IG61" s="194"/>
      <c r="IH61" s="194"/>
      <c r="II61" s="194"/>
      <c r="IJ61" s="194"/>
      <c r="IK61" s="194"/>
      <c r="IL61" s="194"/>
      <c r="IM61" s="194"/>
      <c r="IN61" s="194"/>
      <c r="IO61" s="194"/>
      <c r="IP61" s="194"/>
      <c r="IQ61" s="194"/>
      <c r="IR61" s="194"/>
      <c r="IS61" s="194"/>
      <c r="IT61" s="194"/>
      <c r="IU61" s="194"/>
      <c r="IV61" s="194"/>
      <c r="IW61" s="194"/>
      <c r="IX61" s="194"/>
      <c r="IY61" s="194"/>
      <c r="IZ61" s="194"/>
      <c r="JA61" s="194"/>
      <c r="JB61" s="194"/>
      <c r="JC61" s="194"/>
      <c r="JD61" s="194"/>
      <c r="JE61" s="194"/>
      <c r="JF61" s="194"/>
      <c r="JG61" s="194"/>
      <c r="JH61" s="194"/>
      <c r="JI61" s="194"/>
      <c r="JJ61" s="194"/>
      <c r="JK61" s="194"/>
      <c r="JL61" s="194"/>
      <c r="JM61" s="194"/>
      <c r="JN61" s="194"/>
      <c r="JO61" s="194"/>
      <c r="JP61" s="194"/>
      <c r="JQ61" s="194"/>
      <c r="JR61" s="194"/>
      <c r="JS61" s="194"/>
      <c r="JT61" s="194"/>
      <c r="JU61" s="194"/>
      <c r="JV61" s="194"/>
      <c r="JW61" s="194"/>
      <c r="JX61" s="194"/>
      <c r="JY61" s="194"/>
      <c r="JZ61" s="194"/>
      <c r="KA61" s="194"/>
      <c r="KB61" s="194"/>
      <c r="KC61" s="194"/>
      <c r="KD61" s="194"/>
      <c r="KE61" s="194"/>
      <c r="KF61" s="194"/>
      <c r="KG61" s="194"/>
      <c r="KH61" s="194"/>
      <c r="KI61" s="194"/>
      <c r="KJ61" s="194"/>
      <c r="KK61" s="194"/>
      <c r="KL61" s="194"/>
      <c r="KM61" s="194"/>
      <c r="KN61" s="194"/>
      <c r="KO61" s="194"/>
      <c r="KP61" s="194"/>
      <c r="KQ61" s="194"/>
      <c r="KR61" s="194"/>
      <c r="KS61" s="194"/>
      <c r="KT61" s="194"/>
      <c r="KU61" s="194"/>
      <c r="KV61" s="194"/>
      <c r="KW61" s="194"/>
      <c r="KX61" s="194"/>
      <c r="KY61" s="194"/>
      <c r="KZ61" s="194"/>
      <c r="LA61" s="194"/>
      <c r="LB61" s="194"/>
      <c r="LC61" s="194"/>
      <c r="LD61" s="194"/>
      <c r="LE61" s="194"/>
      <c r="LF61" s="194"/>
      <c r="LG61" s="194"/>
      <c r="LH61" s="194"/>
      <c r="LI61" s="194"/>
      <c r="LJ61" s="194"/>
      <c r="LK61" s="194"/>
      <c r="LL61" s="194"/>
      <c r="LM61" s="194"/>
      <c r="LN61" s="194"/>
      <c r="LO61" s="194"/>
      <c r="LP61" s="194"/>
      <c r="LQ61" s="194"/>
      <c r="LR61" s="194"/>
      <c r="LS61" s="194"/>
      <c r="LT61" s="194"/>
      <c r="LU61" s="194"/>
      <c r="LV61" s="194"/>
      <c r="LW61" s="194"/>
      <c r="LX61" s="194"/>
      <c r="LY61" s="194"/>
      <c r="LZ61" s="194"/>
      <c r="MA61" s="194"/>
      <c r="MB61" s="194"/>
      <c r="MC61" s="194"/>
      <c r="MD61" s="194"/>
      <c r="ME61" s="194"/>
      <c r="MF61" s="194"/>
      <c r="MG61" s="194"/>
      <c r="MH61" s="194"/>
      <c r="MI61" s="194"/>
      <c r="MJ61" s="194"/>
      <c r="MK61" s="194"/>
      <c r="ML61" s="194"/>
      <c r="MM61" s="194"/>
      <c r="MN61" s="194"/>
      <c r="MO61" s="194"/>
      <c r="MP61" s="194"/>
      <c r="MQ61" s="194"/>
      <c r="MR61" s="194"/>
      <c r="MS61" s="194"/>
      <c r="MT61" s="194"/>
      <c r="MU61" s="194"/>
      <c r="MV61" s="194"/>
      <c r="MW61" s="194"/>
      <c r="MX61" s="194"/>
      <c r="MY61" s="194"/>
      <c r="MZ61" s="194"/>
      <c r="NA61" s="194"/>
      <c r="NB61" s="194"/>
      <c r="NC61" s="194"/>
      <c r="ND61" s="194"/>
      <c r="NE61" s="194"/>
      <c r="NF61" s="194"/>
      <c r="NG61" s="194"/>
      <c r="NH61" s="194"/>
      <c r="NI61" s="194"/>
      <c r="NJ61" s="194"/>
      <c r="NK61" s="194"/>
      <c r="NL61" s="194"/>
      <c r="NM61" s="194"/>
      <c r="NN61" s="194"/>
      <c r="NO61" s="194"/>
      <c r="NP61" s="194"/>
      <c r="NQ61" s="194"/>
      <c r="NR61" s="194"/>
      <c r="NS61" s="194"/>
      <c r="NT61" s="194"/>
      <c r="NU61" s="194"/>
      <c r="NV61" s="194"/>
      <c r="NW61" s="194"/>
      <c r="NX61" s="194"/>
      <c r="NY61" s="194"/>
      <c r="NZ61" s="194"/>
      <c r="OA61" s="194"/>
      <c r="OB61" s="194"/>
      <c r="OC61" s="194"/>
      <c r="OD61" s="194"/>
      <c r="OE61" s="194"/>
      <c r="OF61" s="194"/>
      <c r="OG61" s="194"/>
      <c r="OH61" s="194"/>
      <c r="OI61" s="194"/>
      <c r="OJ61" s="194"/>
      <c r="OK61" s="194"/>
      <c r="OL61" s="194"/>
      <c r="OM61" s="194"/>
      <c r="ON61" s="194"/>
      <c r="OO61" s="194"/>
      <c r="OP61" s="194"/>
      <c r="OQ61" s="194"/>
      <c r="OR61" s="194"/>
      <c r="OS61" s="194"/>
      <c r="OT61" s="194"/>
      <c r="OU61" s="194"/>
      <c r="OV61" s="194"/>
      <c r="OW61" s="194"/>
      <c r="OX61" s="194"/>
      <c r="OY61" s="194"/>
      <c r="OZ61" s="194"/>
      <c r="PA61" s="194"/>
      <c r="PB61" s="194"/>
      <c r="PC61" s="194"/>
      <c r="PD61" s="194"/>
      <c r="PE61" s="194"/>
      <c r="PF61" s="194"/>
      <c r="PG61" s="194"/>
      <c r="PH61" s="194"/>
      <c r="PI61" s="194"/>
      <c r="PJ61" s="194"/>
      <c r="PK61" s="194"/>
      <c r="PL61" s="194"/>
      <c r="PM61" s="194"/>
      <c r="PN61" s="194"/>
      <c r="PO61" s="194"/>
      <c r="PP61" s="194"/>
      <c r="PQ61" s="194"/>
      <c r="PR61" s="194"/>
      <c r="PS61" s="194"/>
      <c r="PT61" s="194"/>
      <c r="PU61" s="194"/>
      <c r="PV61" s="194"/>
      <c r="PW61" s="194"/>
      <c r="PX61" s="194"/>
      <c r="PY61" s="194"/>
      <c r="PZ61" s="194"/>
      <c r="QA61" s="194"/>
      <c r="QB61" s="194"/>
      <c r="QC61" s="194"/>
      <c r="QD61" s="194"/>
      <c r="QE61" s="194"/>
      <c r="QF61" s="194"/>
      <c r="QG61" s="194"/>
      <c r="QH61" s="194"/>
      <c r="QI61" s="194"/>
      <c r="QJ61" s="194"/>
      <c r="QK61" s="194"/>
      <c r="QL61" s="194"/>
      <c r="QM61" s="194"/>
      <c r="QN61" s="194"/>
      <c r="QO61" s="194"/>
      <c r="QP61" s="194"/>
      <c r="QQ61" s="194"/>
      <c r="QR61" s="194"/>
      <c r="QS61" s="194"/>
      <c r="QT61" s="194"/>
      <c r="QU61" s="194"/>
      <c r="QV61" s="194"/>
      <c r="QW61" s="194"/>
      <c r="QX61" s="194"/>
      <c r="QY61" s="194"/>
      <c r="QZ61" s="194"/>
      <c r="RA61" s="194"/>
    </row>
    <row r="62" spans="1:469" x14ac:dyDescent="0.45">
      <c r="A62" s="193"/>
      <c r="B62" s="194"/>
      <c r="C62" s="195"/>
      <c r="D62" s="194"/>
      <c r="E62" s="194"/>
      <c r="F62" s="194"/>
      <c r="G62" s="193"/>
      <c r="H62" s="194"/>
      <c r="I62" s="194"/>
      <c r="J62" s="194"/>
      <c r="K62" s="194"/>
      <c r="L62" s="194"/>
      <c r="M62" s="194"/>
      <c r="N62" s="197"/>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4"/>
      <c r="EP62" s="194"/>
      <c r="EQ62" s="194"/>
      <c r="ER62" s="194"/>
      <c r="ES62" s="194"/>
      <c r="ET62" s="194"/>
      <c r="EU62" s="194"/>
      <c r="EV62" s="194"/>
      <c r="EW62" s="194"/>
      <c r="EX62" s="194"/>
      <c r="EY62" s="194"/>
      <c r="EZ62" s="194"/>
      <c r="FA62" s="194"/>
      <c r="FB62" s="194"/>
      <c r="FC62" s="194"/>
      <c r="FD62" s="194"/>
      <c r="FE62" s="194"/>
      <c r="FF62" s="194"/>
      <c r="FG62" s="194"/>
      <c r="FH62" s="194"/>
      <c r="FI62" s="194"/>
      <c r="FJ62" s="194"/>
      <c r="FK62" s="194"/>
      <c r="FL62" s="194"/>
      <c r="FM62" s="194"/>
      <c r="FN62" s="194"/>
      <c r="FO62" s="194"/>
      <c r="FP62" s="194"/>
      <c r="FQ62" s="194"/>
      <c r="FR62" s="194"/>
      <c r="FS62" s="194"/>
      <c r="FT62" s="194"/>
      <c r="FU62" s="194"/>
      <c r="FV62" s="194"/>
      <c r="FW62" s="194"/>
      <c r="FX62" s="194"/>
      <c r="FY62" s="194"/>
      <c r="FZ62" s="194"/>
      <c r="GA62" s="194"/>
      <c r="GB62" s="194"/>
      <c r="GC62" s="194"/>
      <c r="GD62" s="194"/>
      <c r="GE62" s="194"/>
      <c r="GF62" s="194"/>
      <c r="GG62" s="194"/>
      <c r="GH62" s="194"/>
      <c r="GI62" s="194"/>
      <c r="GJ62" s="194"/>
      <c r="GK62" s="194"/>
      <c r="GL62" s="194"/>
      <c r="GM62" s="194"/>
      <c r="GN62" s="194"/>
      <c r="GO62" s="194"/>
      <c r="GP62" s="194"/>
      <c r="GQ62" s="194"/>
      <c r="GR62" s="194"/>
      <c r="GS62" s="194"/>
      <c r="GT62" s="194"/>
      <c r="GU62" s="194"/>
      <c r="GV62" s="194"/>
      <c r="GW62" s="194"/>
      <c r="GX62" s="194"/>
      <c r="GY62" s="194"/>
      <c r="GZ62" s="194"/>
      <c r="HA62" s="194"/>
      <c r="HB62" s="194"/>
      <c r="HC62" s="194"/>
      <c r="HD62" s="194"/>
      <c r="HE62" s="194"/>
      <c r="HF62" s="194"/>
      <c r="HG62" s="194"/>
      <c r="HH62" s="194"/>
      <c r="HI62" s="194"/>
      <c r="HJ62" s="194"/>
      <c r="HK62" s="194"/>
      <c r="HL62" s="194"/>
      <c r="HM62" s="194"/>
      <c r="HN62" s="194"/>
      <c r="HO62" s="194"/>
      <c r="HP62" s="194"/>
      <c r="HQ62" s="194"/>
      <c r="HR62" s="194"/>
      <c r="HS62" s="194"/>
      <c r="HT62" s="194"/>
      <c r="HU62" s="194"/>
      <c r="HV62" s="194"/>
      <c r="HW62" s="194"/>
      <c r="HX62" s="194"/>
      <c r="HY62" s="194"/>
      <c r="HZ62" s="194"/>
      <c r="IA62" s="194"/>
      <c r="IB62" s="194"/>
      <c r="IC62" s="194"/>
      <c r="ID62" s="194"/>
      <c r="IE62" s="194"/>
      <c r="IF62" s="194"/>
      <c r="IG62" s="194"/>
      <c r="IH62" s="194"/>
      <c r="II62" s="194"/>
      <c r="IJ62" s="194"/>
      <c r="IK62" s="194"/>
      <c r="IL62" s="194"/>
      <c r="IM62" s="194"/>
      <c r="IN62" s="194"/>
      <c r="IO62" s="194"/>
      <c r="IP62" s="194"/>
      <c r="IQ62" s="194"/>
      <c r="IR62" s="194"/>
      <c r="IS62" s="194"/>
      <c r="IT62" s="194"/>
      <c r="IU62" s="194"/>
      <c r="IV62" s="194"/>
      <c r="IW62" s="194"/>
      <c r="IX62" s="194"/>
      <c r="IY62" s="194"/>
      <c r="IZ62" s="194"/>
      <c r="JA62" s="194"/>
      <c r="JB62" s="194"/>
      <c r="JC62" s="194"/>
      <c r="JD62" s="194"/>
      <c r="JE62" s="194"/>
      <c r="JF62" s="194"/>
      <c r="JG62" s="194"/>
      <c r="JH62" s="194"/>
      <c r="JI62" s="194"/>
      <c r="JJ62" s="194"/>
      <c r="JK62" s="194"/>
      <c r="JL62" s="194"/>
      <c r="JM62" s="194"/>
      <c r="JN62" s="194"/>
      <c r="JO62" s="194"/>
      <c r="JP62" s="194"/>
      <c r="JQ62" s="194"/>
      <c r="JR62" s="194"/>
      <c r="JS62" s="194"/>
      <c r="JT62" s="194"/>
      <c r="JU62" s="194"/>
      <c r="JV62" s="194"/>
      <c r="JW62" s="194"/>
      <c r="JX62" s="194"/>
      <c r="JY62" s="194"/>
      <c r="JZ62" s="194"/>
      <c r="KA62" s="194"/>
      <c r="KB62" s="194"/>
      <c r="KC62" s="194"/>
      <c r="KD62" s="194"/>
      <c r="KE62" s="194"/>
      <c r="KF62" s="194"/>
      <c r="KG62" s="194"/>
      <c r="KH62" s="194"/>
      <c r="KI62" s="194"/>
      <c r="KJ62" s="194"/>
      <c r="KK62" s="194"/>
      <c r="KL62" s="194"/>
      <c r="KM62" s="194"/>
      <c r="KN62" s="194"/>
      <c r="KO62" s="194"/>
      <c r="KP62" s="194"/>
      <c r="KQ62" s="194"/>
      <c r="KR62" s="194"/>
      <c r="KS62" s="194"/>
      <c r="KT62" s="194"/>
      <c r="KU62" s="194"/>
      <c r="KV62" s="194"/>
      <c r="KW62" s="194"/>
      <c r="KX62" s="194"/>
      <c r="KY62" s="194"/>
      <c r="KZ62" s="194"/>
      <c r="LA62" s="194"/>
      <c r="LB62" s="194"/>
      <c r="LC62" s="194"/>
      <c r="LD62" s="194"/>
      <c r="LE62" s="194"/>
      <c r="LF62" s="194"/>
      <c r="LG62" s="194"/>
      <c r="LH62" s="194"/>
      <c r="LI62" s="194"/>
      <c r="LJ62" s="194"/>
      <c r="LK62" s="194"/>
      <c r="LL62" s="194"/>
      <c r="LM62" s="194"/>
      <c r="LN62" s="194"/>
      <c r="LO62" s="194"/>
      <c r="LP62" s="194"/>
      <c r="LQ62" s="194"/>
      <c r="LR62" s="194"/>
      <c r="LS62" s="194"/>
      <c r="LT62" s="194"/>
      <c r="LU62" s="194"/>
      <c r="LV62" s="194"/>
      <c r="LW62" s="194"/>
      <c r="LX62" s="194"/>
      <c r="LY62" s="194"/>
      <c r="LZ62" s="194"/>
      <c r="MA62" s="194"/>
      <c r="MB62" s="194"/>
      <c r="MC62" s="194"/>
      <c r="MD62" s="194"/>
      <c r="ME62" s="194"/>
      <c r="MF62" s="194"/>
      <c r="MG62" s="194"/>
      <c r="MH62" s="194"/>
      <c r="MI62" s="194"/>
      <c r="MJ62" s="194"/>
      <c r="MK62" s="194"/>
      <c r="ML62" s="194"/>
      <c r="MM62" s="194"/>
      <c r="MN62" s="194"/>
      <c r="MO62" s="194"/>
      <c r="MP62" s="194"/>
      <c r="MQ62" s="194"/>
      <c r="MR62" s="194"/>
      <c r="MS62" s="194"/>
      <c r="MT62" s="194"/>
      <c r="MU62" s="194"/>
      <c r="MV62" s="194"/>
      <c r="MW62" s="194"/>
      <c r="MX62" s="194"/>
      <c r="MY62" s="194"/>
      <c r="MZ62" s="194"/>
      <c r="NA62" s="194"/>
      <c r="NB62" s="194"/>
      <c r="NC62" s="194"/>
      <c r="ND62" s="194"/>
      <c r="NE62" s="194"/>
      <c r="NF62" s="194"/>
      <c r="NG62" s="194"/>
      <c r="NH62" s="194"/>
      <c r="NI62" s="194"/>
      <c r="NJ62" s="194"/>
      <c r="NK62" s="194"/>
      <c r="NL62" s="194"/>
      <c r="NM62" s="194"/>
      <c r="NN62" s="194"/>
      <c r="NO62" s="194"/>
      <c r="NP62" s="194"/>
      <c r="NQ62" s="194"/>
      <c r="NR62" s="194"/>
      <c r="NS62" s="194"/>
      <c r="NT62" s="194"/>
      <c r="NU62" s="194"/>
      <c r="NV62" s="194"/>
      <c r="NW62" s="194"/>
      <c r="NX62" s="194"/>
      <c r="NY62" s="194"/>
      <c r="NZ62" s="194"/>
      <c r="OA62" s="194"/>
      <c r="OB62" s="194"/>
      <c r="OC62" s="194"/>
      <c r="OD62" s="194"/>
      <c r="OE62" s="194"/>
      <c r="OF62" s="194"/>
      <c r="OG62" s="194"/>
      <c r="OH62" s="194"/>
      <c r="OI62" s="194"/>
      <c r="OJ62" s="194"/>
      <c r="OK62" s="194"/>
      <c r="OL62" s="194"/>
      <c r="OM62" s="194"/>
      <c r="ON62" s="194"/>
      <c r="OO62" s="194"/>
      <c r="OP62" s="194"/>
      <c r="OQ62" s="194"/>
      <c r="OR62" s="194"/>
      <c r="OS62" s="194"/>
      <c r="OT62" s="194"/>
      <c r="OU62" s="194"/>
      <c r="OV62" s="194"/>
      <c r="OW62" s="194"/>
      <c r="OX62" s="194"/>
      <c r="OY62" s="194"/>
      <c r="OZ62" s="194"/>
      <c r="PA62" s="194"/>
      <c r="PB62" s="194"/>
      <c r="PC62" s="194"/>
      <c r="PD62" s="194"/>
      <c r="PE62" s="194"/>
      <c r="PF62" s="194"/>
      <c r="PG62" s="194"/>
      <c r="PH62" s="194"/>
      <c r="PI62" s="194"/>
      <c r="PJ62" s="194"/>
      <c r="PK62" s="194"/>
      <c r="PL62" s="194"/>
      <c r="PM62" s="194"/>
      <c r="PN62" s="194"/>
      <c r="PO62" s="194"/>
      <c r="PP62" s="194"/>
      <c r="PQ62" s="194"/>
      <c r="PR62" s="194"/>
      <c r="PS62" s="194"/>
      <c r="PT62" s="194"/>
      <c r="PU62" s="194"/>
      <c r="PV62" s="194"/>
      <c r="PW62" s="194"/>
      <c r="PX62" s="194"/>
      <c r="PY62" s="194"/>
      <c r="PZ62" s="194"/>
      <c r="QA62" s="194"/>
      <c r="QB62" s="194"/>
      <c r="QC62" s="194"/>
      <c r="QD62" s="194"/>
      <c r="QE62" s="194"/>
      <c r="QF62" s="194"/>
      <c r="QG62" s="194"/>
      <c r="QH62" s="194"/>
      <c r="QI62" s="194"/>
      <c r="QJ62" s="194"/>
      <c r="QK62" s="194"/>
      <c r="QL62" s="194"/>
      <c r="QM62" s="194"/>
      <c r="QN62" s="194"/>
      <c r="QO62" s="194"/>
      <c r="QP62" s="194"/>
      <c r="QQ62" s="194"/>
      <c r="QR62" s="194"/>
      <c r="QS62" s="194"/>
      <c r="QT62" s="194"/>
      <c r="QU62" s="194"/>
      <c r="QV62" s="194"/>
      <c r="QW62" s="194"/>
      <c r="QX62" s="194"/>
      <c r="QY62" s="194"/>
      <c r="QZ62" s="194"/>
      <c r="RA62" s="194"/>
    </row>
    <row r="63" spans="1:469" x14ac:dyDescent="0.45">
      <c r="A63" s="193"/>
      <c r="B63" s="194"/>
      <c r="C63" s="195"/>
      <c r="D63" s="194"/>
      <c r="E63" s="194"/>
      <c r="F63" s="194"/>
      <c r="G63" s="193"/>
      <c r="H63" s="194"/>
      <c r="I63" s="194"/>
      <c r="J63" s="194"/>
      <c r="K63" s="194"/>
      <c r="L63" s="194"/>
      <c r="M63" s="194"/>
      <c r="N63" s="197"/>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4"/>
      <c r="EU63" s="194"/>
      <c r="EV63" s="194"/>
      <c r="EW63" s="194"/>
      <c r="EX63" s="194"/>
      <c r="EY63" s="194"/>
      <c r="EZ63" s="194"/>
      <c r="FA63" s="194"/>
      <c r="FB63" s="194"/>
      <c r="FC63" s="194"/>
      <c r="FD63" s="194"/>
      <c r="FE63" s="194"/>
      <c r="FF63" s="194"/>
      <c r="FG63" s="194"/>
      <c r="FH63" s="194"/>
      <c r="FI63" s="194"/>
      <c r="FJ63" s="194"/>
      <c r="FK63" s="194"/>
      <c r="FL63" s="194"/>
      <c r="FM63" s="194"/>
      <c r="FN63" s="194"/>
      <c r="FO63" s="194"/>
      <c r="FP63" s="194"/>
      <c r="FQ63" s="194"/>
      <c r="FR63" s="194"/>
      <c r="FS63" s="194"/>
      <c r="FT63" s="194"/>
      <c r="FU63" s="194"/>
      <c r="FV63" s="194"/>
      <c r="FW63" s="194"/>
      <c r="FX63" s="194"/>
      <c r="FY63" s="194"/>
      <c r="FZ63" s="194"/>
      <c r="GA63" s="194"/>
      <c r="GB63" s="194"/>
      <c r="GC63" s="194"/>
      <c r="GD63" s="194"/>
      <c r="GE63" s="194"/>
      <c r="GF63" s="194"/>
      <c r="GG63" s="194"/>
      <c r="GH63" s="194"/>
      <c r="GI63" s="194"/>
      <c r="GJ63" s="194"/>
      <c r="GK63" s="194"/>
      <c r="GL63" s="194"/>
      <c r="GM63" s="194"/>
      <c r="GN63" s="194"/>
      <c r="GO63" s="194"/>
      <c r="GP63" s="194"/>
      <c r="GQ63" s="194"/>
      <c r="GR63" s="194"/>
      <c r="GS63" s="194"/>
      <c r="GT63" s="194"/>
      <c r="GU63" s="194"/>
      <c r="GV63" s="194"/>
      <c r="GW63" s="194"/>
      <c r="GX63" s="194"/>
      <c r="GY63" s="194"/>
      <c r="GZ63" s="194"/>
      <c r="HA63" s="194"/>
      <c r="HB63" s="194"/>
      <c r="HC63" s="194"/>
      <c r="HD63" s="194"/>
      <c r="HE63" s="194"/>
      <c r="HF63" s="194"/>
      <c r="HG63" s="194"/>
      <c r="HH63" s="194"/>
      <c r="HI63" s="194"/>
      <c r="HJ63" s="194"/>
      <c r="HK63" s="194"/>
      <c r="HL63" s="194"/>
      <c r="HM63" s="194"/>
      <c r="HN63" s="194"/>
      <c r="HO63" s="194"/>
      <c r="HP63" s="194"/>
      <c r="HQ63" s="194"/>
      <c r="HR63" s="194"/>
      <c r="HS63" s="194"/>
      <c r="HT63" s="194"/>
      <c r="HU63" s="194"/>
      <c r="HV63" s="194"/>
      <c r="HW63" s="194"/>
      <c r="HX63" s="194"/>
      <c r="HY63" s="194"/>
      <c r="HZ63" s="194"/>
      <c r="IA63" s="194"/>
      <c r="IB63" s="194"/>
      <c r="IC63" s="194"/>
      <c r="ID63" s="194"/>
      <c r="IE63" s="194"/>
      <c r="IF63" s="194"/>
      <c r="IG63" s="194"/>
      <c r="IH63" s="194"/>
      <c r="II63" s="194"/>
      <c r="IJ63" s="194"/>
      <c r="IK63" s="194"/>
      <c r="IL63" s="194"/>
      <c r="IM63" s="194"/>
      <c r="IN63" s="194"/>
      <c r="IO63" s="194"/>
      <c r="IP63" s="194"/>
      <c r="IQ63" s="194"/>
      <c r="IR63" s="194"/>
      <c r="IS63" s="194"/>
      <c r="IT63" s="194"/>
      <c r="IU63" s="194"/>
      <c r="IV63" s="194"/>
      <c r="IW63" s="194"/>
      <c r="IX63" s="194"/>
      <c r="IY63" s="194"/>
      <c r="IZ63" s="194"/>
      <c r="JA63" s="194"/>
      <c r="JB63" s="194"/>
      <c r="JC63" s="194"/>
      <c r="JD63" s="194"/>
      <c r="JE63" s="194"/>
      <c r="JF63" s="194"/>
      <c r="JG63" s="194"/>
      <c r="JH63" s="194"/>
      <c r="JI63" s="194"/>
      <c r="JJ63" s="194"/>
      <c r="JK63" s="194"/>
      <c r="JL63" s="194"/>
      <c r="JM63" s="194"/>
      <c r="JN63" s="194"/>
      <c r="JO63" s="194"/>
      <c r="JP63" s="194"/>
      <c r="JQ63" s="194"/>
      <c r="JR63" s="194"/>
      <c r="JS63" s="194"/>
      <c r="JT63" s="194"/>
      <c r="JU63" s="194"/>
      <c r="JV63" s="194"/>
      <c r="JW63" s="194"/>
      <c r="JX63" s="194"/>
      <c r="JY63" s="194"/>
      <c r="JZ63" s="194"/>
      <c r="KA63" s="194"/>
      <c r="KB63" s="194"/>
      <c r="KC63" s="194"/>
      <c r="KD63" s="194"/>
      <c r="KE63" s="194"/>
      <c r="KF63" s="194"/>
      <c r="KG63" s="194"/>
      <c r="KH63" s="194"/>
      <c r="KI63" s="194"/>
      <c r="KJ63" s="194"/>
      <c r="KK63" s="194"/>
      <c r="KL63" s="194"/>
      <c r="KM63" s="194"/>
      <c r="KN63" s="194"/>
      <c r="KO63" s="194"/>
      <c r="KP63" s="194"/>
      <c r="KQ63" s="194"/>
      <c r="KR63" s="194"/>
      <c r="KS63" s="194"/>
      <c r="KT63" s="194"/>
      <c r="KU63" s="194"/>
      <c r="KV63" s="194"/>
      <c r="KW63" s="194"/>
      <c r="KX63" s="194"/>
      <c r="KY63" s="194"/>
      <c r="KZ63" s="194"/>
      <c r="LA63" s="194"/>
      <c r="LB63" s="194"/>
      <c r="LC63" s="194"/>
      <c r="LD63" s="194"/>
      <c r="LE63" s="194"/>
      <c r="LF63" s="194"/>
      <c r="LG63" s="194"/>
      <c r="LH63" s="194"/>
      <c r="LI63" s="194"/>
      <c r="LJ63" s="194"/>
      <c r="LK63" s="194"/>
      <c r="LL63" s="194"/>
      <c r="LM63" s="194"/>
      <c r="LN63" s="194"/>
      <c r="LO63" s="194"/>
      <c r="LP63" s="194"/>
      <c r="LQ63" s="194"/>
      <c r="LR63" s="194"/>
      <c r="LS63" s="194"/>
      <c r="LT63" s="194"/>
      <c r="LU63" s="194"/>
      <c r="LV63" s="194"/>
      <c r="LW63" s="194"/>
      <c r="LX63" s="194"/>
      <c r="LY63" s="194"/>
      <c r="LZ63" s="194"/>
      <c r="MA63" s="194"/>
      <c r="MB63" s="194"/>
      <c r="MC63" s="194"/>
      <c r="MD63" s="194"/>
      <c r="ME63" s="194"/>
      <c r="MF63" s="194"/>
      <c r="MG63" s="194"/>
      <c r="MH63" s="194"/>
      <c r="MI63" s="194"/>
      <c r="MJ63" s="194"/>
      <c r="MK63" s="194"/>
      <c r="ML63" s="194"/>
      <c r="MM63" s="194"/>
      <c r="MN63" s="194"/>
      <c r="MO63" s="194"/>
      <c r="MP63" s="194"/>
      <c r="MQ63" s="194"/>
      <c r="MR63" s="194"/>
      <c r="MS63" s="194"/>
      <c r="MT63" s="194"/>
      <c r="MU63" s="194"/>
      <c r="MV63" s="194"/>
      <c r="MW63" s="194"/>
      <c r="MX63" s="194"/>
      <c r="MY63" s="194"/>
      <c r="MZ63" s="194"/>
      <c r="NA63" s="194"/>
      <c r="NB63" s="194"/>
      <c r="NC63" s="194"/>
      <c r="ND63" s="194"/>
      <c r="NE63" s="194"/>
      <c r="NF63" s="194"/>
      <c r="NG63" s="194"/>
      <c r="NH63" s="194"/>
      <c r="NI63" s="194"/>
      <c r="NJ63" s="194"/>
      <c r="NK63" s="194"/>
      <c r="NL63" s="194"/>
      <c r="NM63" s="194"/>
      <c r="NN63" s="194"/>
      <c r="NO63" s="194"/>
      <c r="NP63" s="194"/>
      <c r="NQ63" s="194"/>
      <c r="NR63" s="194"/>
      <c r="NS63" s="194"/>
      <c r="NT63" s="194"/>
      <c r="NU63" s="194"/>
      <c r="NV63" s="194"/>
      <c r="NW63" s="194"/>
      <c r="NX63" s="194"/>
      <c r="NY63" s="194"/>
      <c r="NZ63" s="194"/>
      <c r="OA63" s="194"/>
      <c r="OB63" s="194"/>
      <c r="OC63" s="194"/>
      <c r="OD63" s="194"/>
      <c r="OE63" s="194"/>
      <c r="OF63" s="194"/>
      <c r="OG63" s="194"/>
      <c r="OH63" s="194"/>
      <c r="OI63" s="194"/>
      <c r="OJ63" s="194"/>
      <c r="OK63" s="194"/>
      <c r="OL63" s="194"/>
      <c r="OM63" s="194"/>
      <c r="ON63" s="194"/>
      <c r="OO63" s="194"/>
      <c r="OP63" s="194"/>
      <c r="OQ63" s="194"/>
      <c r="OR63" s="194"/>
      <c r="OS63" s="194"/>
      <c r="OT63" s="194"/>
      <c r="OU63" s="194"/>
      <c r="OV63" s="194"/>
      <c r="OW63" s="194"/>
      <c r="OX63" s="194"/>
      <c r="OY63" s="194"/>
      <c r="OZ63" s="194"/>
      <c r="PA63" s="194"/>
      <c r="PB63" s="194"/>
      <c r="PC63" s="194"/>
      <c r="PD63" s="194"/>
      <c r="PE63" s="194"/>
      <c r="PF63" s="194"/>
      <c r="PG63" s="194"/>
      <c r="PH63" s="194"/>
      <c r="PI63" s="194"/>
      <c r="PJ63" s="194"/>
      <c r="PK63" s="194"/>
      <c r="PL63" s="194"/>
      <c r="PM63" s="194"/>
      <c r="PN63" s="194"/>
      <c r="PO63" s="194"/>
      <c r="PP63" s="194"/>
      <c r="PQ63" s="194"/>
      <c r="PR63" s="194"/>
      <c r="PS63" s="194"/>
      <c r="PT63" s="194"/>
      <c r="PU63" s="194"/>
      <c r="PV63" s="194"/>
      <c r="PW63" s="194"/>
      <c r="PX63" s="194"/>
      <c r="PY63" s="194"/>
      <c r="PZ63" s="194"/>
      <c r="QA63" s="194"/>
      <c r="QB63" s="194"/>
      <c r="QC63" s="194"/>
      <c r="QD63" s="194"/>
      <c r="QE63" s="194"/>
      <c r="QF63" s="194"/>
      <c r="QG63" s="194"/>
      <c r="QH63" s="194"/>
      <c r="QI63" s="194"/>
      <c r="QJ63" s="194"/>
      <c r="QK63" s="194"/>
      <c r="QL63" s="194"/>
      <c r="QM63" s="194"/>
      <c r="QN63" s="194"/>
      <c r="QO63" s="194"/>
      <c r="QP63" s="194"/>
      <c r="QQ63" s="194"/>
      <c r="QR63" s="194"/>
      <c r="QS63" s="194"/>
      <c r="QT63" s="194"/>
      <c r="QU63" s="194"/>
      <c r="QV63" s="194"/>
      <c r="QW63" s="194"/>
      <c r="QX63" s="194"/>
      <c r="QY63" s="194"/>
      <c r="QZ63" s="194"/>
      <c r="RA63" s="194"/>
    </row>
    <row r="64" spans="1:469" x14ac:dyDescent="0.45">
      <c r="A64" s="193"/>
      <c r="B64" s="194"/>
      <c r="C64" s="195"/>
      <c r="D64" s="194"/>
      <c r="E64" s="194"/>
      <c r="F64" s="194"/>
      <c r="G64" s="193"/>
      <c r="H64" s="194"/>
      <c r="I64" s="194"/>
      <c r="J64" s="194"/>
      <c r="K64" s="194"/>
      <c r="L64" s="194"/>
      <c r="M64" s="194"/>
      <c r="N64" s="197"/>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c r="EC64" s="194"/>
      <c r="ED64" s="194"/>
      <c r="EE64" s="194"/>
      <c r="EF64" s="194"/>
      <c r="EG64" s="194"/>
      <c r="EH64" s="194"/>
      <c r="EI64" s="194"/>
      <c r="EJ64" s="194"/>
      <c r="EK64" s="194"/>
      <c r="EL64" s="194"/>
      <c r="EM64" s="194"/>
      <c r="EN64" s="194"/>
      <c r="EO64" s="194"/>
      <c r="EP64" s="194"/>
      <c r="EQ64" s="194"/>
      <c r="ER64" s="194"/>
      <c r="ES64" s="194"/>
      <c r="ET64" s="194"/>
      <c r="EU64" s="194"/>
      <c r="EV64" s="194"/>
      <c r="EW64" s="194"/>
      <c r="EX64" s="194"/>
      <c r="EY64" s="194"/>
      <c r="EZ64" s="194"/>
      <c r="FA64" s="194"/>
      <c r="FB64" s="194"/>
      <c r="FC64" s="194"/>
      <c r="FD64" s="194"/>
      <c r="FE64" s="194"/>
      <c r="FF64" s="194"/>
      <c r="FG64" s="194"/>
      <c r="FH64" s="194"/>
      <c r="FI64" s="194"/>
      <c r="FJ64" s="194"/>
      <c r="FK64" s="194"/>
      <c r="FL64" s="194"/>
      <c r="FM64" s="194"/>
      <c r="FN64" s="194"/>
      <c r="FO64" s="194"/>
      <c r="FP64" s="194"/>
      <c r="FQ64" s="194"/>
      <c r="FR64" s="194"/>
      <c r="FS64" s="194"/>
      <c r="FT64" s="194"/>
      <c r="FU64" s="194"/>
      <c r="FV64" s="194"/>
      <c r="FW64" s="194"/>
      <c r="FX64" s="194"/>
      <c r="FY64" s="194"/>
      <c r="FZ64" s="194"/>
      <c r="GA64" s="194"/>
      <c r="GB64" s="194"/>
      <c r="GC64" s="194"/>
      <c r="GD64" s="194"/>
      <c r="GE64" s="194"/>
      <c r="GF64" s="194"/>
      <c r="GG64" s="194"/>
      <c r="GH64" s="194"/>
      <c r="GI64" s="194"/>
      <c r="GJ64" s="194"/>
      <c r="GK64" s="194"/>
      <c r="GL64" s="194"/>
      <c r="GM64" s="194"/>
      <c r="GN64" s="194"/>
      <c r="GO64" s="194"/>
      <c r="GP64" s="194"/>
      <c r="GQ64" s="194"/>
      <c r="GR64" s="194"/>
      <c r="GS64" s="194"/>
      <c r="GT64" s="194"/>
      <c r="GU64" s="194"/>
      <c r="GV64" s="194"/>
      <c r="GW64" s="194"/>
      <c r="GX64" s="194"/>
      <c r="GY64" s="194"/>
      <c r="GZ64" s="194"/>
      <c r="HA64" s="194"/>
      <c r="HB64" s="194"/>
      <c r="HC64" s="194"/>
      <c r="HD64" s="194"/>
      <c r="HE64" s="194"/>
      <c r="HF64" s="194"/>
      <c r="HG64" s="194"/>
      <c r="HH64" s="194"/>
      <c r="HI64" s="194"/>
      <c r="HJ64" s="194"/>
      <c r="HK64" s="194"/>
      <c r="HL64" s="194"/>
      <c r="HM64" s="194"/>
      <c r="HN64" s="194"/>
      <c r="HO64" s="194"/>
      <c r="HP64" s="194"/>
      <c r="HQ64" s="194"/>
      <c r="HR64" s="194"/>
      <c r="HS64" s="194"/>
      <c r="HT64" s="194"/>
      <c r="HU64" s="194"/>
      <c r="HV64" s="194"/>
      <c r="HW64" s="194"/>
      <c r="HX64" s="194"/>
      <c r="HY64" s="194"/>
      <c r="HZ64" s="194"/>
      <c r="IA64" s="194"/>
      <c r="IB64" s="194"/>
      <c r="IC64" s="194"/>
      <c r="ID64" s="194"/>
      <c r="IE64" s="194"/>
      <c r="IF64" s="194"/>
      <c r="IG64" s="194"/>
      <c r="IH64" s="194"/>
      <c r="II64" s="194"/>
      <c r="IJ64" s="194"/>
      <c r="IK64" s="194"/>
      <c r="IL64" s="194"/>
      <c r="IM64" s="194"/>
      <c r="IN64" s="194"/>
      <c r="IO64" s="194"/>
      <c r="IP64" s="194"/>
      <c r="IQ64" s="194"/>
      <c r="IR64" s="194"/>
      <c r="IS64" s="194"/>
      <c r="IT64" s="194"/>
      <c r="IU64" s="194"/>
      <c r="IV64" s="194"/>
      <c r="IW64" s="194"/>
      <c r="IX64" s="194"/>
      <c r="IY64" s="194"/>
      <c r="IZ64" s="194"/>
      <c r="JA64" s="194"/>
      <c r="JB64" s="194"/>
      <c r="JC64" s="194"/>
      <c r="JD64" s="194"/>
      <c r="JE64" s="194"/>
      <c r="JF64" s="194"/>
      <c r="JG64" s="194"/>
      <c r="JH64" s="194"/>
      <c r="JI64" s="194"/>
      <c r="JJ64" s="194"/>
      <c r="JK64" s="194"/>
      <c r="JL64" s="194"/>
      <c r="JM64" s="194"/>
      <c r="JN64" s="194"/>
      <c r="JO64" s="194"/>
      <c r="JP64" s="194"/>
      <c r="JQ64" s="194"/>
      <c r="JR64" s="194"/>
      <c r="JS64" s="194"/>
      <c r="JT64" s="194"/>
      <c r="JU64" s="194"/>
      <c r="JV64" s="194"/>
      <c r="JW64" s="194"/>
      <c r="JX64" s="194"/>
      <c r="JY64" s="194"/>
      <c r="JZ64" s="194"/>
      <c r="KA64" s="194"/>
      <c r="KB64" s="194"/>
      <c r="KC64" s="194"/>
      <c r="KD64" s="194"/>
      <c r="KE64" s="194"/>
      <c r="KF64" s="194"/>
      <c r="KG64" s="194"/>
      <c r="KH64" s="194"/>
      <c r="KI64" s="194"/>
      <c r="KJ64" s="194"/>
      <c r="KK64" s="194"/>
      <c r="KL64" s="194"/>
      <c r="KM64" s="194"/>
      <c r="KN64" s="194"/>
      <c r="KO64" s="194"/>
      <c r="KP64" s="194"/>
      <c r="KQ64" s="194"/>
      <c r="KR64" s="194"/>
      <c r="KS64" s="194"/>
      <c r="KT64" s="194"/>
      <c r="KU64" s="194"/>
      <c r="KV64" s="194"/>
      <c r="KW64" s="194"/>
      <c r="KX64" s="194"/>
      <c r="KY64" s="194"/>
      <c r="KZ64" s="194"/>
      <c r="LA64" s="194"/>
      <c r="LB64" s="194"/>
      <c r="LC64" s="194"/>
      <c r="LD64" s="194"/>
      <c r="LE64" s="194"/>
      <c r="LF64" s="194"/>
      <c r="LG64" s="194"/>
      <c r="LH64" s="194"/>
      <c r="LI64" s="194"/>
      <c r="LJ64" s="194"/>
      <c r="LK64" s="194"/>
      <c r="LL64" s="194"/>
      <c r="LM64" s="194"/>
      <c r="LN64" s="194"/>
      <c r="LO64" s="194"/>
      <c r="LP64" s="194"/>
      <c r="LQ64" s="194"/>
      <c r="LR64" s="194"/>
      <c r="LS64" s="194"/>
      <c r="LT64" s="194"/>
      <c r="LU64" s="194"/>
      <c r="LV64" s="194"/>
      <c r="LW64" s="194"/>
      <c r="LX64" s="194"/>
      <c r="LY64" s="194"/>
      <c r="LZ64" s="194"/>
      <c r="MA64" s="194"/>
      <c r="MB64" s="194"/>
      <c r="MC64" s="194"/>
      <c r="MD64" s="194"/>
      <c r="ME64" s="194"/>
      <c r="MF64" s="194"/>
      <c r="MG64" s="194"/>
      <c r="MH64" s="194"/>
      <c r="MI64" s="194"/>
      <c r="MJ64" s="194"/>
      <c r="MK64" s="194"/>
      <c r="ML64" s="194"/>
      <c r="MM64" s="194"/>
      <c r="MN64" s="194"/>
      <c r="MO64" s="194"/>
      <c r="MP64" s="194"/>
      <c r="MQ64" s="194"/>
      <c r="MR64" s="194"/>
      <c r="MS64" s="194"/>
      <c r="MT64" s="194"/>
      <c r="MU64" s="194"/>
      <c r="MV64" s="194"/>
      <c r="MW64" s="194"/>
      <c r="MX64" s="194"/>
      <c r="MY64" s="194"/>
      <c r="MZ64" s="194"/>
      <c r="NA64" s="194"/>
      <c r="NB64" s="194"/>
      <c r="NC64" s="194"/>
      <c r="ND64" s="194"/>
      <c r="NE64" s="194"/>
      <c r="NF64" s="194"/>
      <c r="NG64" s="194"/>
      <c r="NH64" s="194"/>
      <c r="NI64" s="194"/>
      <c r="NJ64" s="194"/>
      <c r="NK64" s="194"/>
      <c r="NL64" s="194"/>
      <c r="NM64" s="194"/>
      <c r="NN64" s="194"/>
      <c r="NO64" s="194"/>
      <c r="NP64" s="194"/>
      <c r="NQ64" s="194"/>
      <c r="NR64" s="194"/>
      <c r="NS64" s="194"/>
      <c r="NT64" s="194"/>
      <c r="NU64" s="194"/>
      <c r="NV64" s="194"/>
      <c r="NW64" s="194"/>
      <c r="NX64" s="194"/>
      <c r="NY64" s="194"/>
      <c r="NZ64" s="194"/>
      <c r="OA64" s="194"/>
      <c r="OB64" s="194"/>
      <c r="OC64" s="194"/>
      <c r="OD64" s="194"/>
      <c r="OE64" s="194"/>
      <c r="OF64" s="194"/>
      <c r="OG64" s="194"/>
      <c r="OH64" s="194"/>
      <c r="OI64" s="194"/>
      <c r="OJ64" s="194"/>
      <c r="OK64" s="194"/>
      <c r="OL64" s="194"/>
      <c r="OM64" s="194"/>
      <c r="ON64" s="194"/>
      <c r="OO64" s="194"/>
      <c r="OP64" s="194"/>
      <c r="OQ64" s="194"/>
      <c r="OR64" s="194"/>
      <c r="OS64" s="194"/>
      <c r="OT64" s="194"/>
      <c r="OU64" s="194"/>
      <c r="OV64" s="194"/>
      <c r="OW64" s="194"/>
      <c r="OX64" s="194"/>
      <c r="OY64" s="194"/>
      <c r="OZ64" s="194"/>
      <c r="PA64" s="194"/>
      <c r="PB64" s="194"/>
      <c r="PC64" s="194"/>
      <c r="PD64" s="194"/>
      <c r="PE64" s="194"/>
      <c r="PF64" s="194"/>
      <c r="PG64" s="194"/>
      <c r="PH64" s="194"/>
      <c r="PI64" s="194"/>
      <c r="PJ64" s="194"/>
      <c r="PK64" s="194"/>
      <c r="PL64" s="194"/>
      <c r="PM64" s="194"/>
      <c r="PN64" s="194"/>
      <c r="PO64" s="194"/>
      <c r="PP64" s="194"/>
      <c r="PQ64" s="194"/>
      <c r="PR64" s="194"/>
      <c r="PS64" s="194"/>
      <c r="PT64" s="194"/>
      <c r="PU64" s="194"/>
      <c r="PV64" s="194"/>
      <c r="PW64" s="194"/>
      <c r="PX64" s="194"/>
      <c r="PY64" s="194"/>
      <c r="PZ64" s="194"/>
      <c r="QA64" s="194"/>
      <c r="QB64" s="194"/>
      <c r="QC64" s="194"/>
      <c r="QD64" s="194"/>
      <c r="QE64" s="194"/>
      <c r="QF64" s="194"/>
      <c r="QG64" s="194"/>
      <c r="QH64" s="194"/>
      <c r="QI64" s="194"/>
      <c r="QJ64" s="194"/>
      <c r="QK64" s="194"/>
      <c r="QL64" s="194"/>
      <c r="QM64" s="194"/>
      <c r="QN64" s="194"/>
      <c r="QO64" s="194"/>
      <c r="QP64" s="194"/>
      <c r="QQ64" s="194"/>
      <c r="QR64" s="194"/>
      <c r="QS64" s="194"/>
      <c r="QT64" s="194"/>
      <c r="QU64" s="194"/>
      <c r="QV64" s="194"/>
      <c r="QW64" s="194"/>
      <c r="QX64" s="194"/>
      <c r="QY64" s="194"/>
      <c r="QZ64" s="194"/>
      <c r="RA64" s="194"/>
    </row>
    <row r="65" spans="1:469" x14ac:dyDescent="0.45">
      <c r="A65" s="193"/>
      <c r="B65" s="194"/>
      <c r="C65" s="195"/>
      <c r="D65" s="194"/>
      <c r="E65" s="194"/>
      <c r="F65" s="194"/>
      <c r="G65" s="193"/>
      <c r="H65" s="194"/>
      <c r="I65" s="194"/>
      <c r="J65" s="194"/>
      <c r="K65" s="194"/>
      <c r="L65" s="194"/>
      <c r="M65" s="194"/>
      <c r="N65" s="197"/>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c r="EC65" s="194"/>
      <c r="ED65" s="194"/>
      <c r="EE65" s="194"/>
      <c r="EF65" s="194"/>
      <c r="EG65" s="194"/>
      <c r="EH65" s="194"/>
      <c r="EI65" s="194"/>
      <c r="EJ65" s="194"/>
      <c r="EK65" s="194"/>
      <c r="EL65" s="194"/>
      <c r="EM65" s="194"/>
      <c r="EN65" s="194"/>
      <c r="EO65" s="194"/>
      <c r="EP65" s="194"/>
      <c r="EQ65" s="194"/>
      <c r="ER65" s="194"/>
      <c r="ES65" s="194"/>
      <c r="ET65" s="194"/>
      <c r="EU65" s="194"/>
      <c r="EV65" s="194"/>
      <c r="EW65" s="194"/>
      <c r="EX65" s="194"/>
      <c r="EY65" s="194"/>
      <c r="EZ65" s="194"/>
      <c r="FA65" s="194"/>
      <c r="FB65" s="194"/>
      <c r="FC65" s="194"/>
      <c r="FD65" s="194"/>
      <c r="FE65" s="194"/>
      <c r="FF65" s="194"/>
      <c r="FG65" s="194"/>
      <c r="FH65" s="194"/>
      <c r="FI65" s="194"/>
      <c r="FJ65" s="194"/>
      <c r="FK65" s="194"/>
      <c r="FL65" s="194"/>
      <c r="FM65" s="194"/>
      <c r="FN65" s="194"/>
      <c r="FO65" s="194"/>
      <c r="FP65" s="194"/>
      <c r="FQ65" s="194"/>
      <c r="FR65" s="194"/>
      <c r="FS65" s="194"/>
      <c r="FT65" s="194"/>
      <c r="FU65" s="194"/>
      <c r="FV65" s="194"/>
      <c r="FW65" s="194"/>
      <c r="FX65" s="194"/>
      <c r="FY65" s="194"/>
      <c r="FZ65" s="194"/>
      <c r="GA65" s="194"/>
      <c r="GB65" s="194"/>
      <c r="GC65" s="194"/>
      <c r="GD65" s="194"/>
      <c r="GE65" s="194"/>
      <c r="GF65" s="194"/>
      <c r="GG65" s="194"/>
      <c r="GH65" s="194"/>
      <c r="GI65" s="194"/>
      <c r="GJ65" s="194"/>
      <c r="GK65" s="194"/>
      <c r="GL65" s="194"/>
      <c r="GM65" s="194"/>
      <c r="GN65" s="194"/>
      <c r="GO65" s="194"/>
      <c r="GP65" s="194"/>
      <c r="GQ65" s="194"/>
      <c r="GR65" s="194"/>
      <c r="GS65" s="194"/>
      <c r="GT65" s="194"/>
      <c r="GU65" s="194"/>
      <c r="GV65" s="194"/>
      <c r="GW65" s="194"/>
      <c r="GX65" s="194"/>
      <c r="GY65" s="194"/>
      <c r="GZ65" s="194"/>
      <c r="HA65" s="194"/>
      <c r="HB65" s="194"/>
      <c r="HC65" s="194"/>
      <c r="HD65" s="194"/>
      <c r="HE65" s="194"/>
      <c r="HF65" s="194"/>
      <c r="HG65" s="194"/>
      <c r="HH65" s="194"/>
      <c r="HI65" s="194"/>
      <c r="HJ65" s="194"/>
      <c r="HK65" s="194"/>
      <c r="HL65" s="194"/>
      <c r="HM65" s="194"/>
      <c r="HN65" s="194"/>
      <c r="HO65" s="194"/>
      <c r="HP65" s="194"/>
      <c r="HQ65" s="194"/>
      <c r="HR65" s="194"/>
      <c r="HS65" s="194"/>
      <c r="HT65" s="194"/>
      <c r="HU65" s="194"/>
      <c r="HV65" s="194"/>
      <c r="HW65" s="194"/>
      <c r="HX65" s="194"/>
      <c r="HY65" s="194"/>
      <c r="HZ65" s="194"/>
      <c r="IA65" s="194"/>
      <c r="IB65" s="194"/>
      <c r="IC65" s="194"/>
      <c r="ID65" s="194"/>
      <c r="IE65" s="194"/>
      <c r="IF65" s="194"/>
      <c r="IG65" s="194"/>
      <c r="IH65" s="194"/>
      <c r="II65" s="194"/>
      <c r="IJ65" s="194"/>
      <c r="IK65" s="194"/>
      <c r="IL65" s="194"/>
      <c r="IM65" s="194"/>
      <c r="IN65" s="194"/>
      <c r="IO65" s="194"/>
      <c r="IP65" s="194"/>
      <c r="IQ65" s="194"/>
      <c r="IR65" s="194"/>
      <c r="IS65" s="194"/>
      <c r="IT65" s="194"/>
      <c r="IU65" s="194"/>
      <c r="IV65" s="194"/>
      <c r="IW65" s="194"/>
      <c r="IX65" s="194"/>
      <c r="IY65" s="194"/>
      <c r="IZ65" s="194"/>
      <c r="JA65" s="194"/>
      <c r="JB65" s="194"/>
      <c r="JC65" s="194"/>
      <c r="JD65" s="194"/>
      <c r="JE65" s="194"/>
      <c r="JF65" s="194"/>
      <c r="JG65" s="194"/>
      <c r="JH65" s="194"/>
      <c r="JI65" s="194"/>
      <c r="JJ65" s="194"/>
      <c r="JK65" s="194"/>
      <c r="JL65" s="194"/>
      <c r="JM65" s="194"/>
      <c r="JN65" s="194"/>
      <c r="JO65" s="194"/>
      <c r="JP65" s="194"/>
      <c r="JQ65" s="194"/>
      <c r="JR65" s="194"/>
      <c r="JS65" s="194"/>
      <c r="JT65" s="194"/>
      <c r="JU65" s="194"/>
      <c r="JV65" s="194"/>
      <c r="JW65" s="194"/>
      <c r="JX65" s="194"/>
      <c r="JY65" s="194"/>
      <c r="JZ65" s="194"/>
      <c r="KA65" s="194"/>
      <c r="KB65" s="194"/>
      <c r="KC65" s="194"/>
      <c r="KD65" s="194"/>
      <c r="KE65" s="194"/>
      <c r="KF65" s="194"/>
      <c r="KG65" s="194"/>
      <c r="KH65" s="194"/>
      <c r="KI65" s="194"/>
      <c r="KJ65" s="194"/>
      <c r="KK65" s="194"/>
      <c r="KL65" s="194"/>
      <c r="KM65" s="194"/>
      <c r="KN65" s="194"/>
      <c r="KO65" s="194"/>
      <c r="KP65" s="194"/>
      <c r="KQ65" s="194"/>
      <c r="KR65" s="194"/>
      <c r="KS65" s="194"/>
      <c r="KT65" s="194"/>
      <c r="KU65" s="194"/>
      <c r="KV65" s="194"/>
      <c r="KW65" s="194"/>
      <c r="KX65" s="194"/>
      <c r="KY65" s="194"/>
      <c r="KZ65" s="194"/>
      <c r="LA65" s="194"/>
      <c r="LB65" s="194"/>
      <c r="LC65" s="194"/>
      <c r="LD65" s="194"/>
      <c r="LE65" s="194"/>
      <c r="LF65" s="194"/>
      <c r="LG65" s="194"/>
      <c r="LH65" s="194"/>
      <c r="LI65" s="194"/>
      <c r="LJ65" s="194"/>
      <c r="LK65" s="194"/>
      <c r="LL65" s="194"/>
      <c r="LM65" s="194"/>
      <c r="LN65" s="194"/>
      <c r="LO65" s="194"/>
      <c r="LP65" s="194"/>
      <c r="LQ65" s="194"/>
      <c r="LR65" s="194"/>
      <c r="LS65" s="194"/>
      <c r="LT65" s="194"/>
      <c r="LU65" s="194"/>
      <c r="LV65" s="194"/>
      <c r="LW65" s="194"/>
      <c r="LX65" s="194"/>
      <c r="LY65" s="194"/>
      <c r="LZ65" s="194"/>
      <c r="MA65" s="194"/>
      <c r="MB65" s="194"/>
      <c r="MC65" s="194"/>
      <c r="MD65" s="194"/>
      <c r="ME65" s="194"/>
      <c r="MF65" s="194"/>
      <c r="MG65" s="194"/>
      <c r="MH65" s="194"/>
      <c r="MI65" s="194"/>
      <c r="MJ65" s="194"/>
      <c r="MK65" s="194"/>
      <c r="ML65" s="194"/>
      <c r="MM65" s="194"/>
      <c r="MN65" s="194"/>
      <c r="MO65" s="194"/>
      <c r="MP65" s="194"/>
      <c r="MQ65" s="194"/>
      <c r="MR65" s="194"/>
      <c r="MS65" s="194"/>
      <c r="MT65" s="194"/>
      <c r="MU65" s="194"/>
      <c r="MV65" s="194"/>
      <c r="MW65" s="194"/>
      <c r="MX65" s="194"/>
      <c r="MY65" s="194"/>
      <c r="MZ65" s="194"/>
      <c r="NA65" s="194"/>
      <c r="NB65" s="194"/>
      <c r="NC65" s="194"/>
      <c r="ND65" s="194"/>
      <c r="NE65" s="194"/>
      <c r="NF65" s="194"/>
      <c r="NG65" s="194"/>
      <c r="NH65" s="194"/>
      <c r="NI65" s="194"/>
      <c r="NJ65" s="194"/>
      <c r="NK65" s="194"/>
      <c r="NL65" s="194"/>
      <c r="NM65" s="194"/>
      <c r="NN65" s="194"/>
      <c r="NO65" s="194"/>
      <c r="NP65" s="194"/>
      <c r="NQ65" s="194"/>
      <c r="NR65" s="194"/>
      <c r="NS65" s="194"/>
      <c r="NT65" s="194"/>
      <c r="NU65" s="194"/>
      <c r="NV65" s="194"/>
      <c r="NW65" s="194"/>
      <c r="NX65" s="194"/>
      <c r="NY65" s="194"/>
      <c r="NZ65" s="194"/>
      <c r="OA65" s="194"/>
      <c r="OB65" s="194"/>
      <c r="OC65" s="194"/>
      <c r="OD65" s="194"/>
      <c r="OE65" s="194"/>
      <c r="OF65" s="194"/>
      <c r="OG65" s="194"/>
      <c r="OH65" s="194"/>
      <c r="OI65" s="194"/>
      <c r="OJ65" s="194"/>
      <c r="OK65" s="194"/>
      <c r="OL65" s="194"/>
      <c r="OM65" s="194"/>
      <c r="ON65" s="194"/>
      <c r="OO65" s="194"/>
      <c r="OP65" s="194"/>
      <c r="OQ65" s="194"/>
      <c r="OR65" s="194"/>
      <c r="OS65" s="194"/>
      <c r="OT65" s="194"/>
      <c r="OU65" s="194"/>
      <c r="OV65" s="194"/>
      <c r="OW65" s="194"/>
      <c r="OX65" s="194"/>
      <c r="OY65" s="194"/>
      <c r="OZ65" s="194"/>
      <c r="PA65" s="194"/>
      <c r="PB65" s="194"/>
      <c r="PC65" s="194"/>
      <c r="PD65" s="194"/>
      <c r="PE65" s="194"/>
      <c r="PF65" s="194"/>
      <c r="PG65" s="194"/>
      <c r="PH65" s="194"/>
      <c r="PI65" s="194"/>
      <c r="PJ65" s="194"/>
      <c r="PK65" s="194"/>
      <c r="PL65" s="194"/>
      <c r="PM65" s="194"/>
      <c r="PN65" s="194"/>
      <c r="PO65" s="194"/>
      <c r="PP65" s="194"/>
      <c r="PQ65" s="194"/>
      <c r="PR65" s="194"/>
      <c r="PS65" s="194"/>
      <c r="PT65" s="194"/>
      <c r="PU65" s="194"/>
      <c r="PV65" s="194"/>
      <c r="PW65" s="194"/>
      <c r="PX65" s="194"/>
      <c r="PY65" s="194"/>
      <c r="PZ65" s="194"/>
      <c r="QA65" s="194"/>
      <c r="QB65" s="194"/>
      <c r="QC65" s="194"/>
      <c r="QD65" s="194"/>
      <c r="QE65" s="194"/>
      <c r="QF65" s="194"/>
      <c r="QG65" s="194"/>
      <c r="QH65" s="194"/>
      <c r="QI65" s="194"/>
      <c r="QJ65" s="194"/>
      <c r="QK65" s="194"/>
      <c r="QL65" s="194"/>
      <c r="QM65" s="194"/>
      <c r="QN65" s="194"/>
      <c r="QO65" s="194"/>
      <c r="QP65" s="194"/>
      <c r="QQ65" s="194"/>
      <c r="QR65" s="194"/>
      <c r="QS65" s="194"/>
      <c r="QT65" s="194"/>
      <c r="QU65" s="194"/>
      <c r="QV65" s="194"/>
      <c r="QW65" s="194"/>
      <c r="QX65" s="194"/>
      <c r="QY65" s="194"/>
      <c r="QZ65" s="194"/>
      <c r="RA65" s="194"/>
    </row>
    <row r="66" spans="1:469" x14ac:dyDescent="0.45">
      <c r="A66" s="193"/>
      <c r="B66" s="194"/>
      <c r="C66" s="195"/>
      <c r="D66" s="194"/>
      <c r="E66" s="194"/>
      <c r="F66" s="194"/>
      <c r="G66" s="193"/>
      <c r="H66" s="194"/>
      <c r="I66" s="194"/>
      <c r="J66" s="194"/>
      <c r="K66" s="194"/>
      <c r="L66" s="194"/>
      <c r="M66" s="194"/>
      <c r="N66" s="197"/>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c r="EC66" s="194"/>
      <c r="ED66" s="194"/>
      <c r="EE66" s="194"/>
      <c r="EF66" s="194"/>
      <c r="EG66" s="194"/>
      <c r="EH66" s="194"/>
      <c r="EI66" s="194"/>
      <c r="EJ66" s="194"/>
      <c r="EK66" s="194"/>
      <c r="EL66" s="194"/>
      <c r="EM66" s="194"/>
      <c r="EN66" s="194"/>
      <c r="EO66" s="194"/>
      <c r="EP66" s="194"/>
      <c r="EQ66" s="194"/>
      <c r="ER66" s="194"/>
      <c r="ES66" s="194"/>
      <c r="ET66" s="194"/>
      <c r="EU66" s="194"/>
      <c r="EV66" s="194"/>
      <c r="EW66" s="194"/>
      <c r="EX66" s="194"/>
      <c r="EY66" s="194"/>
      <c r="EZ66" s="194"/>
      <c r="FA66" s="194"/>
      <c r="FB66" s="194"/>
      <c r="FC66" s="194"/>
      <c r="FD66" s="194"/>
      <c r="FE66" s="194"/>
      <c r="FF66" s="194"/>
      <c r="FG66" s="194"/>
      <c r="FH66" s="194"/>
      <c r="FI66" s="194"/>
      <c r="FJ66" s="194"/>
      <c r="FK66" s="194"/>
      <c r="FL66" s="194"/>
      <c r="FM66" s="194"/>
      <c r="FN66" s="194"/>
      <c r="FO66" s="194"/>
      <c r="FP66" s="194"/>
      <c r="FQ66" s="194"/>
      <c r="FR66" s="194"/>
      <c r="FS66" s="194"/>
      <c r="FT66" s="194"/>
      <c r="FU66" s="194"/>
      <c r="FV66" s="194"/>
      <c r="FW66" s="194"/>
      <c r="FX66" s="194"/>
      <c r="FY66" s="194"/>
      <c r="FZ66" s="194"/>
      <c r="GA66" s="194"/>
      <c r="GB66" s="194"/>
      <c r="GC66" s="194"/>
      <c r="GD66" s="194"/>
      <c r="GE66" s="194"/>
      <c r="GF66" s="194"/>
      <c r="GG66" s="194"/>
      <c r="GH66" s="194"/>
      <c r="GI66" s="194"/>
      <c r="GJ66" s="194"/>
      <c r="GK66" s="194"/>
      <c r="GL66" s="194"/>
      <c r="GM66" s="194"/>
      <c r="GN66" s="194"/>
      <c r="GO66" s="194"/>
      <c r="GP66" s="194"/>
      <c r="GQ66" s="194"/>
      <c r="GR66" s="194"/>
      <c r="GS66" s="194"/>
      <c r="GT66" s="194"/>
      <c r="GU66" s="194"/>
      <c r="GV66" s="194"/>
      <c r="GW66" s="194"/>
      <c r="GX66" s="194"/>
      <c r="GY66" s="194"/>
      <c r="GZ66" s="194"/>
      <c r="HA66" s="194"/>
      <c r="HB66" s="194"/>
      <c r="HC66" s="194"/>
      <c r="HD66" s="194"/>
      <c r="HE66" s="194"/>
      <c r="HF66" s="194"/>
      <c r="HG66" s="194"/>
      <c r="HH66" s="194"/>
      <c r="HI66" s="194"/>
      <c r="HJ66" s="194"/>
      <c r="HK66" s="194"/>
      <c r="HL66" s="194"/>
      <c r="HM66" s="194"/>
      <c r="HN66" s="194"/>
      <c r="HO66" s="194"/>
      <c r="HP66" s="194"/>
      <c r="HQ66" s="194"/>
      <c r="HR66" s="194"/>
      <c r="HS66" s="194"/>
      <c r="HT66" s="194"/>
      <c r="HU66" s="194"/>
      <c r="HV66" s="194"/>
      <c r="HW66" s="194"/>
      <c r="HX66" s="194"/>
      <c r="HY66" s="194"/>
      <c r="HZ66" s="194"/>
      <c r="IA66" s="194"/>
      <c r="IB66" s="194"/>
      <c r="IC66" s="194"/>
      <c r="ID66" s="194"/>
      <c r="IE66" s="194"/>
      <c r="IF66" s="194"/>
      <c r="IG66" s="194"/>
      <c r="IH66" s="194"/>
      <c r="II66" s="194"/>
      <c r="IJ66" s="194"/>
      <c r="IK66" s="194"/>
      <c r="IL66" s="194"/>
      <c r="IM66" s="194"/>
      <c r="IN66" s="194"/>
      <c r="IO66" s="194"/>
      <c r="IP66" s="194"/>
      <c r="IQ66" s="194"/>
      <c r="IR66" s="194"/>
      <c r="IS66" s="194"/>
      <c r="IT66" s="194"/>
      <c r="IU66" s="194"/>
      <c r="IV66" s="194"/>
      <c r="IW66" s="194"/>
      <c r="IX66" s="194"/>
      <c r="IY66" s="194"/>
      <c r="IZ66" s="194"/>
      <c r="JA66" s="194"/>
      <c r="JB66" s="194"/>
      <c r="JC66" s="194"/>
      <c r="JD66" s="194"/>
      <c r="JE66" s="194"/>
      <c r="JF66" s="194"/>
      <c r="JG66" s="194"/>
      <c r="JH66" s="194"/>
      <c r="JI66" s="194"/>
      <c r="JJ66" s="194"/>
      <c r="JK66" s="194"/>
      <c r="JL66" s="194"/>
      <c r="JM66" s="194"/>
      <c r="JN66" s="194"/>
      <c r="JO66" s="194"/>
      <c r="JP66" s="194"/>
      <c r="JQ66" s="194"/>
      <c r="JR66" s="194"/>
      <c r="JS66" s="194"/>
      <c r="JT66" s="194"/>
      <c r="JU66" s="194"/>
      <c r="JV66" s="194"/>
      <c r="JW66" s="194"/>
      <c r="JX66" s="194"/>
      <c r="JY66" s="194"/>
      <c r="JZ66" s="194"/>
      <c r="KA66" s="194"/>
      <c r="KB66" s="194"/>
      <c r="KC66" s="194"/>
      <c r="KD66" s="194"/>
      <c r="KE66" s="194"/>
      <c r="KF66" s="194"/>
      <c r="KG66" s="194"/>
      <c r="KH66" s="194"/>
      <c r="KI66" s="194"/>
      <c r="KJ66" s="194"/>
      <c r="KK66" s="194"/>
      <c r="KL66" s="194"/>
      <c r="KM66" s="194"/>
      <c r="KN66" s="194"/>
      <c r="KO66" s="194"/>
      <c r="KP66" s="194"/>
      <c r="KQ66" s="194"/>
      <c r="KR66" s="194"/>
      <c r="KS66" s="194"/>
      <c r="KT66" s="194"/>
      <c r="KU66" s="194"/>
      <c r="KV66" s="194"/>
      <c r="KW66" s="194"/>
      <c r="KX66" s="194"/>
      <c r="KY66" s="194"/>
      <c r="KZ66" s="194"/>
      <c r="LA66" s="194"/>
      <c r="LB66" s="194"/>
      <c r="LC66" s="194"/>
      <c r="LD66" s="194"/>
      <c r="LE66" s="194"/>
      <c r="LF66" s="194"/>
      <c r="LG66" s="194"/>
      <c r="LH66" s="194"/>
      <c r="LI66" s="194"/>
      <c r="LJ66" s="194"/>
      <c r="LK66" s="194"/>
      <c r="LL66" s="194"/>
      <c r="LM66" s="194"/>
      <c r="LN66" s="194"/>
      <c r="LO66" s="194"/>
      <c r="LP66" s="194"/>
      <c r="LQ66" s="194"/>
      <c r="LR66" s="194"/>
      <c r="LS66" s="194"/>
      <c r="LT66" s="194"/>
      <c r="LU66" s="194"/>
      <c r="LV66" s="194"/>
      <c r="LW66" s="194"/>
      <c r="LX66" s="194"/>
      <c r="LY66" s="194"/>
      <c r="LZ66" s="194"/>
      <c r="MA66" s="194"/>
      <c r="MB66" s="194"/>
      <c r="MC66" s="194"/>
      <c r="MD66" s="194"/>
      <c r="ME66" s="194"/>
      <c r="MF66" s="194"/>
      <c r="MG66" s="194"/>
      <c r="MH66" s="194"/>
      <c r="MI66" s="194"/>
      <c r="MJ66" s="194"/>
      <c r="MK66" s="194"/>
      <c r="ML66" s="194"/>
      <c r="MM66" s="194"/>
      <c r="MN66" s="194"/>
      <c r="MO66" s="194"/>
      <c r="MP66" s="194"/>
      <c r="MQ66" s="194"/>
      <c r="MR66" s="194"/>
      <c r="MS66" s="194"/>
      <c r="MT66" s="194"/>
      <c r="MU66" s="194"/>
      <c r="MV66" s="194"/>
      <c r="MW66" s="194"/>
      <c r="MX66" s="194"/>
      <c r="MY66" s="194"/>
      <c r="MZ66" s="194"/>
      <c r="NA66" s="194"/>
      <c r="NB66" s="194"/>
      <c r="NC66" s="194"/>
      <c r="ND66" s="194"/>
      <c r="NE66" s="194"/>
      <c r="NF66" s="194"/>
      <c r="NG66" s="194"/>
      <c r="NH66" s="194"/>
      <c r="NI66" s="194"/>
      <c r="NJ66" s="194"/>
      <c r="NK66" s="194"/>
      <c r="NL66" s="194"/>
      <c r="NM66" s="194"/>
      <c r="NN66" s="194"/>
      <c r="NO66" s="194"/>
      <c r="NP66" s="194"/>
      <c r="NQ66" s="194"/>
      <c r="NR66" s="194"/>
      <c r="NS66" s="194"/>
      <c r="NT66" s="194"/>
      <c r="NU66" s="194"/>
      <c r="NV66" s="194"/>
      <c r="NW66" s="194"/>
      <c r="NX66" s="194"/>
      <c r="NY66" s="194"/>
      <c r="NZ66" s="194"/>
      <c r="OA66" s="194"/>
      <c r="OB66" s="194"/>
      <c r="OC66" s="194"/>
      <c r="OD66" s="194"/>
      <c r="OE66" s="194"/>
      <c r="OF66" s="194"/>
      <c r="OG66" s="194"/>
      <c r="OH66" s="194"/>
      <c r="OI66" s="194"/>
      <c r="OJ66" s="194"/>
      <c r="OK66" s="194"/>
      <c r="OL66" s="194"/>
      <c r="OM66" s="194"/>
      <c r="ON66" s="194"/>
      <c r="OO66" s="194"/>
      <c r="OP66" s="194"/>
      <c r="OQ66" s="194"/>
      <c r="OR66" s="194"/>
      <c r="OS66" s="194"/>
      <c r="OT66" s="194"/>
      <c r="OU66" s="194"/>
      <c r="OV66" s="194"/>
      <c r="OW66" s="194"/>
      <c r="OX66" s="194"/>
      <c r="OY66" s="194"/>
      <c r="OZ66" s="194"/>
      <c r="PA66" s="194"/>
      <c r="PB66" s="194"/>
      <c r="PC66" s="194"/>
      <c r="PD66" s="194"/>
      <c r="PE66" s="194"/>
      <c r="PF66" s="194"/>
      <c r="PG66" s="194"/>
      <c r="PH66" s="194"/>
      <c r="PI66" s="194"/>
      <c r="PJ66" s="194"/>
      <c r="PK66" s="194"/>
      <c r="PL66" s="194"/>
      <c r="PM66" s="194"/>
      <c r="PN66" s="194"/>
      <c r="PO66" s="194"/>
      <c r="PP66" s="194"/>
      <c r="PQ66" s="194"/>
      <c r="PR66" s="194"/>
      <c r="PS66" s="194"/>
      <c r="PT66" s="194"/>
      <c r="PU66" s="194"/>
      <c r="PV66" s="194"/>
      <c r="PW66" s="194"/>
      <c r="PX66" s="194"/>
      <c r="PY66" s="194"/>
      <c r="PZ66" s="194"/>
      <c r="QA66" s="194"/>
      <c r="QB66" s="194"/>
      <c r="QC66" s="194"/>
      <c r="QD66" s="194"/>
      <c r="QE66" s="194"/>
      <c r="QF66" s="194"/>
      <c r="QG66" s="194"/>
      <c r="QH66" s="194"/>
      <c r="QI66" s="194"/>
      <c r="QJ66" s="194"/>
      <c r="QK66" s="194"/>
      <c r="QL66" s="194"/>
      <c r="QM66" s="194"/>
      <c r="QN66" s="194"/>
      <c r="QO66" s="194"/>
      <c r="QP66" s="194"/>
      <c r="QQ66" s="194"/>
      <c r="QR66" s="194"/>
      <c r="QS66" s="194"/>
      <c r="QT66" s="194"/>
      <c r="QU66" s="194"/>
      <c r="QV66" s="194"/>
      <c r="QW66" s="194"/>
      <c r="QX66" s="194"/>
      <c r="QY66" s="194"/>
      <c r="QZ66" s="194"/>
      <c r="RA66" s="194"/>
    </row>
    <row r="67" spans="1:469" x14ac:dyDescent="0.45">
      <c r="A67" s="193"/>
      <c r="B67" s="194"/>
      <c r="C67" s="195"/>
      <c r="D67" s="194"/>
      <c r="E67" s="194"/>
      <c r="F67" s="194"/>
      <c r="G67" s="193"/>
      <c r="H67" s="194"/>
      <c r="I67" s="194"/>
      <c r="J67" s="194"/>
      <c r="K67" s="194"/>
      <c r="L67" s="194"/>
      <c r="M67" s="194"/>
      <c r="N67" s="197"/>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c r="EC67" s="194"/>
      <c r="ED67" s="194"/>
      <c r="EE67" s="194"/>
      <c r="EF67" s="194"/>
      <c r="EG67" s="194"/>
      <c r="EH67" s="194"/>
      <c r="EI67" s="194"/>
      <c r="EJ67" s="194"/>
      <c r="EK67" s="194"/>
      <c r="EL67" s="194"/>
      <c r="EM67" s="194"/>
      <c r="EN67" s="194"/>
      <c r="EO67" s="194"/>
      <c r="EP67" s="194"/>
      <c r="EQ67" s="194"/>
      <c r="ER67" s="194"/>
      <c r="ES67" s="194"/>
      <c r="ET67" s="194"/>
      <c r="EU67" s="194"/>
      <c r="EV67" s="194"/>
      <c r="EW67" s="194"/>
      <c r="EX67" s="194"/>
      <c r="EY67" s="194"/>
      <c r="EZ67" s="194"/>
      <c r="FA67" s="194"/>
      <c r="FB67" s="194"/>
      <c r="FC67" s="194"/>
      <c r="FD67" s="194"/>
      <c r="FE67" s="194"/>
      <c r="FF67" s="194"/>
      <c r="FG67" s="194"/>
      <c r="FH67" s="194"/>
      <c r="FI67" s="194"/>
      <c r="FJ67" s="194"/>
      <c r="FK67" s="194"/>
      <c r="FL67" s="194"/>
      <c r="FM67" s="194"/>
      <c r="FN67" s="194"/>
      <c r="FO67" s="194"/>
      <c r="FP67" s="194"/>
      <c r="FQ67" s="194"/>
      <c r="FR67" s="194"/>
      <c r="FS67" s="194"/>
      <c r="FT67" s="194"/>
      <c r="FU67" s="194"/>
      <c r="FV67" s="194"/>
      <c r="FW67" s="194"/>
      <c r="FX67" s="194"/>
      <c r="FY67" s="194"/>
      <c r="FZ67" s="194"/>
      <c r="GA67" s="194"/>
      <c r="GB67" s="194"/>
      <c r="GC67" s="194"/>
      <c r="GD67" s="194"/>
      <c r="GE67" s="194"/>
      <c r="GF67" s="194"/>
      <c r="GG67" s="194"/>
      <c r="GH67" s="194"/>
      <c r="GI67" s="194"/>
      <c r="GJ67" s="194"/>
      <c r="GK67" s="194"/>
      <c r="GL67" s="194"/>
      <c r="GM67" s="194"/>
      <c r="GN67" s="194"/>
      <c r="GO67" s="194"/>
      <c r="GP67" s="194"/>
      <c r="GQ67" s="194"/>
      <c r="GR67" s="194"/>
      <c r="GS67" s="194"/>
      <c r="GT67" s="194"/>
      <c r="GU67" s="194"/>
      <c r="GV67" s="194"/>
      <c r="GW67" s="194"/>
      <c r="GX67" s="194"/>
      <c r="GY67" s="194"/>
      <c r="GZ67" s="194"/>
      <c r="HA67" s="194"/>
      <c r="HB67" s="194"/>
      <c r="HC67" s="194"/>
      <c r="HD67" s="194"/>
      <c r="HE67" s="194"/>
      <c r="HF67" s="194"/>
      <c r="HG67" s="194"/>
      <c r="HH67" s="194"/>
      <c r="HI67" s="194"/>
      <c r="HJ67" s="194"/>
      <c r="HK67" s="194"/>
      <c r="HL67" s="194"/>
      <c r="HM67" s="194"/>
      <c r="HN67" s="194"/>
      <c r="HO67" s="194"/>
      <c r="HP67" s="194"/>
      <c r="HQ67" s="194"/>
      <c r="HR67" s="194"/>
      <c r="HS67" s="194"/>
      <c r="HT67" s="194"/>
      <c r="HU67" s="194"/>
      <c r="HV67" s="194"/>
      <c r="HW67" s="194"/>
      <c r="HX67" s="194"/>
      <c r="HY67" s="194"/>
      <c r="HZ67" s="194"/>
      <c r="IA67" s="194"/>
      <c r="IB67" s="194"/>
      <c r="IC67" s="194"/>
      <c r="ID67" s="194"/>
      <c r="IE67" s="194"/>
      <c r="IF67" s="194"/>
      <c r="IG67" s="194"/>
      <c r="IH67" s="194"/>
      <c r="II67" s="194"/>
      <c r="IJ67" s="194"/>
      <c r="IK67" s="194"/>
      <c r="IL67" s="194"/>
      <c r="IM67" s="194"/>
      <c r="IN67" s="194"/>
      <c r="IO67" s="194"/>
      <c r="IP67" s="194"/>
      <c r="IQ67" s="194"/>
      <c r="IR67" s="194"/>
      <c r="IS67" s="194"/>
      <c r="IT67" s="194"/>
      <c r="IU67" s="194"/>
      <c r="IV67" s="194"/>
      <c r="IW67" s="194"/>
      <c r="IX67" s="194"/>
      <c r="IY67" s="194"/>
      <c r="IZ67" s="194"/>
      <c r="JA67" s="194"/>
      <c r="JB67" s="194"/>
      <c r="JC67" s="194"/>
      <c r="JD67" s="194"/>
      <c r="JE67" s="194"/>
      <c r="JF67" s="194"/>
      <c r="JG67" s="194"/>
      <c r="JH67" s="194"/>
      <c r="JI67" s="194"/>
      <c r="JJ67" s="194"/>
      <c r="JK67" s="194"/>
      <c r="JL67" s="194"/>
      <c r="JM67" s="194"/>
      <c r="JN67" s="194"/>
      <c r="JO67" s="194"/>
      <c r="JP67" s="194"/>
      <c r="JQ67" s="194"/>
      <c r="JR67" s="194"/>
      <c r="JS67" s="194"/>
      <c r="JT67" s="194"/>
      <c r="JU67" s="194"/>
      <c r="JV67" s="194"/>
      <c r="JW67" s="194"/>
      <c r="JX67" s="194"/>
      <c r="JY67" s="194"/>
      <c r="JZ67" s="194"/>
      <c r="KA67" s="194"/>
      <c r="KB67" s="194"/>
      <c r="KC67" s="194"/>
      <c r="KD67" s="194"/>
      <c r="KE67" s="194"/>
      <c r="KF67" s="194"/>
      <c r="KG67" s="194"/>
      <c r="KH67" s="194"/>
      <c r="KI67" s="194"/>
      <c r="KJ67" s="194"/>
      <c r="KK67" s="194"/>
      <c r="KL67" s="194"/>
      <c r="KM67" s="194"/>
      <c r="KN67" s="194"/>
      <c r="KO67" s="194"/>
      <c r="KP67" s="194"/>
      <c r="KQ67" s="194"/>
      <c r="KR67" s="194"/>
      <c r="KS67" s="194"/>
      <c r="KT67" s="194"/>
      <c r="KU67" s="194"/>
      <c r="KV67" s="194"/>
      <c r="KW67" s="194"/>
      <c r="KX67" s="194"/>
      <c r="KY67" s="194"/>
      <c r="KZ67" s="194"/>
      <c r="LA67" s="194"/>
      <c r="LB67" s="194"/>
      <c r="LC67" s="194"/>
      <c r="LD67" s="194"/>
      <c r="LE67" s="194"/>
      <c r="LF67" s="194"/>
      <c r="LG67" s="194"/>
      <c r="LH67" s="194"/>
      <c r="LI67" s="194"/>
      <c r="LJ67" s="194"/>
      <c r="LK67" s="194"/>
      <c r="LL67" s="194"/>
      <c r="LM67" s="194"/>
      <c r="LN67" s="194"/>
      <c r="LO67" s="194"/>
      <c r="LP67" s="194"/>
      <c r="LQ67" s="194"/>
      <c r="LR67" s="194"/>
      <c r="LS67" s="194"/>
      <c r="LT67" s="194"/>
      <c r="LU67" s="194"/>
      <c r="LV67" s="194"/>
      <c r="LW67" s="194"/>
      <c r="LX67" s="194"/>
      <c r="LY67" s="194"/>
      <c r="LZ67" s="194"/>
      <c r="MA67" s="194"/>
      <c r="MB67" s="194"/>
      <c r="MC67" s="194"/>
      <c r="MD67" s="194"/>
      <c r="ME67" s="194"/>
      <c r="MF67" s="194"/>
      <c r="MG67" s="194"/>
      <c r="MH67" s="194"/>
      <c r="MI67" s="194"/>
      <c r="MJ67" s="194"/>
      <c r="MK67" s="194"/>
      <c r="ML67" s="194"/>
      <c r="MM67" s="194"/>
      <c r="MN67" s="194"/>
      <c r="MO67" s="194"/>
      <c r="MP67" s="194"/>
      <c r="MQ67" s="194"/>
      <c r="MR67" s="194"/>
      <c r="MS67" s="194"/>
      <c r="MT67" s="194"/>
      <c r="MU67" s="194"/>
      <c r="MV67" s="194"/>
      <c r="MW67" s="194"/>
      <c r="MX67" s="194"/>
      <c r="MY67" s="194"/>
      <c r="MZ67" s="194"/>
      <c r="NA67" s="194"/>
      <c r="NB67" s="194"/>
      <c r="NC67" s="194"/>
      <c r="ND67" s="194"/>
      <c r="NE67" s="194"/>
      <c r="NF67" s="194"/>
      <c r="NG67" s="194"/>
      <c r="NH67" s="194"/>
      <c r="NI67" s="194"/>
      <c r="NJ67" s="194"/>
      <c r="NK67" s="194"/>
      <c r="NL67" s="194"/>
      <c r="NM67" s="194"/>
      <c r="NN67" s="194"/>
      <c r="NO67" s="194"/>
      <c r="NP67" s="194"/>
      <c r="NQ67" s="194"/>
      <c r="NR67" s="194"/>
      <c r="NS67" s="194"/>
      <c r="NT67" s="194"/>
      <c r="NU67" s="194"/>
      <c r="NV67" s="194"/>
      <c r="NW67" s="194"/>
      <c r="NX67" s="194"/>
      <c r="NY67" s="194"/>
      <c r="NZ67" s="194"/>
      <c r="OA67" s="194"/>
      <c r="OB67" s="194"/>
      <c r="OC67" s="194"/>
      <c r="OD67" s="194"/>
      <c r="OE67" s="194"/>
      <c r="OF67" s="194"/>
      <c r="OG67" s="194"/>
      <c r="OH67" s="194"/>
      <c r="OI67" s="194"/>
      <c r="OJ67" s="194"/>
      <c r="OK67" s="194"/>
      <c r="OL67" s="194"/>
      <c r="OM67" s="194"/>
      <c r="ON67" s="194"/>
      <c r="OO67" s="194"/>
      <c r="OP67" s="194"/>
      <c r="OQ67" s="194"/>
      <c r="OR67" s="194"/>
      <c r="OS67" s="194"/>
      <c r="OT67" s="194"/>
      <c r="OU67" s="194"/>
      <c r="OV67" s="194"/>
      <c r="OW67" s="194"/>
      <c r="OX67" s="194"/>
      <c r="OY67" s="194"/>
      <c r="OZ67" s="194"/>
      <c r="PA67" s="194"/>
      <c r="PB67" s="194"/>
      <c r="PC67" s="194"/>
      <c r="PD67" s="194"/>
      <c r="PE67" s="194"/>
      <c r="PF67" s="194"/>
      <c r="PG67" s="194"/>
      <c r="PH67" s="194"/>
      <c r="PI67" s="194"/>
      <c r="PJ67" s="194"/>
      <c r="PK67" s="194"/>
      <c r="PL67" s="194"/>
      <c r="PM67" s="194"/>
      <c r="PN67" s="194"/>
      <c r="PO67" s="194"/>
      <c r="PP67" s="194"/>
      <c r="PQ67" s="194"/>
      <c r="PR67" s="194"/>
      <c r="PS67" s="194"/>
      <c r="PT67" s="194"/>
      <c r="PU67" s="194"/>
      <c r="PV67" s="194"/>
      <c r="PW67" s="194"/>
      <c r="PX67" s="194"/>
      <c r="PY67" s="194"/>
      <c r="PZ67" s="194"/>
      <c r="QA67" s="194"/>
      <c r="QB67" s="194"/>
      <c r="QC67" s="194"/>
      <c r="QD67" s="194"/>
      <c r="QE67" s="194"/>
      <c r="QF67" s="194"/>
      <c r="QG67" s="194"/>
      <c r="QH67" s="194"/>
      <c r="QI67" s="194"/>
      <c r="QJ67" s="194"/>
      <c r="QK67" s="194"/>
      <c r="QL67" s="194"/>
      <c r="QM67" s="194"/>
      <c r="QN67" s="194"/>
      <c r="QO67" s="194"/>
      <c r="QP67" s="194"/>
      <c r="QQ67" s="194"/>
      <c r="QR67" s="194"/>
      <c r="QS67" s="194"/>
      <c r="QT67" s="194"/>
      <c r="QU67" s="194"/>
      <c r="QV67" s="194"/>
      <c r="QW67" s="194"/>
      <c r="QX67" s="194"/>
      <c r="QY67" s="194"/>
      <c r="QZ67" s="194"/>
      <c r="RA67" s="194"/>
    </row>
    <row r="68" spans="1:469" x14ac:dyDescent="0.45">
      <c r="A68" s="193"/>
      <c r="B68" s="194"/>
      <c r="C68" s="195"/>
      <c r="D68" s="194"/>
      <c r="E68" s="194"/>
      <c r="F68" s="194"/>
      <c r="G68" s="193"/>
      <c r="H68" s="194"/>
      <c r="I68" s="194"/>
      <c r="J68" s="194"/>
      <c r="K68" s="194"/>
      <c r="L68" s="194"/>
      <c r="M68" s="194"/>
      <c r="N68" s="197"/>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c r="EC68" s="194"/>
      <c r="ED68" s="194"/>
      <c r="EE68" s="194"/>
      <c r="EF68" s="194"/>
      <c r="EG68" s="194"/>
      <c r="EH68" s="194"/>
      <c r="EI68" s="194"/>
      <c r="EJ68" s="194"/>
      <c r="EK68" s="194"/>
      <c r="EL68" s="194"/>
      <c r="EM68" s="194"/>
      <c r="EN68" s="194"/>
      <c r="EO68" s="194"/>
      <c r="EP68" s="194"/>
      <c r="EQ68" s="194"/>
      <c r="ER68" s="194"/>
      <c r="ES68" s="194"/>
      <c r="ET68" s="194"/>
      <c r="EU68" s="194"/>
      <c r="EV68" s="194"/>
      <c r="EW68" s="194"/>
      <c r="EX68" s="194"/>
      <c r="EY68" s="194"/>
      <c r="EZ68" s="194"/>
      <c r="FA68" s="194"/>
      <c r="FB68" s="194"/>
      <c r="FC68" s="194"/>
      <c r="FD68" s="194"/>
      <c r="FE68" s="194"/>
      <c r="FF68" s="194"/>
      <c r="FG68" s="194"/>
      <c r="FH68" s="194"/>
      <c r="FI68" s="194"/>
      <c r="FJ68" s="194"/>
      <c r="FK68" s="194"/>
      <c r="FL68" s="194"/>
      <c r="FM68" s="194"/>
      <c r="FN68" s="194"/>
      <c r="FO68" s="194"/>
      <c r="FP68" s="194"/>
      <c r="FQ68" s="194"/>
      <c r="FR68" s="194"/>
      <c r="FS68" s="194"/>
      <c r="FT68" s="194"/>
      <c r="FU68" s="194"/>
      <c r="FV68" s="194"/>
      <c r="FW68" s="194"/>
      <c r="FX68" s="194"/>
      <c r="FY68" s="194"/>
      <c r="FZ68" s="194"/>
      <c r="GA68" s="194"/>
      <c r="GB68" s="194"/>
      <c r="GC68" s="194"/>
      <c r="GD68" s="194"/>
      <c r="GE68" s="194"/>
      <c r="GF68" s="194"/>
      <c r="GG68" s="194"/>
      <c r="GH68" s="194"/>
      <c r="GI68" s="194"/>
      <c r="GJ68" s="194"/>
      <c r="GK68" s="194"/>
      <c r="GL68" s="194"/>
      <c r="GM68" s="194"/>
      <c r="GN68" s="194"/>
      <c r="GO68" s="194"/>
      <c r="GP68" s="194"/>
      <c r="GQ68" s="194"/>
      <c r="GR68" s="194"/>
      <c r="GS68" s="194"/>
      <c r="GT68" s="194"/>
      <c r="GU68" s="194"/>
      <c r="GV68" s="194"/>
      <c r="GW68" s="194"/>
      <c r="GX68" s="194"/>
      <c r="GY68" s="194"/>
      <c r="GZ68" s="194"/>
      <c r="HA68" s="194"/>
      <c r="HB68" s="194"/>
      <c r="HC68" s="194"/>
      <c r="HD68" s="194"/>
      <c r="HE68" s="194"/>
      <c r="HF68" s="194"/>
      <c r="HG68" s="194"/>
      <c r="HH68" s="194"/>
      <c r="HI68" s="194"/>
      <c r="HJ68" s="194"/>
      <c r="HK68" s="194"/>
      <c r="HL68" s="194"/>
      <c r="HM68" s="194"/>
      <c r="HN68" s="194"/>
      <c r="HO68" s="194"/>
      <c r="HP68" s="194"/>
      <c r="HQ68" s="194"/>
      <c r="HR68" s="194"/>
      <c r="HS68" s="194"/>
      <c r="HT68" s="194"/>
      <c r="HU68" s="194"/>
      <c r="HV68" s="194"/>
      <c r="HW68" s="194"/>
      <c r="HX68" s="194"/>
      <c r="HY68" s="194"/>
      <c r="HZ68" s="194"/>
      <c r="IA68" s="194"/>
      <c r="IB68" s="194"/>
      <c r="IC68" s="194"/>
      <c r="ID68" s="194"/>
      <c r="IE68" s="194"/>
      <c r="IF68" s="194"/>
      <c r="IG68" s="194"/>
      <c r="IH68" s="194"/>
      <c r="II68" s="194"/>
      <c r="IJ68" s="194"/>
      <c r="IK68" s="194"/>
      <c r="IL68" s="194"/>
      <c r="IM68" s="194"/>
      <c r="IN68" s="194"/>
      <c r="IO68" s="194"/>
      <c r="IP68" s="194"/>
      <c r="IQ68" s="194"/>
      <c r="IR68" s="194"/>
      <c r="IS68" s="194"/>
      <c r="IT68" s="194"/>
      <c r="IU68" s="194"/>
      <c r="IV68" s="194"/>
      <c r="IW68" s="194"/>
      <c r="IX68" s="194"/>
      <c r="IY68" s="194"/>
      <c r="IZ68" s="194"/>
      <c r="JA68" s="194"/>
      <c r="JB68" s="194"/>
      <c r="JC68" s="194"/>
      <c r="JD68" s="194"/>
      <c r="JE68" s="194"/>
      <c r="JF68" s="194"/>
      <c r="JG68" s="194"/>
      <c r="JH68" s="194"/>
      <c r="JI68" s="194"/>
      <c r="JJ68" s="194"/>
      <c r="JK68" s="194"/>
      <c r="JL68" s="194"/>
      <c r="JM68" s="194"/>
      <c r="JN68" s="194"/>
      <c r="JO68" s="194"/>
      <c r="JP68" s="194"/>
      <c r="JQ68" s="194"/>
      <c r="JR68" s="194"/>
      <c r="JS68" s="194"/>
      <c r="JT68" s="194"/>
      <c r="JU68" s="194"/>
      <c r="JV68" s="194"/>
      <c r="JW68" s="194"/>
      <c r="JX68" s="194"/>
      <c r="JY68" s="194"/>
      <c r="JZ68" s="194"/>
      <c r="KA68" s="194"/>
      <c r="KB68" s="194"/>
      <c r="KC68" s="194"/>
      <c r="KD68" s="194"/>
      <c r="KE68" s="194"/>
      <c r="KF68" s="194"/>
      <c r="KG68" s="194"/>
      <c r="KH68" s="194"/>
      <c r="KI68" s="194"/>
      <c r="KJ68" s="194"/>
      <c r="KK68" s="194"/>
      <c r="KL68" s="194"/>
      <c r="KM68" s="194"/>
      <c r="KN68" s="194"/>
      <c r="KO68" s="194"/>
      <c r="KP68" s="194"/>
      <c r="KQ68" s="194"/>
      <c r="KR68" s="194"/>
      <c r="KS68" s="194"/>
      <c r="KT68" s="194"/>
      <c r="KU68" s="194"/>
      <c r="KV68" s="194"/>
      <c r="KW68" s="194"/>
      <c r="KX68" s="194"/>
      <c r="KY68" s="194"/>
      <c r="KZ68" s="194"/>
      <c r="LA68" s="194"/>
      <c r="LB68" s="194"/>
      <c r="LC68" s="194"/>
      <c r="LD68" s="194"/>
      <c r="LE68" s="194"/>
      <c r="LF68" s="194"/>
      <c r="LG68" s="194"/>
      <c r="LH68" s="194"/>
      <c r="LI68" s="194"/>
      <c r="LJ68" s="194"/>
      <c r="LK68" s="194"/>
      <c r="LL68" s="194"/>
      <c r="LM68" s="194"/>
      <c r="LN68" s="194"/>
      <c r="LO68" s="194"/>
      <c r="LP68" s="194"/>
      <c r="LQ68" s="194"/>
      <c r="LR68" s="194"/>
      <c r="LS68" s="194"/>
      <c r="LT68" s="194"/>
      <c r="LU68" s="194"/>
      <c r="LV68" s="194"/>
      <c r="LW68" s="194"/>
      <c r="LX68" s="194"/>
      <c r="LY68" s="194"/>
      <c r="LZ68" s="194"/>
      <c r="MA68" s="194"/>
      <c r="MB68" s="194"/>
      <c r="MC68" s="194"/>
      <c r="MD68" s="194"/>
      <c r="ME68" s="194"/>
      <c r="MF68" s="194"/>
      <c r="MG68" s="194"/>
      <c r="MH68" s="194"/>
      <c r="MI68" s="194"/>
      <c r="MJ68" s="194"/>
      <c r="MK68" s="194"/>
      <c r="ML68" s="194"/>
      <c r="MM68" s="194"/>
      <c r="MN68" s="194"/>
      <c r="MO68" s="194"/>
      <c r="MP68" s="194"/>
      <c r="MQ68" s="194"/>
      <c r="MR68" s="194"/>
      <c r="MS68" s="194"/>
      <c r="MT68" s="194"/>
      <c r="MU68" s="194"/>
      <c r="MV68" s="194"/>
      <c r="MW68" s="194"/>
      <c r="MX68" s="194"/>
      <c r="MY68" s="194"/>
      <c r="MZ68" s="194"/>
      <c r="NA68" s="194"/>
      <c r="NB68" s="194"/>
      <c r="NC68" s="194"/>
      <c r="ND68" s="194"/>
      <c r="NE68" s="194"/>
      <c r="NF68" s="194"/>
      <c r="NG68" s="194"/>
      <c r="NH68" s="194"/>
      <c r="NI68" s="194"/>
      <c r="NJ68" s="194"/>
      <c r="NK68" s="194"/>
      <c r="NL68" s="194"/>
      <c r="NM68" s="194"/>
      <c r="NN68" s="194"/>
      <c r="NO68" s="194"/>
      <c r="NP68" s="194"/>
      <c r="NQ68" s="194"/>
      <c r="NR68" s="194"/>
      <c r="NS68" s="194"/>
      <c r="NT68" s="194"/>
      <c r="NU68" s="194"/>
      <c r="NV68" s="194"/>
      <c r="NW68" s="194"/>
      <c r="NX68" s="194"/>
      <c r="NY68" s="194"/>
      <c r="NZ68" s="194"/>
      <c r="OA68" s="194"/>
      <c r="OB68" s="194"/>
      <c r="OC68" s="194"/>
      <c r="OD68" s="194"/>
      <c r="OE68" s="194"/>
      <c r="OF68" s="194"/>
      <c r="OG68" s="194"/>
      <c r="OH68" s="194"/>
      <c r="OI68" s="194"/>
      <c r="OJ68" s="194"/>
      <c r="OK68" s="194"/>
      <c r="OL68" s="194"/>
      <c r="OM68" s="194"/>
      <c r="ON68" s="194"/>
      <c r="OO68" s="194"/>
      <c r="OP68" s="194"/>
      <c r="OQ68" s="194"/>
      <c r="OR68" s="194"/>
      <c r="OS68" s="194"/>
      <c r="OT68" s="194"/>
      <c r="OU68" s="194"/>
      <c r="OV68" s="194"/>
      <c r="OW68" s="194"/>
      <c r="OX68" s="194"/>
      <c r="OY68" s="194"/>
      <c r="OZ68" s="194"/>
      <c r="PA68" s="194"/>
      <c r="PB68" s="194"/>
      <c r="PC68" s="194"/>
      <c r="PD68" s="194"/>
      <c r="PE68" s="194"/>
      <c r="PF68" s="194"/>
      <c r="PG68" s="194"/>
      <c r="PH68" s="194"/>
      <c r="PI68" s="194"/>
      <c r="PJ68" s="194"/>
      <c r="PK68" s="194"/>
      <c r="PL68" s="194"/>
      <c r="PM68" s="194"/>
      <c r="PN68" s="194"/>
      <c r="PO68" s="194"/>
      <c r="PP68" s="194"/>
      <c r="PQ68" s="194"/>
      <c r="PR68" s="194"/>
      <c r="PS68" s="194"/>
      <c r="PT68" s="194"/>
      <c r="PU68" s="194"/>
      <c r="PV68" s="194"/>
      <c r="PW68" s="194"/>
      <c r="PX68" s="194"/>
      <c r="PY68" s="194"/>
      <c r="PZ68" s="194"/>
      <c r="QA68" s="194"/>
      <c r="QB68" s="194"/>
      <c r="QC68" s="194"/>
      <c r="QD68" s="194"/>
      <c r="QE68" s="194"/>
      <c r="QF68" s="194"/>
      <c r="QG68" s="194"/>
      <c r="QH68" s="194"/>
      <c r="QI68" s="194"/>
      <c r="QJ68" s="194"/>
      <c r="QK68" s="194"/>
      <c r="QL68" s="194"/>
      <c r="QM68" s="194"/>
      <c r="QN68" s="194"/>
      <c r="QO68" s="194"/>
      <c r="QP68" s="194"/>
      <c r="QQ68" s="194"/>
      <c r="QR68" s="194"/>
      <c r="QS68" s="194"/>
      <c r="QT68" s="194"/>
      <c r="QU68" s="194"/>
      <c r="QV68" s="194"/>
      <c r="QW68" s="194"/>
      <c r="QX68" s="194"/>
      <c r="QY68" s="194"/>
      <c r="QZ68" s="194"/>
      <c r="RA68" s="194"/>
    </row>
    <row r="69" spans="1:469" x14ac:dyDescent="0.45">
      <c r="A69" s="193"/>
      <c r="B69" s="194"/>
      <c r="C69" s="195"/>
      <c r="D69" s="194"/>
      <c r="E69" s="194"/>
      <c r="F69" s="194"/>
      <c r="G69" s="193"/>
      <c r="H69" s="194"/>
      <c r="I69" s="194"/>
      <c r="J69" s="194"/>
      <c r="K69" s="194"/>
      <c r="L69" s="194"/>
      <c r="M69" s="194"/>
      <c r="N69" s="197"/>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c r="EC69" s="194"/>
      <c r="ED69" s="194"/>
      <c r="EE69" s="194"/>
      <c r="EF69" s="194"/>
      <c r="EG69" s="194"/>
      <c r="EH69" s="194"/>
      <c r="EI69" s="194"/>
      <c r="EJ69" s="194"/>
      <c r="EK69" s="194"/>
      <c r="EL69" s="194"/>
      <c r="EM69" s="194"/>
      <c r="EN69" s="194"/>
      <c r="EO69" s="194"/>
      <c r="EP69" s="194"/>
      <c r="EQ69" s="194"/>
      <c r="ER69" s="194"/>
      <c r="ES69" s="194"/>
      <c r="ET69" s="194"/>
      <c r="EU69" s="194"/>
      <c r="EV69" s="194"/>
      <c r="EW69" s="194"/>
      <c r="EX69" s="194"/>
      <c r="EY69" s="194"/>
      <c r="EZ69" s="194"/>
      <c r="FA69" s="194"/>
      <c r="FB69" s="194"/>
      <c r="FC69" s="194"/>
      <c r="FD69" s="194"/>
      <c r="FE69" s="194"/>
      <c r="FF69" s="194"/>
      <c r="FG69" s="194"/>
      <c r="FH69" s="194"/>
      <c r="FI69" s="194"/>
      <c r="FJ69" s="194"/>
      <c r="FK69" s="194"/>
      <c r="FL69" s="194"/>
      <c r="FM69" s="194"/>
      <c r="FN69" s="194"/>
      <c r="FO69" s="194"/>
      <c r="FP69" s="194"/>
      <c r="FQ69" s="194"/>
      <c r="FR69" s="194"/>
      <c r="FS69" s="194"/>
      <c r="FT69" s="194"/>
      <c r="FU69" s="194"/>
      <c r="FV69" s="194"/>
      <c r="FW69" s="194"/>
      <c r="FX69" s="194"/>
      <c r="FY69" s="194"/>
      <c r="FZ69" s="194"/>
      <c r="GA69" s="194"/>
      <c r="GB69" s="194"/>
      <c r="GC69" s="194"/>
      <c r="GD69" s="194"/>
      <c r="GE69" s="194"/>
      <c r="GF69" s="194"/>
      <c r="GG69" s="194"/>
      <c r="GH69" s="194"/>
      <c r="GI69" s="194"/>
      <c r="GJ69" s="194"/>
      <c r="GK69" s="194"/>
      <c r="GL69" s="194"/>
      <c r="GM69" s="194"/>
      <c r="GN69" s="194"/>
      <c r="GO69" s="194"/>
      <c r="GP69" s="194"/>
      <c r="GQ69" s="194"/>
      <c r="GR69" s="194"/>
      <c r="GS69" s="194"/>
      <c r="GT69" s="194"/>
      <c r="GU69" s="194"/>
      <c r="GV69" s="194"/>
      <c r="GW69" s="194"/>
      <c r="GX69" s="194"/>
      <c r="GY69" s="194"/>
      <c r="GZ69" s="194"/>
      <c r="HA69" s="194"/>
      <c r="HB69" s="194"/>
      <c r="HC69" s="194"/>
      <c r="HD69" s="194"/>
      <c r="HE69" s="194"/>
      <c r="HF69" s="194"/>
      <c r="HG69" s="194"/>
      <c r="HH69" s="194"/>
      <c r="HI69" s="194"/>
      <c r="HJ69" s="194"/>
      <c r="HK69" s="194"/>
      <c r="HL69" s="194"/>
      <c r="HM69" s="194"/>
      <c r="HN69" s="194"/>
      <c r="HO69" s="194"/>
      <c r="HP69" s="194"/>
      <c r="HQ69" s="194"/>
      <c r="HR69" s="194"/>
      <c r="HS69" s="194"/>
      <c r="HT69" s="194"/>
      <c r="HU69" s="194"/>
      <c r="HV69" s="194"/>
      <c r="HW69" s="194"/>
      <c r="HX69" s="194"/>
      <c r="HY69" s="194"/>
      <c r="HZ69" s="194"/>
      <c r="IA69" s="194"/>
      <c r="IB69" s="194"/>
      <c r="IC69" s="194"/>
      <c r="ID69" s="194"/>
      <c r="IE69" s="194"/>
      <c r="IF69" s="194"/>
      <c r="IG69" s="194"/>
      <c r="IH69" s="194"/>
      <c r="II69" s="194"/>
      <c r="IJ69" s="194"/>
      <c r="IK69" s="194"/>
      <c r="IL69" s="194"/>
      <c r="IM69" s="194"/>
      <c r="IN69" s="194"/>
      <c r="IO69" s="194"/>
      <c r="IP69" s="194"/>
      <c r="IQ69" s="194"/>
      <c r="IR69" s="194"/>
      <c r="IS69" s="194"/>
      <c r="IT69" s="194"/>
      <c r="IU69" s="194"/>
      <c r="IV69" s="194"/>
      <c r="IW69" s="194"/>
      <c r="IX69" s="194"/>
      <c r="IY69" s="194"/>
      <c r="IZ69" s="194"/>
      <c r="JA69" s="194"/>
      <c r="JB69" s="194"/>
      <c r="JC69" s="194"/>
      <c r="JD69" s="194"/>
      <c r="JE69" s="194"/>
      <c r="JF69" s="194"/>
      <c r="JG69" s="194"/>
      <c r="JH69" s="194"/>
      <c r="JI69" s="194"/>
      <c r="JJ69" s="194"/>
      <c r="JK69" s="194"/>
      <c r="JL69" s="194"/>
      <c r="JM69" s="194"/>
      <c r="JN69" s="194"/>
      <c r="JO69" s="194"/>
      <c r="JP69" s="194"/>
      <c r="JQ69" s="194"/>
      <c r="JR69" s="194"/>
      <c r="JS69" s="194"/>
      <c r="JT69" s="194"/>
      <c r="JU69" s="194"/>
      <c r="JV69" s="194"/>
      <c r="JW69" s="194"/>
      <c r="JX69" s="194"/>
      <c r="JY69" s="194"/>
      <c r="JZ69" s="194"/>
      <c r="KA69" s="194"/>
      <c r="KB69" s="194"/>
      <c r="KC69" s="194"/>
      <c r="KD69" s="194"/>
      <c r="KE69" s="194"/>
      <c r="KF69" s="194"/>
      <c r="KG69" s="194"/>
      <c r="KH69" s="194"/>
      <c r="KI69" s="194"/>
      <c r="KJ69" s="194"/>
      <c r="KK69" s="194"/>
      <c r="KL69" s="194"/>
      <c r="KM69" s="194"/>
      <c r="KN69" s="194"/>
      <c r="KO69" s="194"/>
      <c r="KP69" s="194"/>
      <c r="KQ69" s="194"/>
      <c r="KR69" s="194"/>
      <c r="KS69" s="194"/>
      <c r="KT69" s="194"/>
      <c r="KU69" s="194"/>
      <c r="KV69" s="194"/>
      <c r="KW69" s="194"/>
      <c r="KX69" s="194"/>
      <c r="KY69" s="194"/>
      <c r="KZ69" s="194"/>
      <c r="LA69" s="194"/>
      <c r="LB69" s="194"/>
      <c r="LC69" s="194"/>
      <c r="LD69" s="194"/>
      <c r="LE69" s="194"/>
      <c r="LF69" s="194"/>
      <c r="LG69" s="194"/>
      <c r="LH69" s="194"/>
      <c r="LI69" s="194"/>
      <c r="LJ69" s="194"/>
      <c r="LK69" s="194"/>
      <c r="LL69" s="194"/>
      <c r="LM69" s="194"/>
      <c r="LN69" s="194"/>
      <c r="LO69" s="194"/>
      <c r="LP69" s="194"/>
      <c r="LQ69" s="194"/>
      <c r="LR69" s="194"/>
      <c r="LS69" s="194"/>
      <c r="LT69" s="194"/>
      <c r="LU69" s="194"/>
      <c r="LV69" s="194"/>
      <c r="LW69" s="194"/>
      <c r="LX69" s="194"/>
      <c r="LY69" s="194"/>
      <c r="LZ69" s="194"/>
      <c r="MA69" s="194"/>
      <c r="MB69" s="194"/>
      <c r="MC69" s="194"/>
      <c r="MD69" s="194"/>
      <c r="ME69" s="194"/>
      <c r="MF69" s="194"/>
      <c r="MG69" s="194"/>
      <c r="MH69" s="194"/>
      <c r="MI69" s="194"/>
      <c r="MJ69" s="194"/>
      <c r="MK69" s="194"/>
      <c r="ML69" s="194"/>
      <c r="MM69" s="194"/>
      <c r="MN69" s="194"/>
      <c r="MO69" s="194"/>
      <c r="MP69" s="194"/>
      <c r="MQ69" s="194"/>
      <c r="MR69" s="194"/>
      <c r="MS69" s="194"/>
      <c r="MT69" s="194"/>
      <c r="MU69" s="194"/>
      <c r="MV69" s="194"/>
      <c r="MW69" s="194"/>
      <c r="MX69" s="194"/>
      <c r="MY69" s="194"/>
      <c r="MZ69" s="194"/>
      <c r="NA69" s="194"/>
      <c r="NB69" s="194"/>
      <c r="NC69" s="194"/>
      <c r="ND69" s="194"/>
      <c r="NE69" s="194"/>
      <c r="NF69" s="194"/>
      <c r="NG69" s="194"/>
      <c r="NH69" s="194"/>
      <c r="NI69" s="194"/>
      <c r="NJ69" s="194"/>
      <c r="NK69" s="194"/>
      <c r="NL69" s="194"/>
      <c r="NM69" s="194"/>
      <c r="NN69" s="194"/>
      <c r="NO69" s="194"/>
      <c r="NP69" s="194"/>
      <c r="NQ69" s="194"/>
      <c r="NR69" s="194"/>
      <c r="NS69" s="194"/>
      <c r="NT69" s="194"/>
      <c r="NU69" s="194"/>
      <c r="NV69" s="194"/>
      <c r="NW69" s="194"/>
      <c r="NX69" s="194"/>
      <c r="NY69" s="194"/>
      <c r="NZ69" s="194"/>
      <c r="OA69" s="194"/>
      <c r="OB69" s="194"/>
      <c r="OC69" s="194"/>
      <c r="OD69" s="194"/>
      <c r="OE69" s="194"/>
      <c r="OF69" s="194"/>
      <c r="OG69" s="194"/>
      <c r="OH69" s="194"/>
      <c r="OI69" s="194"/>
      <c r="OJ69" s="194"/>
      <c r="OK69" s="194"/>
      <c r="OL69" s="194"/>
      <c r="OM69" s="194"/>
      <c r="ON69" s="194"/>
      <c r="OO69" s="194"/>
      <c r="OP69" s="194"/>
      <c r="OQ69" s="194"/>
      <c r="OR69" s="194"/>
      <c r="OS69" s="194"/>
      <c r="OT69" s="194"/>
      <c r="OU69" s="194"/>
      <c r="OV69" s="194"/>
      <c r="OW69" s="194"/>
      <c r="OX69" s="194"/>
      <c r="OY69" s="194"/>
      <c r="OZ69" s="194"/>
      <c r="PA69" s="194"/>
      <c r="PB69" s="194"/>
      <c r="PC69" s="194"/>
      <c r="PD69" s="194"/>
      <c r="PE69" s="194"/>
      <c r="PF69" s="194"/>
      <c r="PG69" s="194"/>
      <c r="PH69" s="194"/>
      <c r="PI69" s="194"/>
      <c r="PJ69" s="194"/>
      <c r="PK69" s="194"/>
      <c r="PL69" s="194"/>
      <c r="PM69" s="194"/>
      <c r="PN69" s="194"/>
      <c r="PO69" s="194"/>
      <c r="PP69" s="194"/>
      <c r="PQ69" s="194"/>
      <c r="PR69" s="194"/>
      <c r="PS69" s="194"/>
      <c r="PT69" s="194"/>
      <c r="PU69" s="194"/>
      <c r="PV69" s="194"/>
      <c r="PW69" s="194"/>
      <c r="PX69" s="194"/>
      <c r="PY69" s="194"/>
      <c r="PZ69" s="194"/>
      <c r="QA69" s="194"/>
      <c r="QB69" s="194"/>
      <c r="QC69" s="194"/>
      <c r="QD69" s="194"/>
      <c r="QE69" s="194"/>
      <c r="QF69" s="194"/>
      <c r="QG69" s="194"/>
      <c r="QH69" s="194"/>
      <c r="QI69" s="194"/>
      <c r="QJ69" s="194"/>
      <c r="QK69" s="194"/>
      <c r="QL69" s="194"/>
      <c r="QM69" s="194"/>
      <c r="QN69" s="194"/>
      <c r="QO69" s="194"/>
      <c r="QP69" s="194"/>
      <c r="QQ69" s="194"/>
      <c r="QR69" s="194"/>
      <c r="QS69" s="194"/>
      <c r="QT69" s="194"/>
      <c r="QU69" s="194"/>
      <c r="QV69" s="194"/>
      <c r="QW69" s="194"/>
      <c r="QX69" s="194"/>
      <c r="QY69" s="194"/>
      <c r="QZ69" s="194"/>
      <c r="RA69" s="194"/>
    </row>
    <row r="70" spans="1:469" x14ac:dyDescent="0.45">
      <c r="A70" s="193"/>
      <c r="B70" s="194"/>
      <c r="C70" s="195"/>
      <c r="D70" s="194"/>
      <c r="E70" s="194"/>
      <c r="F70" s="194"/>
      <c r="G70" s="193"/>
      <c r="H70" s="194"/>
      <c r="I70" s="194"/>
      <c r="J70" s="194"/>
      <c r="K70" s="194"/>
      <c r="L70" s="194"/>
      <c r="M70" s="194"/>
      <c r="N70" s="197"/>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c r="EC70" s="194"/>
      <c r="ED70" s="194"/>
      <c r="EE70" s="194"/>
      <c r="EF70" s="194"/>
      <c r="EG70" s="194"/>
      <c r="EH70" s="194"/>
      <c r="EI70" s="194"/>
      <c r="EJ70" s="194"/>
      <c r="EK70" s="194"/>
      <c r="EL70" s="194"/>
      <c r="EM70" s="194"/>
      <c r="EN70" s="194"/>
      <c r="EO70" s="194"/>
      <c r="EP70" s="194"/>
      <c r="EQ70" s="194"/>
      <c r="ER70" s="194"/>
      <c r="ES70" s="194"/>
      <c r="ET70" s="194"/>
      <c r="EU70" s="194"/>
      <c r="EV70" s="194"/>
      <c r="EW70" s="194"/>
      <c r="EX70" s="194"/>
      <c r="EY70" s="194"/>
      <c r="EZ70" s="194"/>
      <c r="FA70" s="194"/>
      <c r="FB70" s="194"/>
      <c r="FC70" s="194"/>
      <c r="FD70" s="194"/>
      <c r="FE70" s="194"/>
      <c r="FF70" s="194"/>
      <c r="FG70" s="194"/>
      <c r="FH70" s="194"/>
      <c r="FI70" s="194"/>
      <c r="FJ70" s="194"/>
      <c r="FK70" s="194"/>
      <c r="FL70" s="194"/>
      <c r="FM70" s="194"/>
      <c r="FN70" s="194"/>
      <c r="FO70" s="194"/>
      <c r="FP70" s="194"/>
      <c r="FQ70" s="194"/>
      <c r="FR70" s="194"/>
      <c r="FS70" s="194"/>
      <c r="FT70" s="194"/>
      <c r="FU70" s="194"/>
      <c r="FV70" s="194"/>
      <c r="FW70" s="194"/>
      <c r="FX70" s="194"/>
      <c r="FY70" s="194"/>
      <c r="FZ70" s="194"/>
      <c r="GA70" s="194"/>
      <c r="GB70" s="194"/>
      <c r="GC70" s="194"/>
      <c r="GD70" s="194"/>
      <c r="GE70" s="194"/>
      <c r="GF70" s="194"/>
      <c r="GG70" s="194"/>
      <c r="GH70" s="194"/>
      <c r="GI70" s="194"/>
      <c r="GJ70" s="194"/>
      <c r="GK70" s="194"/>
      <c r="GL70" s="194"/>
      <c r="GM70" s="194"/>
      <c r="GN70" s="194"/>
      <c r="GO70" s="194"/>
      <c r="GP70" s="194"/>
      <c r="GQ70" s="194"/>
      <c r="GR70" s="194"/>
      <c r="GS70" s="194"/>
      <c r="GT70" s="194"/>
      <c r="GU70" s="194"/>
      <c r="GV70" s="194"/>
      <c r="GW70" s="194"/>
      <c r="GX70" s="194"/>
      <c r="GY70" s="194"/>
      <c r="GZ70" s="194"/>
      <c r="HA70" s="194"/>
      <c r="HB70" s="194"/>
      <c r="HC70" s="194"/>
      <c r="HD70" s="194"/>
      <c r="HE70" s="194"/>
      <c r="HF70" s="194"/>
      <c r="HG70" s="194"/>
      <c r="HH70" s="194"/>
      <c r="HI70" s="194"/>
      <c r="HJ70" s="194"/>
      <c r="HK70" s="194"/>
      <c r="HL70" s="194"/>
      <c r="HM70" s="194"/>
      <c r="HN70" s="194"/>
      <c r="HO70" s="194"/>
      <c r="HP70" s="194"/>
      <c r="HQ70" s="194"/>
      <c r="HR70" s="194"/>
      <c r="HS70" s="194"/>
      <c r="HT70" s="194"/>
      <c r="HU70" s="194"/>
      <c r="HV70" s="194"/>
      <c r="HW70" s="194"/>
      <c r="HX70" s="194"/>
      <c r="HY70" s="194"/>
      <c r="HZ70" s="194"/>
      <c r="IA70" s="194"/>
      <c r="IB70" s="194"/>
      <c r="IC70" s="194"/>
      <c r="ID70" s="194"/>
      <c r="IE70" s="194"/>
      <c r="IF70" s="194"/>
      <c r="IG70" s="194"/>
      <c r="IH70" s="194"/>
      <c r="II70" s="194"/>
      <c r="IJ70" s="194"/>
      <c r="IK70" s="194"/>
      <c r="IL70" s="194"/>
      <c r="IM70" s="194"/>
      <c r="IN70" s="194"/>
      <c r="IO70" s="194"/>
      <c r="IP70" s="194"/>
      <c r="IQ70" s="194"/>
      <c r="IR70" s="194"/>
      <c r="IS70" s="194"/>
      <c r="IT70" s="194"/>
      <c r="IU70" s="194"/>
      <c r="IV70" s="194"/>
      <c r="IW70" s="194"/>
      <c r="IX70" s="194"/>
      <c r="IY70" s="194"/>
      <c r="IZ70" s="194"/>
      <c r="JA70" s="194"/>
      <c r="JB70" s="194"/>
      <c r="JC70" s="194"/>
      <c r="JD70" s="194"/>
      <c r="JE70" s="194"/>
      <c r="JF70" s="194"/>
      <c r="JG70" s="194"/>
      <c r="JH70" s="194"/>
      <c r="JI70" s="194"/>
      <c r="JJ70" s="194"/>
      <c r="JK70" s="194"/>
      <c r="JL70" s="194"/>
      <c r="JM70" s="194"/>
      <c r="JN70" s="194"/>
      <c r="JO70" s="194"/>
      <c r="JP70" s="194"/>
      <c r="JQ70" s="194"/>
      <c r="JR70" s="194"/>
      <c r="JS70" s="194"/>
      <c r="JT70" s="194"/>
      <c r="JU70" s="194"/>
      <c r="JV70" s="194"/>
      <c r="JW70" s="194"/>
      <c r="JX70" s="194"/>
      <c r="JY70" s="194"/>
      <c r="JZ70" s="194"/>
      <c r="KA70" s="194"/>
      <c r="KB70" s="194"/>
      <c r="KC70" s="194"/>
      <c r="KD70" s="194"/>
      <c r="KE70" s="194"/>
      <c r="KF70" s="194"/>
      <c r="KG70" s="194"/>
      <c r="KH70" s="194"/>
      <c r="KI70" s="194"/>
      <c r="KJ70" s="194"/>
      <c r="KK70" s="194"/>
      <c r="KL70" s="194"/>
      <c r="KM70" s="194"/>
      <c r="KN70" s="194"/>
      <c r="KO70" s="194"/>
      <c r="KP70" s="194"/>
      <c r="KQ70" s="194"/>
      <c r="KR70" s="194"/>
      <c r="KS70" s="194"/>
      <c r="KT70" s="194"/>
      <c r="KU70" s="194"/>
      <c r="KV70" s="194"/>
      <c r="KW70" s="194"/>
      <c r="KX70" s="194"/>
      <c r="KY70" s="194"/>
      <c r="KZ70" s="194"/>
      <c r="LA70" s="194"/>
      <c r="LB70" s="194"/>
      <c r="LC70" s="194"/>
      <c r="LD70" s="194"/>
      <c r="LE70" s="194"/>
      <c r="LF70" s="194"/>
      <c r="LG70" s="194"/>
      <c r="LH70" s="194"/>
      <c r="LI70" s="194"/>
      <c r="LJ70" s="194"/>
      <c r="LK70" s="194"/>
      <c r="LL70" s="194"/>
      <c r="LM70" s="194"/>
      <c r="LN70" s="194"/>
      <c r="LO70" s="194"/>
      <c r="LP70" s="194"/>
      <c r="LQ70" s="194"/>
      <c r="LR70" s="194"/>
      <c r="LS70" s="194"/>
      <c r="LT70" s="194"/>
      <c r="LU70" s="194"/>
      <c r="LV70" s="194"/>
      <c r="LW70" s="194"/>
      <c r="LX70" s="194"/>
      <c r="LY70" s="194"/>
      <c r="LZ70" s="194"/>
      <c r="MA70" s="194"/>
      <c r="MB70" s="194"/>
      <c r="MC70" s="194"/>
      <c r="MD70" s="194"/>
      <c r="ME70" s="194"/>
      <c r="MF70" s="194"/>
      <c r="MG70" s="194"/>
      <c r="MH70" s="194"/>
      <c r="MI70" s="194"/>
      <c r="MJ70" s="194"/>
      <c r="MK70" s="194"/>
      <c r="ML70" s="194"/>
      <c r="MM70" s="194"/>
      <c r="MN70" s="194"/>
      <c r="MO70" s="194"/>
      <c r="MP70" s="194"/>
      <c r="MQ70" s="194"/>
      <c r="MR70" s="194"/>
      <c r="MS70" s="194"/>
      <c r="MT70" s="194"/>
      <c r="MU70" s="194"/>
      <c r="MV70" s="194"/>
      <c r="MW70" s="194"/>
      <c r="MX70" s="194"/>
      <c r="MY70" s="194"/>
      <c r="MZ70" s="194"/>
      <c r="NA70" s="194"/>
      <c r="NB70" s="194"/>
      <c r="NC70" s="194"/>
      <c r="ND70" s="194"/>
      <c r="NE70" s="194"/>
      <c r="NF70" s="194"/>
      <c r="NG70" s="194"/>
      <c r="NH70" s="194"/>
      <c r="NI70" s="194"/>
      <c r="NJ70" s="194"/>
      <c r="NK70" s="194"/>
      <c r="NL70" s="194"/>
      <c r="NM70" s="194"/>
      <c r="NN70" s="194"/>
      <c r="NO70" s="194"/>
      <c r="NP70" s="194"/>
      <c r="NQ70" s="194"/>
      <c r="NR70" s="194"/>
      <c r="NS70" s="194"/>
      <c r="NT70" s="194"/>
      <c r="NU70" s="194"/>
      <c r="NV70" s="194"/>
      <c r="NW70" s="194"/>
      <c r="NX70" s="194"/>
      <c r="NY70" s="194"/>
      <c r="NZ70" s="194"/>
      <c r="OA70" s="194"/>
      <c r="OB70" s="194"/>
      <c r="OC70" s="194"/>
      <c r="OD70" s="194"/>
      <c r="OE70" s="194"/>
      <c r="OF70" s="194"/>
      <c r="OG70" s="194"/>
      <c r="OH70" s="194"/>
      <c r="OI70" s="194"/>
      <c r="OJ70" s="194"/>
      <c r="OK70" s="194"/>
      <c r="OL70" s="194"/>
      <c r="OM70" s="194"/>
      <c r="ON70" s="194"/>
      <c r="OO70" s="194"/>
      <c r="OP70" s="194"/>
      <c r="OQ70" s="194"/>
      <c r="OR70" s="194"/>
      <c r="OS70" s="194"/>
      <c r="OT70" s="194"/>
      <c r="OU70" s="194"/>
      <c r="OV70" s="194"/>
      <c r="OW70" s="194"/>
      <c r="OX70" s="194"/>
      <c r="OY70" s="194"/>
      <c r="OZ70" s="194"/>
      <c r="PA70" s="194"/>
      <c r="PB70" s="194"/>
      <c r="PC70" s="194"/>
      <c r="PD70" s="194"/>
      <c r="PE70" s="194"/>
      <c r="PF70" s="194"/>
      <c r="PG70" s="194"/>
      <c r="PH70" s="194"/>
      <c r="PI70" s="194"/>
      <c r="PJ70" s="194"/>
      <c r="PK70" s="194"/>
      <c r="PL70" s="194"/>
      <c r="PM70" s="194"/>
      <c r="PN70" s="194"/>
      <c r="PO70" s="194"/>
      <c r="PP70" s="194"/>
      <c r="PQ70" s="194"/>
      <c r="PR70" s="194"/>
      <c r="PS70" s="194"/>
      <c r="PT70" s="194"/>
      <c r="PU70" s="194"/>
      <c r="PV70" s="194"/>
      <c r="PW70" s="194"/>
      <c r="PX70" s="194"/>
      <c r="PY70" s="194"/>
      <c r="PZ70" s="194"/>
      <c r="QA70" s="194"/>
      <c r="QB70" s="194"/>
      <c r="QC70" s="194"/>
      <c r="QD70" s="194"/>
      <c r="QE70" s="194"/>
      <c r="QF70" s="194"/>
      <c r="QG70" s="194"/>
      <c r="QH70" s="194"/>
      <c r="QI70" s="194"/>
      <c r="QJ70" s="194"/>
      <c r="QK70" s="194"/>
      <c r="QL70" s="194"/>
      <c r="QM70" s="194"/>
      <c r="QN70" s="194"/>
      <c r="QO70" s="194"/>
      <c r="QP70" s="194"/>
      <c r="QQ70" s="194"/>
      <c r="QR70" s="194"/>
      <c r="QS70" s="194"/>
      <c r="QT70" s="194"/>
      <c r="QU70" s="194"/>
      <c r="QV70" s="194"/>
      <c r="QW70" s="194"/>
      <c r="QX70" s="194"/>
      <c r="QY70" s="194"/>
      <c r="QZ70" s="194"/>
      <c r="RA70" s="194"/>
    </row>
    <row r="71" spans="1:469" x14ac:dyDescent="0.45">
      <c r="A71" s="193"/>
      <c r="B71" s="194"/>
      <c r="C71" s="195"/>
      <c r="D71" s="194"/>
      <c r="E71" s="194"/>
      <c r="F71" s="194"/>
      <c r="G71" s="193"/>
      <c r="H71" s="194"/>
      <c r="I71" s="194"/>
      <c r="J71" s="194"/>
      <c r="K71" s="194"/>
      <c r="L71" s="194"/>
      <c r="M71" s="194"/>
      <c r="N71" s="197"/>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c r="EC71" s="194"/>
      <c r="ED71" s="194"/>
      <c r="EE71" s="194"/>
      <c r="EF71" s="194"/>
      <c r="EG71" s="194"/>
      <c r="EH71" s="194"/>
      <c r="EI71" s="194"/>
      <c r="EJ71" s="194"/>
      <c r="EK71" s="194"/>
      <c r="EL71" s="194"/>
      <c r="EM71" s="194"/>
      <c r="EN71" s="194"/>
      <c r="EO71" s="194"/>
      <c r="EP71" s="194"/>
      <c r="EQ71" s="194"/>
      <c r="ER71" s="194"/>
      <c r="ES71" s="194"/>
      <c r="ET71" s="194"/>
      <c r="EU71" s="194"/>
      <c r="EV71" s="194"/>
      <c r="EW71" s="194"/>
      <c r="EX71" s="194"/>
      <c r="EY71" s="194"/>
      <c r="EZ71" s="194"/>
      <c r="FA71" s="194"/>
      <c r="FB71" s="194"/>
      <c r="FC71" s="194"/>
      <c r="FD71" s="194"/>
      <c r="FE71" s="194"/>
      <c r="FF71" s="194"/>
      <c r="FG71" s="194"/>
      <c r="FH71" s="194"/>
      <c r="FI71" s="194"/>
      <c r="FJ71" s="194"/>
      <c r="FK71" s="194"/>
      <c r="FL71" s="194"/>
      <c r="FM71" s="194"/>
      <c r="FN71" s="194"/>
      <c r="FO71" s="194"/>
      <c r="FP71" s="194"/>
      <c r="FQ71" s="194"/>
      <c r="FR71" s="194"/>
      <c r="FS71" s="194"/>
      <c r="FT71" s="194"/>
      <c r="FU71" s="194"/>
      <c r="FV71" s="194"/>
      <c r="FW71" s="194"/>
      <c r="FX71" s="194"/>
      <c r="FY71" s="194"/>
      <c r="FZ71" s="194"/>
      <c r="GA71" s="194"/>
      <c r="GB71" s="194"/>
      <c r="GC71" s="194"/>
      <c r="GD71" s="194"/>
      <c r="GE71" s="194"/>
      <c r="GF71" s="194"/>
      <c r="GG71" s="194"/>
      <c r="GH71" s="194"/>
      <c r="GI71" s="194"/>
      <c r="GJ71" s="194"/>
      <c r="GK71" s="194"/>
      <c r="GL71" s="194"/>
      <c r="GM71" s="194"/>
      <c r="GN71" s="194"/>
      <c r="GO71" s="194"/>
      <c r="GP71" s="194"/>
      <c r="GQ71" s="194"/>
      <c r="GR71" s="194"/>
      <c r="GS71" s="194"/>
      <c r="GT71" s="194"/>
      <c r="GU71" s="194"/>
      <c r="GV71" s="194"/>
      <c r="GW71" s="194"/>
      <c r="GX71" s="194"/>
      <c r="GY71" s="194"/>
      <c r="GZ71" s="194"/>
      <c r="HA71" s="194"/>
      <c r="HB71" s="194"/>
      <c r="HC71" s="194"/>
      <c r="HD71" s="194"/>
      <c r="HE71" s="194"/>
      <c r="HF71" s="194"/>
      <c r="HG71" s="194"/>
      <c r="HH71" s="194"/>
      <c r="HI71" s="194"/>
      <c r="HJ71" s="194"/>
      <c r="HK71" s="194"/>
      <c r="HL71" s="194"/>
      <c r="HM71" s="194"/>
      <c r="HN71" s="194"/>
      <c r="HO71" s="194"/>
      <c r="HP71" s="194"/>
      <c r="HQ71" s="194"/>
      <c r="HR71" s="194"/>
      <c r="HS71" s="194"/>
      <c r="HT71" s="194"/>
      <c r="HU71" s="194"/>
      <c r="HV71" s="194"/>
      <c r="HW71" s="194"/>
      <c r="HX71" s="194"/>
      <c r="HY71" s="194"/>
      <c r="HZ71" s="194"/>
      <c r="IA71" s="194"/>
      <c r="IB71" s="194"/>
      <c r="IC71" s="194"/>
      <c r="ID71" s="194"/>
      <c r="IE71" s="194"/>
      <c r="IF71" s="194"/>
      <c r="IG71" s="194"/>
      <c r="IH71" s="194"/>
      <c r="II71" s="194"/>
      <c r="IJ71" s="194"/>
      <c r="IK71" s="194"/>
      <c r="IL71" s="194"/>
      <c r="IM71" s="194"/>
      <c r="IN71" s="194"/>
      <c r="IO71" s="194"/>
      <c r="IP71" s="194"/>
      <c r="IQ71" s="194"/>
      <c r="IR71" s="194"/>
      <c r="IS71" s="194"/>
      <c r="IT71" s="194"/>
      <c r="IU71" s="194"/>
      <c r="IV71" s="194"/>
      <c r="IW71" s="194"/>
      <c r="IX71" s="194"/>
      <c r="IY71" s="194"/>
      <c r="IZ71" s="194"/>
      <c r="JA71" s="194"/>
      <c r="JB71" s="194"/>
      <c r="JC71" s="194"/>
      <c r="JD71" s="194"/>
      <c r="JE71" s="194"/>
      <c r="JF71" s="194"/>
      <c r="JG71" s="194"/>
      <c r="JH71" s="194"/>
      <c r="JI71" s="194"/>
      <c r="JJ71" s="194"/>
      <c r="JK71" s="194"/>
      <c r="JL71" s="194"/>
      <c r="JM71" s="194"/>
      <c r="JN71" s="194"/>
      <c r="JO71" s="194"/>
      <c r="JP71" s="194"/>
      <c r="JQ71" s="194"/>
      <c r="JR71" s="194"/>
      <c r="JS71" s="194"/>
      <c r="JT71" s="194"/>
      <c r="JU71" s="194"/>
      <c r="JV71" s="194"/>
      <c r="JW71" s="194"/>
      <c r="JX71" s="194"/>
      <c r="JY71" s="194"/>
      <c r="JZ71" s="194"/>
      <c r="KA71" s="194"/>
      <c r="KB71" s="194"/>
      <c r="KC71" s="194"/>
      <c r="KD71" s="194"/>
      <c r="KE71" s="194"/>
      <c r="KF71" s="194"/>
      <c r="KG71" s="194"/>
      <c r="KH71" s="194"/>
      <c r="KI71" s="194"/>
      <c r="KJ71" s="194"/>
      <c r="KK71" s="194"/>
      <c r="KL71" s="194"/>
      <c r="KM71" s="194"/>
      <c r="KN71" s="194"/>
      <c r="KO71" s="194"/>
      <c r="KP71" s="194"/>
      <c r="KQ71" s="194"/>
      <c r="KR71" s="194"/>
      <c r="KS71" s="194"/>
      <c r="KT71" s="194"/>
      <c r="KU71" s="194"/>
      <c r="KV71" s="194"/>
      <c r="KW71" s="194"/>
      <c r="KX71" s="194"/>
      <c r="KY71" s="194"/>
      <c r="KZ71" s="194"/>
      <c r="LA71" s="194"/>
      <c r="LB71" s="194"/>
      <c r="LC71" s="194"/>
      <c r="LD71" s="194"/>
      <c r="LE71" s="194"/>
      <c r="LF71" s="194"/>
      <c r="LG71" s="194"/>
      <c r="LH71" s="194"/>
      <c r="LI71" s="194"/>
      <c r="LJ71" s="194"/>
      <c r="LK71" s="194"/>
      <c r="LL71" s="194"/>
      <c r="LM71" s="194"/>
      <c r="LN71" s="194"/>
      <c r="LO71" s="194"/>
      <c r="LP71" s="194"/>
      <c r="LQ71" s="194"/>
      <c r="LR71" s="194"/>
      <c r="LS71" s="194"/>
      <c r="LT71" s="194"/>
      <c r="LU71" s="194"/>
      <c r="LV71" s="194"/>
      <c r="LW71" s="194"/>
      <c r="LX71" s="194"/>
      <c r="LY71" s="194"/>
      <c r="LZ71" s="194"/>
      <c r="MA71" s="194"/>
      <c r="MB71" s="194"/>
      <c r="MC71" s="194"/>
      <c r="MD71" s="194"/>
      <c r="ME71" s="194"/>
      <c r="MF71" s="194"/>
      <c r="MG71" s="194"/>
      <c r="MH71" s="194"/>
      <c r="MI71" s="194"/>
      <c r="MJ71" s="194"/>
      <c r="MK71" s="194"/>
      <c r="ML71" s="194"/>
      <c r="MM71" s="194"/>
      <c r="MN71" s="194"/>
      <c r="MO71" s="194"/>
      <c r="MP71" s="194"/>
      <c r="MQ71" s="194"/>
      <c r="MR71" s="194"/>
      <c r="MS71" s="194"/>
      <c r="MT71" s="194"/>
      <c r="MU71" s="194"/>
      <c r="MV71" s="194"/>
      <c r="MW71" s="194"/>
      <c r="MX71" s="194"/>
      <c r="MY71" s="194"/>
      <c r="MZ71" s="194"/>
      <c r="NA71" s="194"/>
      <c r="NB71" s="194"/>
      <c r="NC71" s="194"/>
      <c r="ND71" s="194"/>
      <c r="NE71" s="194"/>
      <c r="NF71" s="194"/>
      <c r="NG71" s="194"/>
      <c r="NH71" s="194"/>
      <c r="NI71" s="194"/>
      <c r="NJ71" s="194"/>
      <c r="NK71" s="194"/>
      <c r="NL71" s="194"/>
      <c r="NM71" s="194"/>
      <c r="NN71" s="194"/>
      <c r="NO71" s="194"/>
      <c r="NP71" s="194"/>
      <c r="NQ71" s="194"/>
      <c r="NR71" s="194"/>
      <c r="NS71" s="194"/>
      <c r="NT71" s="194"/>
      <c r="NU71" s="194"/>
      <c r="NV71" s="194"/>
      <c r="NW71" s="194"/>
      <c r="NX71" s="194"/>
      <c r="NY71" s="194"/>
      <c r="NZ71" s="194"/>
      <c r="OA71" s="194"/>
      <c r="OB71" s="194"/>
      <c r="OC71" s="194"/>
      <c r="OD71" s="194"/>
      <c r="OE71" s="194"/>
      <c r="OF71" s="194"/>
      <c r="OG71" s="194"/>
      <c r="OH71" s="194"/>
      <c r="OI71" s="194"/>
      <c r="OJ71" s="194"/>
      <c r="OK71" s="194"/>
      <c r="OL71" s="194"/>
      <c r="OM71" s="194"/>
      <c r="ON71" s="194"/>
      <c r="OO71" s="194"/>
      <c r="OP71" s="194"/>
      <c r="OQ71" s="194"/>
      <c r="OR71" s="194"/>
      <c r="OS71" s="194"/>
      <c r="OT71" s="194"/>
      <c r="OU71" s="194"/>
      <c r="OV71" s="194"/>
      <c r="OW71" s="194"/>
      <c r="OX71" s="194"/>
      <c r="OY71" s="194"/>
      <c r="OZ71" s="194"/>
      <c r="PA71" s="194"/>
      <c r="PB71" s="194"/>
      <c r="PC71" s="194"/>
      <c r="PD71" s="194"/>
      <c r="PE71" s="194"/>
      <c r="PF71" s="194"/>
      <c r="PG71" s="194"/>
      <c r="PH71" s="194"/>
      <c r="PI71" s="194"/>
      <c r="PJ71" s="194"/>
      <c r="PK71" s="194"/>
      <c r="PL71" s="194"/>
      <c r="PM71" s="194"/>
      <c r="PN71" s="194"/>
      <c r="PO71" s="194"/>
      <c r="PP71" s="194"/>
      <c r="PQ71" s="194"/>
      <c r="PR71" s="194"/>
      <c r="PS71" s="194"/>
      <c r="PT71" s="194"/>
      <c r="PU71" s="194"/>
      <c r="PV71" s="194"/>
      <c r="PW71" s="194"/>
      <c r="PX71" s="194"/>
      <c r="PY71" s="194"/>
      <c r="PZ71" s="194"/>
      <c r="QA71" s="194"/>
      <c r="QB71" s="194"/>
      <c r="QC71" s="194"/>
      <c r="QD71" s="194"/>
      <c r="QE71" s="194"/>
      <c r="QF71" s="194"/>
      <c r="QG71" s="194"/>
      <c r="QH71" s="194"/>
      <c r="QI71" s="194"/>
      <c r="QJ71" s="194"/>
      <c r="QK71" s="194"/>
      <c r="QL71" s="194"/>
      <c r="QM71" s="194"/>
      <c r="QN71" s="194"/>
      <c r="QO71" s="194"/>
      <c r="QP71" s="194"/>
      <c r="QQ71" s="194"/>
      <c r="QR71" s="194"/>
      <c r="QS71" s="194"/>
      <c r="QT71" s="194"/>
      <c r="QU71" s="194"/>
      <c r="QV71" s="194"/>
      <c r="QW71" s="194"/>
      <c r="QX71" s="194"/>
      <c r="QY71" s="194"/>
      <c r="QZ71" s="194"/>
      <c r="RA71" s="194"/>
    </row>
    <row r="72" spans="1:469" x14ac:dyDescent="0.45">
      <c r="A72" s="193"/>
      <c r="B72" s="194"/>
      <c r="C72" s="195"/>
      <c r="D72" s="194"/>
      <c r="E72" s="194"/>
      <c r="F72" s="194"/>
      <c r="G72" s="193"/>
      <c r="H72" s="194"/>
      <c r="I72" s="194"/>
      <c r="J72" s="194"/>
      <c r="K72" s="194"/>
      <c r="L72" s="194"/>
      <c r="M72" s="194"/>
      <c r="N72" s="197"/>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c r="EC72" s="194"/>
      <c r="ED72" s="194"/>
      <c r="EE72" s="194"/>
      <c r="EF72" s="194"/>
      <c r="EG72" s="194"/>
      <c r="EH72" s="194"/>
      <c r="EI72" s="194"/>
      <c r="EJ72" s="194"/>
      <c r="EK72" s="194"/>
      <c r="EL72" s="194"/>
      <c r="EM72" s="194"/>
      <c r="EN72" s="194"/>
      <c r="EO72" s="194"/>
      <c r="EP72" s="194"/>
      <c r="EQ72" s="194"/>
      <c r="ER72" s="194"/>
      <c r="ES72" s="194"/>
      <c r="ET72" s="194"/>
      <c r="EU72" s="194"/>
      <c r="EV72" s="194"/>
      <c r="EW72" s="194"/>
      <c r="EX72" s="194"/>
      <c r="EY72" s="194"/>
      <c r="EZ72" s="194"/>
      <c r="FA72" s="194"/>
      <c r="FB72" s="194"/>
      <c r="FC72" s="194"/>
      <c r="FD72" s="194"/>
      <c r="FE72" s="194"/>
      <c r="FF72" s="194"/>
      <c r="FG72" s="194"/>
      <c r="FH72" s="194"/>
      <c r="FI72" s="194"/>
      <c r="FJ72" s="194"/>
      <c r="FK72" s="194"/>
      <c r="FL72" s="194"/>
      <c r="FM72" s="194"/>
      <c r="FN72" s="194"/>
      <c r="FO72" s="194"/>
      <c r="FP72" s="194"/>
      <c r="FQ72" s="194"/>
      <c r="FR72" s="194"/>
      <c r="FS72" s="194"/>
      <c r="FT72" s="194"/>
      <c r="FU72" s="194"/>
      <c r="FV72" s="194"/>
      <c r="FW72" s="194"/>
      <c r="FX72" s="194"/>
      <c r="FY72" s="194"/>
      <c r="FZ72" s="194"/>
      <c r="GA72" s="194"/>
      <c r="GB72" s="194"/>
      <c r="GC72" s="194"/>
      <c r="GD72" s="194"/>
      <c r="GE72" s="194"/>
      <c r="GF72" s="194"/>
      <c r="GG72" s="194"/>
      <c r="GH72" s="194"/>
      <c r="GI72" s="194"/>
      <c r="GJ72" s="194"/>
      <c r="GK72" s="194"/>
      <c r="GL72" s="194"/>
      <c r="GM72" s="194"/>
      <c r="GN72" s="194"/>
      <c r="GO72" s="194"/>
      <c r="GP72" s="194"/>
      <c r="GQ72" s="194"/>
      <c r="GR72" s="194"/>
      <c r="GS72" s="194"/>
      <c r="GT72" s="194"/>
      <c r="GU72" s="194"/>
      <c r="GV72" s="194"/>
      <c r="GW72" s="194"/>
      <c r="GX72" s="194"/>
      <c r="GY72" s="194"/>
      <c r="GZ72" s="194"/>
      <c r="HA72" s="194"/>
      <c r="HB72" s="194"/>
      <c r="HC72" s="194"/>
      <c r="HD72" s="194"/>
      <c r="HE72" s="194"/>
      <c r="HF72" s="194"/>
      <c r="HG72" s="194"/>
      <c r="HH72" s="194"/>
      <c r="HI72" s="194"/>
      <c r="HJ72" s="194"/>
      <c r="HK72" s="194"/>
      <c r="HL72" s="194"/>
      <c r="HM72" s="194"/>
      <c r="HN72" s="194"/>
      <c r="HO72" s="194"/>
      <c r="HP72" s="194"/>
      <c r="HQ72" s="194"/>
      <c r="HR72" s="194"/>
      <c r="HS72" s="194"/>
      <c r="HT72" s="194"/>
      <c r="HU72" s="194"/>
      <c r="HV72" s="194"/>
      <c r="HW72" s="194"/>
      <c r="HX72" s="194"/>
      <c r="HY72" s="194"/>
      <c r="HZ72" s="194"/>
      <c r="IA72" s="194"/>
      <c r="IB72" s="194"/>
      <c r="IC72" s="194"/>
      <c r="ID72" s="194"/>
      <c r="IE72" s="194"/>
      <c r="IF72" s="194"/>
      <c r="IG72" s="194"/>
      <c r="IH72" s="194"/>
      <c r="II72" s="194"/>
      <c r="IJ72" s="194"/>
      <c r="IK72" s="194"/>
      <c r="IL72" s="194"/>
      <c r="IM72" s="194"/>
      <c r="IN72" s="194"/>
      <c r="IO72" s="194"/>
      <c r="IP72" s="194"/>
      <c r="IQ72" s="194"/>
      <c r="IR72" s="194"/>
      <c r="IS72" s="194"/>
      <c r="IT72" s="194"/>
      <c r="IU72" s="194"/>
      <c r="IV72" s="194"/>
      <c r="IW72" s="194"/>
      <c r="IX72" s="194"/>
      <c r="IY72" s="194"/>
      <c r="IZ72" s="194"/>
      <c r="JA72" s="194"/>
      <c r="JB72" s="194"/>
      <c r="JC72" s="194"/>
      <c r="JD72" s="194"/>
      <c r="JE72" s="194"/>
      <c r="JF72" s="194"/>
      <c r="JG72" s="194"/>
      <c r="JH72" s="194"/>
      <c r="JI72" s="194"/>
      <c r="JJ72" s="194"/>
      <c r="JK72" s="194"/>
      <c r="JL72" s="194"/>
      <c r="JM72" s="194"/>
      <c r="JN72" s="194"/>
      <c r="JO72" s="194"/>
      <c r="JP72" s="194"/>
      <c r="JQ72" s="194"/>
      <c r="JR72" s="194"/>
      <c r="JS72" s="194"/>
      <c r="JT72" s="194"/>
      <c r="JU72" s="194"/>
      <c r="JV72" s="194"/>
      <c r="JW72" s="194"/>
      <c r="JX72" s="194"/>
      <c r="JY72" s="194"/>
      <c r="JZ72" s="194"/>
      <c r="KA72" s="194"/>
      <c r="KB72" s="194"/>
      <c r="KC72" s="194"/>
      <c r="KD72" s="194"/>
      <c r="KE72" s="194"/>
      <c r="KF72" s="194"/>
      <c r="KG72" s="194"/>
      <c r="KH72" s="194"/>
      <c r="KI72" s="194"/>
      <c r="KJ72" s="194"/>
      <c r="KK72" s="194"/>
      <c r="KL72" s="194"/>
      <c r="KM72" s="194"/>
      <c r="KN72" s="194"/>
      <c r="KO72" s="194"/>
      <c r="KP72" s="194"/>
      <c r="KQ72" s="194"/>
      <c r="KR72" s="194"/>
      <c r="KS72" s="194"/>
      <c r="KT72" s="194"/>
      <c r="KU72" s="194"/>
      <c r="KV72" s="194"/>
      <c r="KW72" s="194"/>
      <c r="KX72" s="194"/>
      <c r="KY72" s="194"/>
      <c r="KZ72" s="194"/>
      <c r="LA72" s="194"/>
      <c r="LB72" s="194"/>
      <c r="LC72" s="194"/>
      <c r="LD72" s="194"/>
      <c r="LE72" s="194"/>
      <c r="LF72" s="194"/>
      <c r="LG72" s="194"/>
      <c r="LH72" s="194"/>
      <c r="LI72" s="194"/>
      <c r="LJ72" s="194"/>
      <c r="LK72" s="194"/>
      <c r="LL72" s="194"/>
      <c r="LM72" s="194"/>
      <c r="LN72" s="194"/>
      <c r="LO72" s="194"/>
      <c r="LP72" s="194"/>
      <c r="LQ72" s="194"/>
      <c r="LR72" s="194"/>
      <c r="LS72" s="194"/>
      <c r="LT72" s="194"/>
      <c r="LU72" s="194"/>
      <c r="LV72" s="194"/>
      <c r="LW72" s="194"/>
      <c r="LX72" s="194"/>
      <c r="LY72" s="194"/>
      <c r="LZ72" s="194"/>
      <c r="MA72" s="194"/>
      <c r="MB72" s="194"/>
      <c r="MC72" s="194"/>
      <c r="MD72" s="194"/>
      <c r="ME72" s="194"/>
      <c r="MF72" s="194"/>
      <c r="MG72" s="194"/>
      <c r="MH72" s="194"/>
      <c r="MI72" s="194"/>
      <c r="MJ72" s="194"/>
      <c r="MK72" s="194"/>
      <c r="ML72" s="194"/>
      <c r="MM72" s="194"/>
      <c r="MN72" s="194"/>
      <c r="MO72" s="194"/>
      <c r="MP72" s="194"/>
      <c r="MQ72" s="194"/>
      <c r="MR72" s="194"/>
      <c r="MS72" s="194"/>
      <c r="MT72" s="194"/>
      <c r="MU72" s="194"/>
      <c r="MV72" s="194"/>
      <c r="MW72" s="194"/>
      <c r="MX72" s="194"/>
      <c r="MY72" s="194"/>
      <c r="MZ72" s="194"/>
      <c r="NA72" s="194"/>
      <c r="NB72" s="194"/>
      <c r="NC72" s="194"/>
      <c r="ND72" s="194"/>
      <c r="NE72" s="194"/>
      <c r="NF72" s="194"/>
      <c r="NG72" s="194"/>
      <c r="NH72" s="194"/>
      <c r="NI72" s="194"/>
      <c r="NJ72" s="194"/>
      <c r="NK72" s="194"/>
      <c r="NL72" s="194"/>
      <c r="NM72" s="194"/>
      <c r="NN72" s="194"/>
      <c r="NO72" s="194"/>
      <c r="NP72" s="194"/>
      <c r="NQ72" s="194"/>
      <c r="NR72" s="194"/>
      <c r="NS72" s="194"/>
      <c r="NT72" s="194"/>
      <c r="NU72" s="194"/>
      <c r="NV72" s="194"/>
      <c r="NW72" s="194"/>
      <c r="NX72" s="194"/>
      <c r="NY72" s="194"/>
      <c r="NZ72" s="194"/>
      <c r="OA72" s="194"/>
      <c r="OB72" s="194"/>
      <c r="OC72" s="194"/>
      <c r="OD72" s="194"/>
      <c r="OE72" s="194"/>
      <c r="OF72" s="194"/>
      <c r="OG72" s="194"/>
      <c r="OH72" s="194"/>
      <c r="OI72" s="194"/>
      <c r="OJ72" s="194"/>
      <c r="OK72" s="194"/>
      <c r="OL72" s="194"/>
      <c r="OM72" s="194"/>
      <c r="ON72" s="194"/>
      <c r="OO72" s="194"/>
      <c r="OP72" s="194"/>
      <c r="OQ72" s="194"/>
      <c r="OR72" s="194"/>
      <c r="OS72" s="194"/>
      <c r="OT72" s="194"/>
      <c r="OU72" s="194"/>
      <c r="OV72" s="194"/>
      <c r="OW72" s="194"/>
      <c r="OX72" s="194"/>
      <c r="OY72" s="194"/>
      <c r="OZ72" s="194"/>
      <c r="PA72" s="194"/>
      <c r="PB72" s="194"/>
      <c r="PC72" s="194"/>
      <c r="PD72" s="194"/>
      <c r="PE72" s="194"/>
      <c r="PF72" s="194"/>
      <c r="PG72" s="194"/>
      <c r="PH72" s="194"/>
      <c r="PI72" s="194"/>
      <c r="PJ72" s="194"/>
      <c r="PK72" s="194"/>
      <c r="PL72" s="194"/>
      <c r="PM72" s="194"/>
      <c r="PN72" s="194"/>
      <c r="PO72" s="194"/>
      <c r="PP72" s="194"/>
      <c r="PQ72" s="194"/>
      <c r="PR72" s="194"/>
      <c r="PS72" s="194"/>
      <c r="PT72" s="194"/>
      <c r="PU72" s="194"/>
      <c r="PV72" s="194"/>
      <c r="PW72" s="194"/>
      <c r="PX72" s="194"/>
      <c r="PY72" s="194"/>
      <c r="PZ72" s="194"/>
      <c r="QA72" s="194"/>
      <c r="QB72" s="194"/>
      <c r="QC72" s="194"/>
      <c r="QD72" s="194"/>
      <c r="QE72" s="194"/>
      <c r="QF72" s="194"/>
      <c r="QG72" s="194"/>
      <c r="QH72" s="194"/>
      <c r="QI72" s="194"/>
      <c r="QJ72" s="194"/>
      <c r="QK72" s="194"/>
      <c r="QL72" s="194"/>
      <c r="QM72" s="194"/>
      <c r="QN72" s="194"/>
      <c r="QO72" s="194"/>
      <c r="QP72" s="194"/>
      <c r="QQ72" s="194"/>
      <c r="QR72" s="194"/>
      <c r="QS72" s="194"/>
      <c r="QT72" s="194"/>
      <c r="QU72" s="194"/>
      <c r="QV72" s="194"/>
      <c r="QW72" s="194"/>
      <c r="QX72" s="194"/>
      <c r="QY72" s="194"/>
      <c r="QZ72" s="194"/>
      <c r="RA72" s="194"/>
    </row>
    <row r="73" spans="1:469" x14ac:dyDescent="0.45">
      <c r="A73" s="193"/>
      <c r="B73" s="194"/>
      <c r="C73" s="195"/>
      <c r="D73" s="194"/>
      <c r="E73" s="194"/>
      <c r="F73" s="194"/>
      <c r="G73" s="193"/>
      <c r="H73" s="194"/>
      <c r="I73" s="194"/>
      <c r="J73" s="194"/>
      <c r="K73" s="194"/>
      <c r="L73" s="194"/>
      <c r="M73" s="194"/>
      <c r="N73" s="197"/>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c r="EC73" s="194"/>
      <c r="ED73" s="194"/>
      <c r="EE73" s="194"/>
      <c r="EF73" s="194"/>
      <c r="EG73" s="194"/>
      <c r="EH73" s="194"/>
      <c r="EI73" s="194"/>
      <c r="EJ73" s="194"/>
      <c r="EK73" s="194"/>
      <c r="EL73" s="194"/>
      <c r="EM73" s="194"/>
      <c r="EN73" s="194"/>
      <c r="EO73" s="194"/>
      <c r="EP73" s="194"/>
      <c r="EQ73" s="194"/>
      <c r="ER73" s="194"/>
      <c r="ES73" s="194"/>
      <c r="ET73" s="194"/>
      <c r="EU73" s="194"/>
      <c r="EV73" s="194"/>
      <c r="EW73" s="194"/>
      <c r="EX73" s="194"/>
      <c r="EY73" s="194"/>
      <c r="EZ73" s="194"/>
      <c r="FA73" s="194"/>
      <c r="FB73" s="194"/>
      <c r="FC73" s="194"/>
      <c r="FD73" s="194"/>
      <c r="FE73" s="194"/>
      <c r="FF73" s="194"/>
      <c r="FG73" s="194"/>
      <c r="FH73" s="194"/>
      <c r="FI73" s="194"/>
      <c r="FJ73" s="194"/>
      <c r="FK73" s="194"/>
      <c r="FL73" s="194"/>
      <c r="FM73" s="194"/>
      <c r="FN73" s="194"/>
      <c r="FO73" s="194"/>
      <c r="FP73" s="194"/>
      <c r="FQ73" s="194"/>
      <c r="FR73" s="194"/>
      <c r="FS73" s="194"/>
      <c r="FT73" s="194"/>
      <c r="FU73" s="194"/>
      <c r="FV73" s="194"/>
      <c r="FW73" s="194"/>
      <c r="FX73" s="194"/>
      <c r="FY73" s="194"/>
      <c r="FZ73" s="194"/>
      <c r="GA73" s="194"/>
      <c r="GB73" s="194"/>
      <c r="GC73" s="194"/>
      <c r="GD73" s="194"/>
      <c r="GE73" s="194"/>
      <c r="GF73" s="194"/>
      <c r="GG73" s="194"/>
      <c r="GH73" s="194"/>
      <c r="GI73" s="194"/>
      <c r="GJ73" s="194"/>
      <c r="GK73" s="194"/>
      <c r="GL73" s="194"/>
      <c r="GM73" s="194"/>
      <c r="GN73" s="194"/>
      <c r="GO73" s="194"/>
      <c r="GP73" s="194"/>
      <c r="GQ73" s="194"/>
      <c r="GR73" s="194"/>
      <c r="GS73" s="194"/>
      <c r="GT73" s="194"/>
      <c r="GU73" s="194"/>
      <c r="GV73" s="194"/>
      <c r="GW73" s="194"/>
      <c r="GX73" s="194"/>
      <c r="GY73" s="194"/>
      <c r="GZ73" s="194"/>
      <c r="HA73" s="194"/>
      <c r="HB73" s="194"/>
      <c r="HC73" s="194"/>
      <c r="HD73" s="194"/>
      <c r="HE73" s="194"/>
      <c r="HF73" s="194"/>
      <c r="HG73" s="194"/>
      <c r="HH73" s="194"/>
      <c r="HI73" s="194"/>
      <c r="HJ73" s="194"/>
      <c r="HK73" s="194"/>
      <c r="HL73" s="194"/>
      <c r="HM73" s="194"/>
      <c r="HN73" s="194"/>
      <c r="HO73" s="194"/>
      <c r="HP73" s="194"/>
      <c r="HQ73" s="194"/>
      <c r="HR73" s="194"/>
      <c r="HS73" s="194"/>
      <c r="HT73" s="194"/>
      <c r="HU73" s="194"/>
      <c r="HV73" s="194"/>
      <c r="HW73" s="194"/>
      <c r="HX73" s="194"/>
      <c r="HY73" s="194"/>
      <c r="HZ73" s="194"/>
      <c r="IA73" s="194"/>
      <c r="IB73" s="194"/>
      <c r="IC73" s="194"/>
      <c r="ID73" s="194"/>
      <c r="IE73" s="194"/>
      <c r="IF73" s="194"/>
      <c r="IG73" s="194"/>
      <c r="IH73" s="194"/>
      <c r="II73" s="194"/>
      <c r="IJ73" s="194"/>
      <c r="IK73" s="194"/>
      <c r="IL73" s="194"/>
      <c r="IM73" s="194"/>
      <c r="IN73" s="194"/>
      <c r="IO73" s="194"/>
      <c r="IP73" s="194"/>
      <c r="IQ73" s="194"/>
      <c r="IR73" s="194"/>
      <c r="IS73" s="194"/>
      <c r="IT73" s="194"/>
      <c r="IU73" s="194"/>
      <c r="IV73" s="194"/>
      <c r="IW73" s="194"/>
      <c r="IX73" s="194"/>
      <c r="IY73" s="194"/>
      <c r="IZ73" s="194"/>
      <c r="JA73" s="194"/>
      <c r="JB73" s="194"/>
      <c r="JC73" s="194"/>
      <c r="JD73" s="194"/>
      <c r="JE73" s="194"/>
      <c r="JF73" s="194"/>
      <c r="JG73" s="194"/>
      <c r="JH73" s="194"/>
      <c r="JI73" s="194"/>
      <c r="JJ73" s="194"/>
      <c r="JK73" s="194"/>
      <c r="JL73" s="194"/>
      <c r="JM73" s="194"/>
      <c r="JN73" s="194"/>
      <c r="JO73" s="194"/>
      <c r="JP73" s="194"/>
      <c r="JQ73" s="194"/>
      <c r="JR73" s="194"/>
      <c r="JS73" s="194"/>
      <c r="JT73" s="194"/>
      <c r="JU73" s="194"/>
      <c r="JV73" s="194"/>
      <c r="JW73" s="194"/>
      <c r="JX73" s="194"/>
      <c r="JY73" s="194"/>
      <c r="JZ73" s="194"/>
      <c r="KA73" s="194"/>
      <c r="KB73" s="194"/>
      <c r="KC73" s="194"/>
      <c r="KD73" s="194"/>
      <c r="KE73" s="194"/>
      <c r="KF73" s="194"/>
      <c r="KG73" s="194"/>
      <c r="KH73" s="194"/>
      <c r="KI73" s="194"/>
      <c r="KJ73" s="194"/>
      <c r="KK73" s="194"/>
      <c r="KL73" s="194"/>
      <c r="KM73" s="194"/>
      <c r="KN73" s="194"/>
      <c r="KO73" s="194"/>
      <c r="KP73" s="194"/>
      <c r="KQ73" s="194"/>
      <c r="KR73" s="194"/>
      <c r="KS73" s="194"/>
      <c r="KT73" s="194"/>
      <c r="KU73" s="194"/>
      <c r="KV73" s="194"/>
      <c r="KW73" s="194"/>
      <c r="KX73" s="194"/>
      <c r="KY73" s="194"/>
      <c r="KZ73" s="194"/>
      <c r="LA73" s="194"/>
      <c r="LB73" s="194"/>
      <c r="LC73" s="194"/>
      <c r="LD73" s="194"/>
      <c r="LE73" s="194"/>
      <c r="LF73" s="194"/>
      <c r="LG73" s="194"/>
      <c r="LH73" s="194"/>
      <c r="LI73" s="194"/>
      <c r="LJ73" s="194"/>
      <c r="LK73" s="194"/>
      <c r="LL73" s="194"/>
      <c r="LM73" s="194"/>
      <c r="LN73" s="194"/>
      <c r="LO73" s="194"/>
      <c r="LP73" s="194"/>
      <c r="LQ73" s="194"/>
      <c r="LR73" s="194"/>
      <c r="LS73" s="194"/>
      <c r="LT73" s="194"/>
      <c r="LU73" s="194"/>
      <c r="LV73" s="194"/>
      <c r="LW73" s="194"/>
      <c r="LX73" s="194"/>
      <c r="LY73" s="194"/>
      <c r="LZ73" s="194"/>
      <c r="MA73" s="194"/>
      <c r="MB73" s="194"/>
      <c r="MC73" s="194"/>
      <c r="MD73" s="194"/>
      <c r="ME73" s="194"/>
      <c r="MF73" s="194"/>
      <c r="MG73" s="194"/>
      <c r="MH73" s="194"/>
      <c r="MI73" s="194"/>
      <c r="MJ73" s="194"/>
      <c r="MK73" s="194"/>
      <c r="ML73" s="194"/>
      <c r="MM73" s="194"/>
      <c r="MN73" s="194"/>
      <c r="MO73" s="194"/>
      <c r="MP73" s="194"/>
      <c r="MQ73" s="194"/>
      <c r="MR73" s="194"/>
      <c r="MS73" s="194"/>
      <c r="MT73" s="194"/>
      <c r="MU73" s="194"/>
      <c r="MV73" s="194"/>
      <c r="MW73" s="194"/>
      <c r="MX73" s="194"/>
      <c r="MY73" s="194"/>
      <c r="MZ73" s="194"/>
      <c r="NA73" s="194"/>
      <c r="NB73" s="194"/>
      <c r="NC73" s="194"/>
      <c r="ND73" s="194"/>
      <c r="NE73" s="194"/>
      <c r="NF73" s="194"/>
      <c r="NG73" s="194"/>
      <c r="NH73" s="194"/>
      <c r="NI73" s="194"/>
      <c r="NJ73" s="194"/>
      <c r="NK73" s="194"/>
      <c r="NL73" s="194"/>
      <c r="NM73" s="194"/>
      <c r="NN73" s="194"/>
      <c r="NO73" s="194"/>
      <c r="NP73" s="194"/>
      <c r="NQ73" s="194"/>
      <c r="NR73" s="194"/>
      <c r="NS73" s="194"/>
      <c r="NT73" s="194"/>
      <c r="NU73" s="194"/>
      <c r="NV73" s="194"/>
      <c r="NW73" s="194"/>
      <c r="NX73" s="194"/>
      <c r="NY73" s="194"/>
      <c r="NZ73" s="194"/>
      <c r="OA73" s="194"/>
      <c r="OB73" s="194"/>
      <c r="OC73" s="194"/>
      <c r="OD73" s="194"/>
      <c r="OE73" s="194"/>
      <c r="OF73" s="194"/>
      <c r="OG73" s="194"/>
      <c r="OH73" s="194"/>
      <c r="OI73" s="194"/>
      <c r="OJ73" s="194"/>
      <c r="OK73" s="194"/>
      <c r="OL73" s="194"/>
      <c r="OM73" s="194"/>
      <c r="ON73" s="194"/>
      <c r="OO73" s="194"/>
      <c r="OP73" s="194"/>
      <c r="OQ73" s="194"/>
      <c r="OR73" s="194"/>
      <c r="OS73" s="194"/>
      <c r="OT73" s="194"/>
      <c r="OU73" s="194"/>
      <c r="OV73" s="194"/>
      <c r="OW73" s="194"/>
      <c r="OX73" s="194"/>
      <c r="OY73" s="194"/>
      <c r="OZ73" s="194"/>
      <c r="PA73" s="194"/>
      <c r="PB73" s="194"/>
      <c r="PC73" s="194"/>
      <c r="PD73" s="194"/>
      <c r="PE73" s="194"/>
      <c r="PF73" s="194"/>
      <c r="PG73" s="194"/>
      <c r="PH73" s="194"/>
      <c r="PI73" s="194"/>
      <c r="PJ73" s="194"/>
      <c r="PK73" s="194"/>
      <c r="PL73" s="194"/>
      <c r="PM73" s="194"/>
      <c r="PN73" s="194"/>
      <c r="PO73" s="194"/>
      <c r="PP73" s="194"/>
      <c r="PQ73" s="194"/>
      <c r="PR73" s="194"/>
      <c r="PS73" s="194"/>
      <c r="PT73" s="194"/>
      <c r="PU73" s="194"/>
      <c r="PV73" s="194"/>
      <c r="PW73" s="194"/>
      <c r="PX73" s="194"/>
      <c r="PY73" s="194"/>
      <c r="PZ73" s="194"/>
      <c r="QA73" s="194"/>
      <c r="QB73" s="194"/>
      <c r="QC73" s="194"/>
      <c r="QD73" s="194"/>
      <c r="QE73" s="194"/>
      <c r="QF73" s="194"/>
      <c r="QG73" s="194"/>
      <c r="QH73" s="194"/>
      <c r="QI73" s="194"/>
      <c r="QJ73" s="194"/>
      <c r="QK73" s="194"/>
      <c r="QL73" s="194"/>
      <c r="QM73" s="194"/>
      <c r="QN73" s="194"/>
      <c r="QO73" s="194"/>
      <c r="QP73" s="194"/>
      <c r="QQ73" s="194"/>
      <c r="QR73" s="194"/>
      <c r="QS73" s="194"/>
      <c r="QT73" s="194"/>
      <c r="QU73" s="194"/>
      <c r="QV73" s="194"/>
      <c r="QW73" s="194"/>
      <c r="QX73" s="194"/>
      <c r="QY73" s="194"/>
      <c r="QZ73" s="194"/>
      <c r="RA73" s="194"/>
    </row>
    <row r="74" spans="1:469" x14ac:dyDescent="0.45">
      <c r="A74" s="193"/>
      <c r="B74" s="194"/>
      <c r="C74" s="195"/>
      <c r="D74" s="194"/>
      <c r="E74" s="194"/>
      <c r="F74" s="194"/>
      <c r="G74" s="193"/>
      <c r="H74" s="194"/>
      <c r="I74" s="194"/>
      <c r="J74" s="194"/>
      <c r="K74" s="194"/>
      <c r="L74" s="194"/>
      <c r="M74" s="194"/>
      <c r="N74" s="197"/>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c r="EC74" s="194"/>
      <c r="ED74" s="194"/>
      <c r="EE74" s="194"/>
      <c r="EF74" s="194"/>
      <c r="EG74" s="194"/>
      <c r="EH74" s="194"/>
      <c r="EI74" s="194"/>
      <c r="EJ74" s="194"/>
      <c r="EK74" s="194"/>
      <c r="EL74" s="194"/>
      <c r="EM74" s="194"/>
      <c r="EN74" s="194"/>
      <c r="EO74" s="194"/>
      <c r="EP74" s="194"/>
      <c r="EQ74" s="194"/>
      <c r="ER74" s="194"/>
      <c r="ES74" s="194"/>
      <c r="ET74" s="194"/>
      <c r="EU74" s="194"/>
      <c r="EV74" s="194"/>
      <c r="EW74" s="194"/>
      <c r="EX74" s="194"/>
      <c r="EY74" s="194"/>
      <c r="EZ74" s="194"/>
      <c r="FA74" s="194"/>
      <c r="FB74" s="194"/>
      <c r="FC74" s="194"/>
      <c r="FD74" s="194"/>
      <c r="FE74" s="194"/>
      <c r="FF74" s="194"/>
      <c r="FG74" s="194"/>
      <c r="FH74" s="194"/>
      <c r="FI74" s="194"/>
      <c r="FJ74" s="194"/>
      <c r="FK74" s="194"/>
      <c r="FL74" s="194"/>
      <c r="FM74" s="194"/>
      <c r="FN74" s="194"/>
      <c r="FO74" s="194"/>
      <c r="FP74" s="194"/>
      <c r="FQ74" s="194"/>
      <c r="FR74" s="194"/>
      <c r="FS74" s="194"/>
      <c r="FT74" s="194"/>
      <c r="FU74" s="194"/>
      <c r="FV74" s="194"/>
      <c r="FW74" s="194"/>
      <c r="FX74" s="194"/>
      <c r="FY74" s="194"/>
      <c r="FZ74" s="194"/>
      <c r="GA74" s="194"/>
      <c r="GB74" s="194"/>
      <c r="GC74" s="194"/>
      <c r="GD74" s="194"/>
      <c r="GE74" s="194"/>
      <c r="GF74" s="194"/>
      <c r="GG74" s="194"/>
      <c r="GH74" s="194"/>
      <c r="GI74" s="194"/>
      <c r="GJ74" s="194"/>
      <c r="GK74" s="194"/>
      <c r="GL74" s="194"/>
      <c r="GM74" s="194"/>
      <c r="GN74" s="194"/>
      <c r="GO74" s="194"/>
      <c r="GP74" s="194"/>
      <c r="GQ74" s="194"/>
      <c r="GR74" s="194"/>
      <c r="GS74" s="194"/>
      <c r="GT74" s="194"/>
      <c r="GU74" s="194"/>
      <c r="GV74" s="194"/>
      <c r="GW74" s="194"/>
      <c r="GX74" s="194"/>
      <c r="GY74" s="194"/>
      <c r="GZ74" s="194"/>
      <c r="HA74" s="194"/>
      <c r="HB74" s="194"/>
      <c r="HC74" s="194"/>
      <c r="HD74" s="194"/>
      <c r="HE74" s="194"/>
      <c r="HF74" s="194"/>
      <c r="HG74" s="194"/>
      <c r="HH74" s="194"/>
      <c r="HI74" s="194"/>
      <c r="HJ74" s="194"/>
      <c r="HK74" s="194"/>
      <c r="HL74" s="194"/>
      <c r="HM74" s="194"/>
      <c r="HN74" s="194"/>
      <c r="HO74" s="194"/>
      <c r="HP74" s="194"/>
      <c r="HQ74" s="194"/>
      <c r="HR74" s="194"/>
      <c r="HS74" s="194"/>
      <c r="HT74" s="194"/>
      <c r="HU74" s="194"/>
      <c r="HV74" s="194"/>
      <c r="HW74" s="194"/>
      <c r="HX74" s="194"/>
      <c r="HY74" s="194"/>
      <c r="HZ74" s="194"/>
      <c r="IA74" s="194"/>
      <c r="IB74" s="194"/>
      <c r="IC74" s="194"/>
      <c r="ID74" s="194"/>
      <c r="IE74" s="194"/>
      <c r="IF74" s="194"/>
      <c r="IG74" s="194"/>
      <c r="IH74" s="194"/>
      <c r="II74" s="194"/>
      <c r="IJ74" s="194"/>
      <c r="IK74" s="194"/>
      <c r="IL74" s="194"/>
      <c r="IM74" s="194"/>
      <c r="IN74" s="194"/>
      <c r="IO74" s="194"/>
      <c r="IP74" s="194"/>
      <c r="IQ74" s="194"/>
      <c r="IR74" s="194"/>
      <c r="IS74" s="194"/>
      <c r="IT74" s="194"/>
      <c r="IU74" s="194"/>
      <c r="IV74" s="194"/>
      <c r="IW74" s="194"/>
      <c r="IX74" s="194"/>
      <c r="IY74" s="194"/>
      <c r="IZ74" s="194"/>
      <c r="JA74" s="194"/>
      <c r="JB74" s="194"/>
      <c r="JC74" s="194"/>
      <c r="JD74" s="194"/>
      <c r="JE74" s="194"/>
      <c r="JF74" s="194"/>
      <c r="JG74" s="194"/>
      <c r="JH74" s="194"/>
      <c r="JI74" s="194"/>
      <c r="JJ74" s="194"/>
      <c r="JK74" s="194"/>
      <c r="JL74" s="194"/>
      <c r="JM74" s="194"/>
      <c r="JN74" s="194"/>
      <c r="JO74" s="194"/>
      <c r="JP74" s="194"/>
      <c r="JQ74" s="194"/>
      <c r="JR74" s="194"/>
      <c r="JS74" s="194"/>
      <c r="JT74" s="194"/>
      <c r="JU74" s="194"/>
      <c r="JV74" s="194"/>
      <c r="JW74" s="194"/>
      <c r="JX74" s="194"/>
      <c r="JY74" s="194"/>
      <c r="JZ74" s="194"/>
      <c r="KA74" s="194"/>
      <c r="KB74" s="194"/>
      <c r="KC74" s="194"/>
      <c r="KD74" s="194"/>
      <c r="KE74" s="194"/>
      <c r="KF74" s="194"/>
      <c r="KG74" s="194"/>
      <c r="KH74" s="194"/>
      <c r="KI74" s="194"/>
      <c r="KJ74" s="194"/>
      <c r="KK74" s="194"/>
      <c r="KL74" s="194"/>
      <c r="KM74" s="194"/>
      <c r="KN74" s="194"/>
      <c r="KO74" s="194"/>
      <c r="KP74" s="194"/>
      <c r="KQ74" s="194"/>
      <c r="KR74" s="194"/>
      <c r="KS74" s="194"/>
      <c r="KT74" s="194"/>
      <c r="KU74" s="194"/>
      <c r="KV74" s="194"/>
      <c r="KW74" s="194"/>
      <c r="KX74" s="194"/>
      <c r="KY74" s="194"/>
      <c r="KZ74" s="194"/>
      <c r="LA74" s="194"/>
      <c r="LB74" s="194"/>
      <c r="LC74" s="194"/>
      <c r="LD74" s="194"/>
      <c r="LE74" s="194"/>
      <c r="LF74" s="194"/>
      <c r="LG74" s="194"/>
      <c r="LH74" s="194"/>
      <c r="LI74" s="194"/>
      <c r="LJ74" s="194"/>
      <c r="LK74" s="194"/>
      <c r="LL74" s="194"/>
      <c r="LM74" s="194"/>
      <c r="LN74" s="194"/>
      <c r="LO74" s="194"/>
      <c r="LP74" s="194"/>
      <c r="LQ74" s="194"/>
      <c r="LR74" s="194"/>
      <c r="LS74" s="194"/>
      <c r="LT74" s="194"/>
      <c r="LU74" s="194"/>
      <c r="LV74" s="194"/>
      <c r="LW74" s="194"/>
      <c r="LX74" s="194"/>
      <c r="LY74" s="194"/>
      <c r="LZ74" s="194"/>
      <c r="MA74" s="194"/>
      <c r="MB74" s="194"/>
      <c r="MC74" s="194"/>
      <c r="MD74" s="194"/>
      <c r="ME74" s="194"/>
      <c r="MF74" s="194"/>
      <c r="MG74" s="194"/>
      <c r="MH74" s="194"/>
      <c r="MI74" s="194"/>
      <c r="MJ74" s="194"/>
      <c r="MK74" s="194"/>
      <c r="ML74" s="194"/>
      <c r="MM74" s="194"/>
      <c r="MN74" s="194"/>
      <c r="MO74" s="194"/>
      <c r="MP74" s="194"/>
      <c r="MQ74" s="194"/>
      <c r="MR74" s="194"/>
      <c r="MS74" s="194"/>
      <c r="MT74" s="194"/>
      <c r="MU74" s="194"/>
      <c r="MV74" s="194"/>
      <c r="MW74" s="194"/>
      <c r="MX74" s="194"/>
      <c r="MY74" s="194"/>
      <c r="MZ74" s="194"/>
      <c r="NA74" s="194"/>
      <c r="NB74" s="194"/>
      <c r="NC74" s="194"/>
      <c r="ND74" s="194"/>
      <c r="NE74" s="194"/>
      <c r="NF74" s="194"/>
      <c r="NG74" s="194"/>
      <c r="NH74" s="194"/>
      <c r="NI74" s="194"/>
      <c r="NJ74" s="194"/>
      <c r="NK74" s="194"/>
      <c r="NL74" s="194"/>
      <c r="NM74" s="194"/>
      <c r="NN74" s="194"/>
      <c r="NO74" s="194"/>
      <c r="NP74" s="194"/>
      <c r="NQ74" s="194"/>
      <c r="NR74" s="194"/>
      <c r="NS74" s="194"/>
      <c r="NT74" s="194"/>
      <c r="NU74" s="194"/>
      <c r="NV74" s="194"/>
      <c r="NW74" s="194"/>
      <c r="NX74" s="194"/>
      <c r="NY74" s="194"/>
      <c r="NZ74" s="194"/>
      <c r="OA74" s="194"/>
      <c r="OB74" s="194"/>
      <c r="OC74" s="194"/>
      <c r="OD74" s="194"/>
      <c r="OE74" s="194"/>
      <c r="OF74" s="194"/>
      <c r="OG74" s="194"/>
      <c r="OH74" s="194"/>
      <c r="OI74" s="194"/>
      <c r="OJ74" s="194"/>
      <c r="OK74" s="194"/>
      <c r="OL74" s="194"/>
      <c r="OM74" s="194"/>
      <c r="ON74" s="194"/>
      <c r="OO74" s="194"/>
      <c r="OP74" s="194"/>
      <c r="OQ74" s="194"/>
      <c r="OR74" s="194"/>
      <c r="OS74" s="194"/>
      <c r="OT74" s="194"/>
      <c r="OU74" s="194"/>
      <c r="OV74" s="194"/>
      <c r="OW74" s="194"/>
      <c r="OX74" s="194"/>
      <c r="OY74" s="194"/>
      <c r="OZ74" s="194"/>
      <c r="PA74" s="194"/>
      <c r="PB74" s="194"/>
      <c r="PC74" s="194"/>
      <c r="PD74" s="194"/>
      <c r="PE74" s="194"/>
      <c r="PF74" s="194"/>
      <c r="PG74" s="194"/>
      <c r="PH74" s="194"/>
      <c r="PI74" s="194"/>
      <c r="PJ74" s="194"/>
      <c r="PK74" s="194"/>
      <c r="PL74" s="194"/>
      <c r="PM74" s="194"/>
      <c r="PN74" s="194"/>
      <c r="PO74" s="194"/>
      <c r="PP74" s="194"/>
      <c r="PQ74" s="194"/>
      <c r="PR74" s="194"/>
      <c r="PS74" s="194"/>
      <c r="PT74" s="194"/>
      <c r="PU74" s="194"/>
      <c r="PV74" s="194"/>
      <c r="PW74" s="194"/>
      <c r="PX74" s="194"/>
      <c r="PY74" s="194"/>
      <c r="PZ74" s="194"/>
      <c r="QA74" s="194"/>
      <c r="QB74" s="194"/>
      <c r="QC74" s="194"/>
      <c r="QD74" s="194"/>
      <c r="QE74" s="194"/>
      <c r="QF74" s="194"/>
      <c r="QG74" s="194"/>
      <c r="QH74" s="194"/>
      <c r="QI74" s="194"/>
      <c r="QJ74" s="194"/>
      <c r="QK74" s="194"/>
      <c r="QL74" s="194"/>
      <c r="QM74" s="194"/>
      <c r="QN74" s="194"/>
      <c r="QO74" s="194"/>
      <c r="QP74" s="194"/>
      <c r="QQ74" s="194"/>
      <c r="QR74" s="194"/>
      <c r="QS74" s="194"/>
      <c r="QT74" s="194"/>
      <c r="QU74" s="194"/>
      <c r="QV74" s="194"/>
      <c r="QW74" s="194"/>
      <c r="QX74" s="194"/>
      <c r="QY74" s="194"/>
      <c r="QZ74" s="194"/>
      <c r="RA74" s="194"/>
    </row>
    <row r="75" spans="1:469" x14ac:dyDescent="0.45">
      <c r="A75" s="193"/>
      <c r="B75" s="194"/>
      <c r="C75" s="195"/>
      <c r="D75" s="194"/>
      <c r="E75" s="194"/>
      <c r="F75" s="194"/>
      <c r="G75" s="193"/>
      <c r="H75" s="194"/>
      <c r="I75" s="194"/>
      <c r="J75" s="194"/>
      <c r="K75" s="194"/>
      <c r="L75" s="194"/>
      <c r="M75" s="194"/>
      <c r="N75" s="197"/>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c r="EC75" s="194"/>
      <c r="ED75" s="194"/>
      <c r="EE75" s="194"/>
      <c r="EF75" s="194"/>
      <c r="EG75" s="194"/>
      <c r="EH75" s="194"/>
      <c r="EI75" s="194"/>
      <c r="EJ75" s="194"/>
      <c r="EK75" s="194"/>
      <c r="EL75" s="194"/>
      <c r="EM75" s="194"/>
      <c r="EN75" s="194"/>
      <c r="EO75" s="194"/>
      <c r="EP75" s="194"/>
      <c r="EQ75" s="194"/>
      <c r="ER75" s="194"/>
      <c r="ES75" s="194"/>
      <c r="ET75" s="194"/>
      <c r="EU75" s="194"/>
      <c r="EV75" s="194"/>
      <c r="EW75" s="194"/>
      <c r="EX75" s="194"/>
      <c r="EY75" s="194"/>
      <c r="EZ75" s="194"/>
      <c r="FA75" s="194"/>
      <c r="FB75" s="194"/>
      <c r="FC75" s="194"/>
      <c r="FD75" s="194"/>
      <c r="FE75" s="194"/>
      <c r="FF75" s="194"/>
      <c r="FG75" s="194"/>
      <c r="FH75" s="194"/>
      <c r="FI75" s="194"/>
      <c r="FJ75" s="194"/>
      <c r="FK75" s="194"/>
      <c r="FL75" s="194"/>
      <c r="FM75" s="194"/>
      <c r="FN75" s="194"/>
      <c r="FO75" s="194"/>
      <c r="FP75" s="194"/>
      <c r="FQ75" s="194"/>
      <c r="FR75" s="194"/>
      <c r="FS75" s="194"/>
      <c r="FT75" s="194"/>
      <c r="FU75" s="194"/>
      <c r="FV75" s="194"/>
      <c r="FW75" s="194"/>
      <c r="FX75" s="194"/>
      <c r="FY75" s="194"/>
      <c r="FZ75" s="194"/>
      <c r="GA75" s="194"/>
      <c r="GB75" s="194"/>
      <c r="GC75" s="194"/>
      <c r="GD75" s="194"/>
      <c r="GE75" s="194"/>
      <c r="GF75" s="194"/>
      <c r="GG75" s="194"/>
      <c r="GH75" s="194"/>
      <c r="GI75" s="194"/>
      <c r="GJ75" s="194"/>
      <c r="GK75" s="194"/>
      <c r="GL75" s="194"/>
      <c r="GM75" s="194"/>
      <c r="GN75" s="194"/>
      <c r="GO75" s="194"/>
      <c r="GP75" s="194"/>
      <c r="GQ75" s="194"/>
      <c r="GR75" s="194"/>
      <c r="GS75" s="194"/>
      <c r="GT75" s="194"/>
      <c r="GU75" s="194"/>
      <c r="GV75" s="194"/>
      <c r="GW75" s="194"/>
      <c r="GX75" s="194"/>
      <c r="GY75" s="194"/>
      <c r="GZ75" s="194"/>
      <c r="HA75" s="194"/>
      <c r="HB75" s="194"/>
      <c r="HC75" s="194"/>
      <c r="HD75" s="194"/>
      <c r="HE75" s="194"/>
      <c r="HF75" s="194"/>
      <c r="HG75" s="194"/>
      <c r="HH75" s="194"/>
      <c r="HI75" s="194"/>
      <c r="HJ75" s="194"/>
      <c r="HK75" s="194"/>
      <c r="HL75" s="194"/>
      <c r="HM75" s="194"/>
      <c r="HN75" s="194"/>
      <c r="HO75" s="194"/>
      <c r="HP75" s="194"/>
      <c r="HQ75" s="194"/>
      <c r="HR75" s="194"/>
      <c r="HS75" s="194"/>
      <c r="HT75" s="194"/>
      <c r="HU75" s="194"/>
      <c r="HV75" s="194"/>
      <c r="HW75" s="194"/>
      <c r="HX75" s="194"/>
      <c r="HY75" s="194"/>
      <c r="HZ75" s="194"/>
      <c r="IA75" s="194"/>
      <c r="IB75" s="194"/>
      <c r="IC75" s="194"/>
      <c r="ID75" s="194"/>
      <c r="IE75" s="194"/>
      <c r="IF75" s="194"/>
      <c r="IG75" s="194"/>
      <c r="IH75" s="194"/>
      <c r="II75" s="194"/>
      <c r="IJ75" s="194"/>
      <c r="IK75" s="194"/>
      <c r="IL75" s="194"/>
      <c r="IM75" s="194"/>
      <c r="IN75" s="194"/>
      <c r="IO75" s="194"/>
      <c r="IP75" s="194"/>
      <c r="IQ75" s="194"/>
      <c r="IR75" s="194"/>
      <c r="IS75" s="194"/>
      <c r="IT75" s="194"/>
      <c r="IU75" s="194"/>
      <c r="IV75" s="194"/>
      <c r="IW75" s="194"/>
      <c r="IX75" s="194"/>
      <c r="IY75" s="194"/>
      <c r="IZ75" s="194"/>
      <c r="JA75" s="194"/>
      <c r="JB75" s="194"/>
      <c r="JC75" s="194"/>
      <c r="JD75" s="194"/>
      <c r="JE75" s="194"/>
      <c r="JF75" s="194"/>
      <c r="JG75" s="194"/>
      <c r="JH75" s="194"/>
      <c r="JI75" s="194"/>
      <c r="JJ75" s="194"/>
      <c r="JK75" s="194"/>
      <c r="JL75" s="194"/>
      <c r="JM75" s="194"/>
      <c r="JN75" s="194"/>
      <c r="JO75" s="194"/>
      <c r="JP75" s="194"/>
      <c r="JQ75" s="194"/>
      <c r="JR75" s="194"/>
      <c r="JS75" s="194"/>
      <c r="JT75" s="194"/>
      <c r="JU75" s="194"/>
      <c r="JV75" s="194"/>
      <c r="JW75" s="194"/>
      <c r="JX75" s="194"/>
      <c r="JY75" s="194"/>
      <c r="JZ75" s="194"/>
      <c r="KA75" s="194"/>
      <c r="KB75" s="194"/>
      <c r="KC75" s="194"/>
      <c r="KD75" s="194"/>
      <c r="KE75" s="194"/>
      <c r="KF75" s="194"/>
      <c r="KG75" s="194"/>
      <c r="KH75" s="194"/>
      <c r="KI75" s="194"/>
      <c r="KJ75" s="194"/>
      <c r="KK75" s="194"/>
      <c r="KL75" s="194"/>
      <c r="KM75" s="194"/>
      <c r="KN75" s="194"/>
      <c r="KO75" s="194"/>
      <c r="KP75" s="194"/>
      <c r="KQ75" s="194"/>
      <c r="KR75" s="194"/>
      <c r="KS75" s="194"/>
      <c r="KT75" s="194"/>
      <c r="KU75" s="194"/>
      <c r="KV75" s="194"/>
      <c r="KW75" s="194"/>
      <c r="KX75" s="194"/>
      <c r="KY75" s="194"/>
      <c r="KZ75" s="194"/>
      <c r="LA75" s="194"/>
      <c r="LB75" s="194"/>
      <c r="LC75" s="194"/>
      <c r="LD75" s="194"/>
      <c r="LE75" s="194"/>
      <c r="LF75" s="194"/>
      <c r="LG75" s="194"/>
      <c r="LH75" s="194"/>
      <c r="LI75" s="194"/>
      <c r="LJ75" s="194"/>
      <c r="LK75" s="194"/>
      <c r="LL75" s="194"/>
      <c r="LM75" s="194"/>
      <c r="LN75" s="194"/>
      <c r="LO75" s="194"/>
      <c r="LP75" s="194"/>
      <c r="LQ75" s="194"/>
      <c r="LR75" s="194"/>
      <c r="LS75" s="194"/>
      <c r="LT75" s="194"/>
      <c r="LU75" s="194"/>
      <c r="LV75" s="194"/>
      <c r="LW75" s="194"/>
      <c r="LX75" s="194"/>
      <c r="LY75" s="194"/>
      <c r="LZ75" s="194"/>
      <c r="MA75" s="194"/>
      <c r="MB75" s="194"/>
      <c r="MC75" s="194"/>
      <c r="MD75" s="194"/>
      <c r="ME75" s="194"/>
      <c r="MF75" s="194"/>
      <c r="MG75" s="194"/>
      <c r="MH75" s="194"/>
      <c r="MI75" s="194"/>
      <c r="MJ75" s="194"/>
      <c r="MK75" s="194"/>
      <c r="ML75" s="194"/>
      <c r="MM75" s="194"/>
      <c r="MN75" s="194"/>
      <c r="MO75" s="194"/>
      <c r="MP75" s="194"/>
      <c r="MQ75" s="194"/>
      <c r="MR75" s="194"/>
      <c r="MS75" s="194"/>
      <c r="MT75" s="194"/>
      <c r="MU75" s="194"/>
      <c r="MV75" s="194"/>
      <c r="MW75" s="194"/>
      <c r="MX75" s="194"/>
      <c r="MY75" s="194"/>
      <c r="MZ75" s="194"/>
      <c r="NA75" s="194"/>
      <c r="NB75" s="194"/>
      <c r="NC75" s="194"/>
      <c r="ND75" s="194"/>
      <c r="NE75" s="194"/>
      <c r="NF75" s="194"/>
      <c r="NG75" s="194"/>
      <c r="NH75" s="194"/>
      <c r="NI75" s="194"/>
      <c r="NJ75" s="194"/>
      <c r="NK75" s="194"/>
      <c r="NL75" s="194"/>
      <c r="NM75" s="194"/>
      <c r="NN75" s="194"/>
      <c r="NO75" s="194"/>
      <c r="NP75" s="194"/>
      <c r="NQ75" s="194"/>
      <c r="NR75" s="194"/>
      <c r="NS75" s="194"/>
      <c r="NT75" s="194"/>
      <c r="NU75" s="194"/>
      <c r="NV75" s="194"/>
      <c r="NW75" s="194"/>
      <c r="NX75" s="194"/>
      <c r="NY75" s="194"/>
      <c r="NZ75" s="194"/>
      <c r="OA75" s="194"/>
      <c r="OB75" s="194"/>
      <c r="OC75" s="194"/>
      <c r="OD75" s="194"/>
      <c r="OE75" s="194"/>
      <c r="OF75" s="194"/>
      <c r="OG75" s="194"/>
      <c r="OH75" s="194"/>
      <c r="OI75" s="194"/>
      <c r="OJ75" s="194"/>
      <c r="OK75" s="194"/>
      <c r="OL75" s="194"/>
      <c r="OM75" s="194"/>
      <c r="ON75" s="194"/>
      <c r="OO75" s="194"/>
      <c r="OP75" s="194"/>
      <c r="OQ75" s="194"/>
      <c r="OR75" s="194"/>
      <c r="OS75" s="194"/>
      <c r="OT75" s="194"/>
      <c r="OU75" s="194"/>
      <c r="OV75" s="194"/>
      <c r="OW75" s="194"/>
      <c r="OX75" s="194"/>
      <c r="OY75" s="194"/>
      <c r="OZ75" s="194"/>
      <c r="PA75" s="194"/>
      <c r="PB75" s="194"/>
      <c r="PC75" s="194"/>
      <c r="PD75" s="194"/>
      <c r="PE75" s="194"/>
      <c r="PF75" s="194"/>
      <c r="PG75" s="194"/>
      <c r="PH75" s="194"/>
      <c r="PI75" s="194"/>
      <c r="PJ75" s="194"/>
      <c r="PK75" s="194"/>
      <c r="PL75" s="194"/>
      <c r="PM75" s="194"/>
      <c r="PN75" s="194"/>
      <c r="PO75" s="194"/>
      <c r="PP75" s="194"/>
      <c r="PQ75" s="194"/>
      <c r="PR75" s="194"/>
      <c r="PS75" s="194"/>
      <c r="PT75" s="194"/>
      <c r="PU75" s="194"/>
      <c r="PV75" s="194"/>
      <c r="PW75" s="194"/>
      <c r="PX75" s="194"/>
      <c r="PY75" s="194"/>
      <c r="PZ75" s="194"/>
      <c r="QA75" s="194"/>
      <c r="QB75" s="194"/>
      <c r="QC75" s="194"/>
      <c r="QD75" s="194"/>
      <c r="QE75" s="194"/>
      <c r="QF75" s="194"/>
      <c r="QG75" s="194"/>
      <c r="QH75" s="194"/>
      <c r="QI75" s="194"/>
      <c r="QJ75" s="194"/>
      <c r="QK75" s="194"/>
      <c r="QL75" s="194"/>
      <c r="QM75" s="194"/>
      <c r="QN75" s="194"/>
      <c r="QO75" s="194"/>
      <c r="QP75" s="194"/>
      <c r="QQ75" s="194"/>
      <c r="QR75" s="194"/>
      <c r="QS75" s="194"/>
      <c r="QT75" s="194"/>
      <c r="QU75" s="194"/>
      <c r="QV75" s="194"/>
      <c r="QW75" s="194"/>
      <c r="QX75" s="194"/>
      <c r="QY75" s="194"/>
      <c r="QZ75" s="194"/>
      <c r="RA75" s="194"/>
    </row>
    <row r="76" spans="1:469" x14ac:dyDescent="0.45">
      <c r="A76" s="193"/>
      <c r="B76" s="194"/>
      <c r="C76" s="195"/>
      <c r="D76" s="194"/>
      <c r="E76" s="194"/>
      <c r="F76" s="194"/>
      <c r="G76" s="193"/>
      <c r="H76" s="194"/>
      <c r="I76" s="194"/>
      <c r="J76" s="194"/>
      <c r="K76" s="194"/>
      <c r="L76" s="194"/>
      <c r="M76" s="194"/>
      <c r="N76" s="197"/>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c r="EA76" s="194"/>
      <c r="EB76" s="194"/>
      <c r="EC76" s="194"/>
      <c r="ED76" s="194"/>
      <c r="EE76" s="194"/>
      <c r="EF76" s="194"/>
      <c r="EG76" s="194"/>
      <c r="EH76" s="194"/>
      <c r="EI76" s="194"/>
      <c r="EJ76" s="194"/>
      <c r="EK76" s="194"/>
      <c r="EL76" s="194"/>
      <c r="EM76" s="194"/>
      <c r="EN76" s="194"/>
      <c r="EO76" s="194"/>
      <c r="EP76" s="194"/>
      <c r="EQ76" s="194"/>
      <c r="ER76" s="194"/>
      <c r="ES76" s="194"/>
      <c r="ET76" s="194"/>
      <c r="EU76" s="194"/>
      <c r="EV76" s="194"/>
      <c r="EW76" s="194"/>
      <c r="EX76" s="194"/>
      <c r="EY76" s="194"/>
      <c r="EZ76" s="194"/>
      <c r="FA76" s="194"/>
      <c r="FB76" s="194"/>
      <c r="FC76" s="194"/>
      <c r="FD76" s="194"/>
      <c r="FE76" s="194"/>
      <c r="FF76" s="194"/>
      <c r="FG76" s="194"/>
      <c r="FH76" s="194"/>
      <c r="FI76" s="194"/>
      <c r="FJ76" s="194"/>
      <c r="FK76" s="194"/>
      <c r="FL76" s="194"/>
      <c r="FM76" s="194"/>
      <c r="FN76" s="194"/>
      <c r="FO76" s="194"/>
      <c r="FP76" s="194"/>
      <c r="FQ76" s="194"/>
      <c r="FR76" s="194"/>
      <c r="FS76" s="194"/>
      <c r="FT76" s="194"/>
      <c r="FU76" s="194"/>
      <c r="FV76" s="194"/>
      <c r="FW76" s="194"/>
      <c r="FX76" s="194"/>
      <c r="FY76" s="194"/>
      <c r="FZ76" s="194"/>
      <c r="GA76" s="194"/>
      <c r="GB76" s="194"/>
      <c r="GC76" s="194"/>
      <c r="GD76" s="194"/>
      <c r="GE76" s="194"/>
      <c r="GF76" s="194"/>
      <c r="GG76" s="194"/>
      <c r="GH76" s="194"/>
      <c r="GI76" s="194"/>
      <c r="GJ76" s="194"/>
      <c r="GK76" s="194"/>
      <c r="GL76" s="194"/>
      <c r="GM76" s="194"/>
      <c r="GN76" s="194"/>
      <c r="GO76" s="194"/>
      <c r="GP76" s="194"/>
      <c r="GQ76" s="194"/>
      <c r="GR76" s="194"/>
      <c r="GS76" s="194"/>
      <c r="GT76" s="194"/>
      <c r="GU76" s="194"/>
      <c r="GV76" s="194"/>
      <c r="GW76" s="194"/>
      <c r="GX76" s="194"/>
      <c r="GY76" s="194"/>
      <c r="GZ76" s="194"/>
      <c r="HA76" s="194"/>
      <c r="HB76" s="194"/>
      <c r="HC76" s="194"/>
      <c r="HD76" s="194"/>
      <c r="HE76" s="194"/>
      <c r="HF76" s="194"/>
      <c r="HG76" s="194"/>
      <c r="HH76" s="194"/>
      <c r="HI76" s="194"/>
      <c r="HJ76" s="194"/>
      <c r="HK76" s="194"/>
      <c r="HL76" s="194"/>
      <c r="HM76" s="194"/>
      <c r="HN76" s="194"/>
      <c r="HO76" s="194"/>
      <c r="HP76" s="194"/>
      <c r="HQ76" s="194"/>
      <c r="HR76" s="194"/>
      <c r="HS76" s="194"/>
      <c r="HT76" s="194"/>
      <c r="HU76" s="194"/>
      <c r="HV76" s="194"/>
      <c r="HW76" s="194"/>
      <c r="HX76" s="194"/>
      <c r="HY76" s="194"/>
      <c r="HZ76" s="194"/>
      <c r="IA76" s="194"/>
      <c r="IB76" s="194"/>
      <c r="IC76" s="194"/>
      <c r="ID76" s="194"/>
      <c r="IE76" s="194"/>
      <c r="IF76" s="194"/>
      <c r="IG76" s="194"/>
      <c r="IH76" s="194"/>
      <c r="II76" s="194"/>
      <c r="IJ76" s="194"/>
      <c r="IK76" s="194"/>
      <c r="IL76" s="194"/>
      <c r="IM76" s="194"/>
      <c r="IN76" s="194"/>
      <c r="IO76" s="194"/>
      <c r="IP76" s="194"/>
      <c r="IQ76" s="194"/>
      <c r="IR76" s="194"/>
      <c r="IS76" s="194"/>
      <c r="IT76" s="194"/>
      <c r="IU76" s="194"/>
      <c r="IV76" s="194"/>
      <c r="IW76" s="194"/>
      <c r="IX76" s="194"/>
      <c r="IY76" s="194"/>
      <c r="IZ76" s="194"/>
      <c r="JA76" s="194"/>
      <c r="JB76" s="194"/>
      <c r="JC76" s="194"/>
      <c r="JD76" s="194"/>
      <c r="JE76" s="194"/>
      <c r="JF76" s="194"/>
      <c r="JG76" s="194"/>
      <c r="JH76" s="194"/>
      <c r="JI76" s="194"/>
      <c r="JJ76" s="194"/>
      <c r="JK76" s="194"/>
      <c r="JL76" s="194"/>
      <c r="JM76" s="194"/>
      <c r="JN76" s="194"/>
      <c r="JO76" s="194"/>
      <c r="JP76" s="194"/>
      <c r="JQ76" s="194"/>
      <c r="JR76" s="194"/>
      <c r="JS76" s="194"/>
      <c r="JT76" s="194"/>
      <c r="JU76" s="194"/>
      <c r="JV76" s="194"/>
      <c r="JW76" s="194"/>
      <c r="JX76" s="194"/>
      <c r="JY76" s="194"/>
      <c r="JZ76" s="194"/>
      <c r="KA76" s="194"/>
      <c r="KB76" s="194"/>
      <c r="KC76" s="194"/>
      <c r="KD76" s="194"/>
      <c r="KE76" s="194"/>
      <c r="KF76" s="194"/>
      <c r="KG76" s="194"/>
      <c r="KH76" s="194"/>
      <c r="KI76" s="194"/>
      <c r="KJ76" s="194"/>
      <c r="KK76" s="194"/>
      <c r="KL76" s="194"/>
      <c r="KM76" s="194"/>
      <c r="KN76" s="194"/>
      <c r="KO76" s="194"/>
      <c r="KP76" s="194"/>
      <c r="KQ76" s="194"/>
      <c r="KR76" s="194"/>
      <c r="KS76" s="194"/>
      <c r="KT76" s="194"/>
      <c r="KU76" s="194"/>
      <c r="KV76" s="194"/>
      <c r="KW76" s="194"/>
      <c r="KX76" s="194"/>
      <c r="KY76" s="194"/>
      <c r="KZ76" s="194"/>
      <c r="LA76" s="194"/>
      <c r="LB76" s="194"/>
      <c r="LC76" s="194"/>
      <c r="LD76" s="194"/>
      <c r="LE76" s="194"/>
      <c r="LF76" s="194"/>
      <c r="LG76" s="194"/>
      <c r="LH76" s="194"/>
      <c r="LI76" s="194"/>
      <c r="LJ76" s="194"/>
      <c r="LK76" s="194"/>
      <c r="LL76" s="194"/>
      <c r="LM76" s="194"/>
      <c r="LN76" s="194"/>
      <c r="LO76" s="194"/>
      <c r="LP76" s="194"/>
      <c r="LQ76" s="194"/>
      <c r="LR76" s="194"/>
      <c r="LS76" s="194"/>
      <c r="LT76" s="194"/>
      <c r="LU76" s="194"/>
      <c r="LV76" s="194"/>
      <c r="LW76" s="194"/>
      <c r="LX76" s="194"/>
      <c r="LY76" s="194"/>
      <c r="LZ76" s="194"/>
      <c r="MA76" s="194"/>
      <c r="MB76" s="194"/>
      <c r="MC76" s="194"/>
      <c r="MD76" s="194"/>
      <c r="ME76" s="194"/>
      <c r="MF76" s="194"/>
      <c r="MG76" s="194"/>
      <c r="MH76" s="194"/>
      <c r="MI76" s="194"/>
      <c r="MJ76" s="194"/>
      <c r="MK76" s="194"/>
      <c r="ML76" s="194"/>
      <c r="MM76" s="194"/>
      <c r="MN76" s="194"/>
      <c r="MO76" s="194"/>
      <c r="MP76" s="194"/>
      <c r="MQ76" s="194"/>
      <c r="MR76" s="194"/>
      <c r="MS76" s="194"/>
      <c r="MT76" s="194"/>
      <c r="MU76" s="194"/>
      <c r="MV76" s="194"/>
      <c r="MW76" s="194"/>
      <c r="MX76" s="194"/>
      <c r="MY76" s="194"/>
      <c r="MZ76" s="194"/>
      <c r="NA76" s="194"/>
      <c r="NB76" s="194"/>
      <c r="NC76" s="194"/>
      <c r="ND76" s="194"/>
      <c r="NE76" s="194"/>
      <c r="NF76" s="194"/>
      <c r="NG76" s="194"/>
      <c r="NH76" s="194"/>
      <c r="NI76" s="194"/>
      <c r="NJ76" s="194"/>
      <c r="NK76" s="194"/>
      <c r="NL76" s="194"/>
      <c r="NM76" s="194"/>
      <c r="NN76" s="194"/>
      <c r="NO76" s="194"/>
      <c r="NP76" s="194"/>
      <c r="NQ76" s="194"/>
      <c r="NR76" s="194"/>
      <c r="NS76" s="194"/>
      <c r="NT76" s="194"/>
      <c r="NU76" s="194"/>
      <c r="NV76" s="194"/>
      <c r="NW76" s="194"/>
      <c r="NX76" s="194"/>
      <c r="NY76" s="194"/>
      <c r="NZ76" s="194"/>
      <c r="OA76" s="194"/>
      <c r="OB76" s="194"/>
      <c r="OC76" s="194"/>
      <c r="OD76" s="194"/>
      <c r="OE76" s="194"/>
      <c r="OF76" s="194"/>
      <c r="OG76" s="194"/>
      <c r="OH76" s="194"/>
      <c r="OI76" s="194"/>
      <c r="OJ76" s="194"/>
      <c r="OK76" s="194"/>
      <c r="OL76" s="194"/>
      <c r="OM76" s="194"/>
      <c r="ON76" s="194"/>
      <c r="OO76" s="194"/>
      <c r="OP76" s="194"/>
      <c r="OQ76" s="194"/>
      <c r="OR76" s="194"/>
      <c r="OS76" s="194"/>
      <c r="OT76" s="194"/>
      <c r="OU76" s="194"/>
      <c r="OV76" s="194"/>
      <c r="OW76" s="194"/>
      <c r="OX76" s="194"/>
      <c r="OY76" s="194"/>
      <c r="OZ76" s="194"/>
      <c r="PA76" s="194"/>
      <c r="PB76" s="194"/>
      <c r="PC76" s="194"/>
      <c r="PD76" s="194"/>
      <c r="PE76" s="194"/>
      <c r="PF76" s="194"/>
      <c r="PG76" s="194"/>
      <c r="PH76" s="194"/>
      <c r="PI76" s="194"/>
      <c r="PJ76" s="194"/>
      <c r="PK76" s="194"/>
      <c r="PL76" s="194"/>
      <c r="PM76" s="194"/>
      <c r="PN76" s="194"/>
      <c r="PO76" s="194"/>
      <c r="PP76" s="194"/>
      <c r="PQ76" s="194"/>
      <c r="PR76" s="194"/>
      <c r="PS76" s="194"/>
      <c r="PT76" s="194"/>
      <c r="PU76" s="194"/>
      <c r="PV76" s="194"/>
      <c r="PW76" s="194"/>
      <c r="PX76" s="194"/>
      <c r="PY76" s="194"/>
      <c r="PZ76" s="194"/>
      <c r="QA76" s="194"/>
      <c r="QB76" s="194"/>
      <c r="QC76" s="194"/>
      <c r="QD76" s="194"/>
      <c r="QE76" s="194"/>
      <c r="QF76" s="194"/>
      <c r="QG76" s="194"/>
      <c r="QH76" s="194"/>
      <c r="QI76" s="194"/>
      <c r="QJ76" s="194"/>
      <c r="QK76" s="194"/>
      <c r="QL76" s="194"/>
      <c r="QM76" s="194"/>
      <c r="QN76" s="194"/>
      <c r="QO76" s="194"/>
      <c r="QP76" s="194"/>
      <c r="QQ76" s="194"/>
      <c r="QR76" s="194"/>
      <c r="QS76" s="194"/>
      <c r="QT76" s="194"/>
      <c r="QU76" s="194"/>
      <c r="QV76" s="194"/>
      <c r="QW76" s="194"/>
      <c r="QX76" s="194"/>
      <c r="QY76" s="194"/>
      <c r="QZ76" s="194"/>
      <c r="RA76" s="194"/>
    </row>
    <row r="77" spans="1:469" x14ac:dyDescent="0.45">
      <c r="A77" s="193"/>
      <c r="B77" s="194"/>
      <c r="C77" s="195"/>
      <c r="D77" s="194"/>
      <c r="E77" s="194"/>
      <c r="F77" s="194"/>
      <c r="G77" s="193"/>
      <c r="H77" s="194"/>
      <c r="I77" s="194"/>
      <c r="J77" s="194"/>
      <c r="K77" s="194"/>
      <c r="L77" s="194"/>
      <c r="M77" s="194"/>
      <c r="N77" s="197"/>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c r="EA77" s="194"/>
      <c r="EB77" s="194"/>
      <c r="EC77" s="194"/>
      <c r="ED77" s="194"/>
      <c r="EE77" s="194"/>
      <c r="EF77" s="194"/>
      <c r="EG77" s="194"/>
      <c r="EH77" s="194"/>
      <c r="EI77" s="194"/>
      <c r="EJ77" s="194"/>
      <c r="EK77" s="194"/>
      <c r="EL77" s="194"/>
      <c r="EM77" s="194"/>
      <c r="EN77" s="194"/>
      <c r="EO77" s="194"/>
      <c r="EP77" s="194"/>
      <c r="EQ77" s="194"/>
      <c r="ER77" s="194"/>
      <c r="ES77" s="194"/>
      <c r="ET77" s="194"/>
      <c r="EU77" s="194"/>
      <c r="EV77" s="194"/>
      <c r="EW77" s="194"/>
      <c r="EX77" s="194"/>
      <c r="EY77" s="194"/>
      <c r="EZ77" s="194"/>
      <c r="FA77" s="194"/>
      <c r="FB77" s="194"/>
      <c r="FC77" s="194"/>
      <c r="FD77" s="194"/>
      <c r="FE77" s="194"/>
      <c r="FF77" s="194"/>
      <c r="FG77" s="194"/>
      <c r="FH77" s="194"/>
      <c r="FI77" s="194"/>
      <c r="FJ77" s="194"/>
      <c r="FK77" s="194"/>
      <c r="FL77" s="194"/>
      <c r="FM77" s="194"/>
      <c r="FN77" s="194"/>
      <c r="FO77" s="194"/>
      <c r="FP77" s="194"/>
      <c r="FQ77" s="194"/>
      <c r="FR77" s="194"/>
      <c r="FS77" s="194"/>
      <c r="FT77" s="194"/>
      <c r="FU77" s="194"/>
      <c r="FV77" s="194"/>
      <c r="FW77" s="194"/>
      <c r="FX77" s="194"/>
      <c r="FY77" s="194"/>
      <c r="FZ77" s="194"/>
      <c r="GA77" s="194"/>
      <c r="GB77" s="194"/>
      <c r="GC77" s="194"/>
      <c r="GD77" s="194"/>
      <c r="GE77" s="194"/>
      <c r="GF77" s="194"/>
      <c r="GG77" s="194"/>
      <c r="GH77" s="194"/>
      <c r="GI77" s="194"/>
      <c r="GJ77" s="194"/>
      <c r="GK77" s="194"/>
      <c r="GL77" s="194"/>
      <c r="GM77" s="194"/>
      <c r="GN77" s="194"/>
      <c r="GO77" s="194"/>
      <c r="GP77" s="194"/>
      <c r="GQ77" s="194"/>
      <c r="GR77" s="194"/>
      <c r="GS77" s="194"/>
      <c r="GT77" s="194"/>
      <c r="GU77" s="194"/>
      <c r="GV77" s="194"/>
      <c r="GW77" s="194"/>
      <c r="GX77" s="194"/>
      <c r="GY77" s="194"/>
      <c r="GZ77" s="194"/>
      <c r="HA77" s="194"/>
      <c r="HB77" s="194"/>
      <c r="HC77" s="194"/>
      <c r="HD77" s="194"/>
      <c r="HE77" s="194"/>
      <c r="HF77" s="194"/>
      <c r="HG77" s="194"/>
      <c r="HH77" s="194"/>
      <c r="HI77" s="194"/>
      <c r="HJ77" s="194"/>
      <c r="HK77" s="194"/>
      <c r="HL77" s="194"/>
      <c r="HM77" s="194"/>
      <c r="HN77" s="194"/>
      <c r="HO77" s="194"/>
      <c r="HP77" s="194"/>
      <c r="HQ77" s="194"/>
      <c r="HR77" s="194"/>
      <c r="HS77" s="194"/>
      <c r="HT77" s="194"/>
      <c r="HU77" s="194"/>
      <c r="HV77" s="194"/>
      <c r="HW77" s="194"/>
      <c r="HX77" s="194"/>
      <c r="HY77" s="194"/>
      <c r="HZ77" s="194"/>
      <c r="IA77" s="194"/>
      <c r="IB77" s="194"/>
      <c r="IC77" s="194"/>
      <c r="ID77" s="194"/>
      <c r="IE77" s="194"/>
      <c r="IF77" s="194"/>
      <c r="IG77" s="194"/>
      <c r="IH77" s="194"/>
      <c r="II77" s="194"/>
      <c r="IJ77" s="194"/>
      <c r="IK77" s="194"/>
      <c r="IL77" s="194"/>
      <c r="IM77" s="194"/>
      <c r="IN77" s="194"/>
      <c r="IO77" s="194"/>
      <c r="IP77" s="194"/>
      <c r="IQ77" s="194"/>
      <c r="IR77" s="194"/>
      <c r="IS77" s="194"/>
      <c r="IT77" s="194"/>
      <c r="IU77" s="194"/>
      <c r="IV77" s="194"/>
      <c r="IW77" s="194"/>
      <c r="IX77" s="194"/>
      <c r="IY77" s="194"/>
      <c r="IZ77" s="194"/>
      <c r="JA77" s="194"/>
      <c r="JB77" s="194"/>
      <c r="JC77" s="194"/>
      <c r="JD77" s="194"/>
      <c r="JE77" s="194"/>
      <c r="JF77" s="194"/>
      <c r="JG77" s="194"/>
      <c r="JH77" s="194"/>
      <c r="JI77" s="194"/>
      <c r="JJ77" s="194"/>
      <c r="JK77" s="194"/>
      <c r="JL77" s="194"/>
      <c r="JM77" s="194"/>
      <c r="JN77" s="194"/>
      <c r="JO77" s="194"/>
      <c r="JP77" s="194"/>
      <c r="JQ77" s="194"/>
      <c r="JR77" s="194"/>
      <c r="JS77" s="194"/>
      <c r="JT77" s="194"/>
      <c r="JU77" s="194"/>
      <c r="JV77" s="194"/>
      <c r="JW77" s="194"/>
      <c r="JX77" s="194"/>
      <c r="JY77" s="194"/>
      <c r="JZ77" s="194"/>
      <c r="KA77" s="194"/>
      <c r="KB77" s="194"/>
      <c r="KC77" s="194"/>
      <c r="KD77" s="194"/>
      <c r="KE77" s="194"/>
      <c r="KF77" s="194"/>
      <c r="KG77" s="194"/>
      <c r="KH77" s="194"/>
      <c r="KI77" s="194"/>
      <c r="KJ77" s="194"/>
      <c r="KK77" s="194"/>
      <c r="KL77" s="194"/>
      <c r="KM77" s="194"/>
      <c r="KN77" s="194"/>
      <c r="KO77" s="194"/>
      <c r="KP77" s="194"/>
      <c r="KQ77" s="194"/>
      <c r="KR77" s="194"/>
      <c r="KS77" s="194"/>
      <c r="KT77" s="194"/>
      <c r="KU77" s="194"/>
      <c r="KV77" s="194"/>
      <c r="KW77" s="194"/>
      <c r="KX77" s="194"/>
      <c r="KY77" s="194"/>
      <c r="KZ77" s="194"/>
      <c r="LA77" s="194"/>
      <c r="LB77" s="194"/>
      <c r="LC77" s="194"/>
      <c r="LD77" s="194"/>
      <c r="LE77" s="194"/>
      <c r="LF77" s="194"/>
      <c r="LG77" s="194"/>
      <c r="LH77" s="194"/>
      <c r="LI77" s="194"/>
      <c r="LJ77" s="194"/>
      <c r="LK77" s="194"/>
      <c r="LL77" s="194"/>
      <c r="LM77" s="194"/>
      <c r="LN77" s="194"/>
      <c r="LO77" s="194"/>
      <c r="LP77" s="194"/>
      <c r="LQ77" s="194"/>
      <c r="LR77" s="194"/>
      <c r="LS77" s="194"/>
      <c r="LT77" s="194"/>
      <c r="LU77" s="194"/>
      <c r="LV77" s="194"/>
      <c r="LW77" s="194"/>
      <c r="LX77" s="194"/>
      <c r="LY77" s="194"/>
      <c r="LZ77" s="194"/>
      <c r="MA77" s="194"/>
      <c r="MB77" s="194"/>
      <c r="MC77" s="194"/>
      <c r="MD77" s="194"/>
      <c r="ME77" s="194"/>
      <c r="MF77" s="194"/>
      <c r="MG77" s="194"/>
      <c r="MH77" s="194"/>
      <c r="MI77" s="194"/>
      <c r="MJ77" s="194"/>
      <c r="MK77" s="194"/>
      <c r="ML77" s="194"/>
      <c r="MM77" s="194"/>
      <c r="MN77" s="194"/>
      <c r="MO77" s="194"/>
      <c r="MP77" s="194"/>
      <c r="MQ77" s="194"/>
      <c r="MR77" s="194"/>
      <c r="MS77" s="194"/>
      <c r="MT77" s="194"/>
      <c r="MU77" s="194"/>
      <c r="MV77" s="194"/>
      <c r="MW77" s="194"/>
      <c r="MX77" s="194"/>
      <c r="MY77" s="194"/>
      <c r="MZ77" s="194"/>
      <c r="NA77" s="194"/>
      <c r="NB77" s="194"/>
      <c r="NC77" s="194"/>
      <c r="ND77" s="194"/>
      <c r="NE77" s="194"/>
      <c r="NF77" s="194"/>
      <c r="NG77" s="194"/>
      <c r="NH77" s="194"/>
      <c r="NI77" s="194"/>
      <c r="NJ77" s="194"/>
      <c r="NK77" s="194"/>
      <c r="NL77" s="194"/>
      <c r="NM77" s="194"/>
      <c r="NN77" s="194"/>
      <c r="NO77" s="194"/>
      <c r="NP77" s="194"/>
      <c r="NQ77" s="194"/>
      <c r="NR77" s="194"/>
      <c r="NS77" s="194"/>
      <c r="NT77" s="194"/>
      <c r="NU77" s="194"/>
      <c r="NV77" s="194"/>
      <c r="NW77" s="194"/>
      <c r="NX77" s="194"/>
      <c r="NY77" s="194"/>
      <c r="NZ77" s="194"/>
      <c r="OA77" s="194"/>
      <c r="OB77" s="194"/>
      <c r="OC77" s="194"/>
      <c r="OD77" s="194"/>
      <c r="OE77" s="194"/>
      <c r="OF77" s="194"/>
      <c r="OG77" s="194"/>
      <c r="OH77" s="194"/>
      <c r="OI77" s="194"/>
      <c r="OJ77" s="194"/>
      <c r="OK77" s="194"/>
      <c r="OL77" s="194"/>
      <c r="OM77" s="194"/>
      <c r="ON77" s="194"/>
      <c r="OO77" s="194"/>
      <c r="OP77" s="194"/>
      <c r="OQ77" s="194"/>
      <c r="OR77" s="194"/>
      <c r="OS77" s="194"/>
      <c r="OT77" s="194"/>
      <c r="OU77" s="194"/>
      <c r="OV77" s="194"/>
      <c r="OW77" s="194"/>
      <c r="OX77" s="194"/>
      <c r="OY77" s="194"/>
      <c r="OZ77" s="194"/>
      <c r="PA77" s="194"/>
      <c r="PB77" s="194"/>
      <c r="PC77" s="194"/>
      <c r="PD77" s="194"/>
      <c r="PE77" s="194"/>
      <c r="PF77" s="194"/>
      <c r="PG77" s="194"/>
      <c r="PH77" s="194"/>
      <c r="PI77" s="194"/>
      <c r="PJ77" s="194"/>
      <c r="PK77" s="194"/>
      <c r="PL77" s="194"/>
      <c r="PM77" s="194"/>
      <c r="PN77" s="194"/>
      <c r="PO77" s="194"/>
      <c r="PP77" s="194"/>
      <c r="PQ77" s="194"/>
      <c r="PR77" s="194"/>
      <c r="PS77" s="194"/>
      <c r="PT77" s="194"/>
      <c r="PU77" s="194"/>
      <c r="PV77" s="194"/>
      <c r="PW77" s="194"/>
      <c r="PX77" s="194"/>
      <c r="PY77" s="194"/>
      <c r="PZ77" s="194"/>
      <c r="QA77" s="194"/>
      <c r="QB77" s="194"/>
      <c r="QC77" s="194"/>
      <c r="QD77" s="194"/>
      <c r="QE77" s="194"/>
      <c r="QF77" s="194"/>
      <c r="QG77" s="194"/>
      <c r="QH77" s="194"/>
      <c r="QI77" s="194"/>
      <c r="QJ77" s="194"/>
      <c r="QK77" s="194"/>
      <c r="QL77" s="194"/>
      <c r="QM77" s="194"/>
      <c r="QN77" s="194"/>
      <c r="QO77" s="194"/>
      <c r="QP77" s="194"/>
      <c r="QQ77" s="194"/>
      <c r="QR77" s="194"/>
      <c r="QS77" s="194"/>
      <c r="QT77" s="194"/>
      <c r="QU77" s="194"/>
      <c r="QV77" s="194"/>
      <c r="QW77" s="194"/>
      <c r="QX77" s="194"/>
      <c r="QY77" s="194"/>
      <c r="QZ77" s="194"/>
      <c r="RA77" s="194"/>
    </row>
    <row r="78" spans="1:469" x14ac:dyDescent="0.45">
      <c r="A78" s="193"/>
      <c r="B78" s="194"/>
      <c r="C78" s="195"/>
      <c r="D78" s="194"/>
      <c r="E78" s="194"/>
      <c r="F78" s="194"/>
      <c r="G78" s="193"/>
      <c r="H78" s="194"/>
      <c r="I78" s="194"/>
      <c r="J78" s="194"/>
      <c r="K78" s="194"/>
      <c r="L78" s="194"/>
      <c r="M78" s="194"/>
      <c r="N78" s="197"/>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c r="DM78" s="194"/>
      <c r="DN78" s="194"/>
      <c r="DO78" s="194"/>
      <c r="DP78" s="194"/>
      <c r="DQ78" s="194"/>
      <c r="DR78" s="194"/>
      <c r="DS78" s="194"/>
      <c r="DT78" s="194"/>
      <c r="DU78" s="194"/>
      <c r="DV78" s="194"/>
      <c r="DW78" s="194"/>
      <c r="DX78" s="194"/>
      <c r="DY78" s="194"/>
      <c r="DZ78" s="194"/>
      <c r="EA78" s="194"/>
      <c r="EB78" s="194"/>
      <c r="EC78" s="194"/>
      <c r="ED78" s="194"/>
      <c r="EE78" s="194"/>
      <c r="EF78" s="194"/>
      <c r="EG78" s="194"/>
      <c r="EH78" s="194"/>
      <c r="EI78" s="194"/>
      <c r="EJ78" s="194"/>
      <c r="EK78" s="194"/>
      <c r="EL78" s="194"/>
      <c r="EM78" s="194"/>
      <c r="EN78" s="194"/>
      <c r="EO78" s="194"/>
      <c r="EP78" s="194"/>
      <c r="EQ78" s="194"/>
      <c r="ER78" s="194"/>
      <c r="ES78" s="194"/>
      <c r="ET78" s="194"/>
      <c r="EU78" s="194"/>
      <c r="EV78" s="194"/>
      <c r="EW78" s="194"/>
      <c r="EX78" s="194"/>
      <c r="EY78" s="194"/>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194"/>
      <c r="FY78" s="194"/>
      <c r="FZ78" s="194"/>
      <c r="GA78" s="194"/>
      <c r="GB78" s="194"/>
      <c r="GC78" s="194"/>
      <c r="GD78" s="194"/>
      <c r="GE78" s="194"/>
      <c r="GF78" s="194"/>
      <c r="GG78" s="194"/>
      <c r="GH78" s="194"/>
      <c r="GI78" s="194"/>
      <c r="GJ78" s="194"/>
      <c r="GK78" s="194"/>
      <c r="GL78" s="194"/>
      <c r="GM78" s="194"/>
      <c r="GN78" s="194"/>
      <c r="GO78" s="194"/>
      <c r="GP78" s="194"/>
      <c r="GQ78" s="194"/>
      <c r="GR78" s="194"/>
      <c r="GS78" s="194"/>
      <c r="GT78" s="194"/>
      <c r="GU78" s="194"/>
      <c r="GV78" s="194"/>
      <c r="GW78" s="194"/>
      <c r="GX78" s="194"/>
      <c r="GY78" s="194"/>
      <c r="GZ78" s="194"/>
      <c r="HA78" s="194"/>
      <c r="HB78" s="194"/>
      <c r="HC78" s="194"/>
      <c r="HD78" s="194"/>
      <c r="HE78" s="194"/>
      <c r="HF78" s="194"/>
      <c r="HG78" s="194"/>
      <c r="HH78" s="194"/>
      <c r="HI78" s="194"/>
      <c r="HJ78" s="194"/>
      <c r="HK78" s="194"/>
      <c r="HL78" s="194"/>
      <c r="HM78" s="194"/>
      <c r="HN78" s="194"/>
      <c r="HO78" s="194"/>
      <c r="HP78" s="194"/>
      <c r="HQ78" s="194"/>
      <c r="HR78" s="194"/>
      <c r="HS78" s="194"/>
      <c r="HT78" s="194"/>
      <c r="HU78" s="194"/>
      <c r="HV78" s="194"/>
      <c r="HW78" s="194"/>
      <c r="HX78" s="194"/>
      <c r="HY78" s="194"/>
      <c r="HZ78" s="194"/>
      <c r="IA78" s="194"/>
      <c r="IB78" s="194"/>
      <c r="IC78" s="194"/>
      <c r="ID78" s="194"/>
      <c r="IE78" s="194"/>
      <c r="IF78" s="194"/>
      <c r="IG78" s="194"/>
      <c r="IH78" s="194"/>
      <c r="II78" s="194"/>
      <c r="IJ78" s="194"/>
      <c r="IK78" s="194"/>
      <c r="IL78" s="194"/>
      <c r="IM78" s="194"/>
      <c r="IN78" s="194"/>
      <c r="IO78" s="194"/>
      <c r="IP78" s="194"/>
      <c r="IQ78" s="194"/>
      <c r="IR78" s="194"/>
      <c r="IS78" s="194"/>
      <c r="IT78" s="194"/>
      <c r="IU78" s="194"/>
      <c r="IV78" s="194"/>
      <c r="IW78" s="194"/>
      <c r="IX78" s="194"/>
      <c r="IY78" s="194"/>
      <c r="IZ78" s="194"/>
      <c r="JA78" s="194"/>
      <c r="JB78" s="194"/>
      <c r="JC78" s="194"/>
      <c r="JD78" s="194"/>
      <c r="JE78" s="194"/>
      <c r="JF78" s="194"/>
      <c r="JG78" s="194"/>
      <c r="JH78" s="194"/>
      <c r="JI78" s="194"/>
      <c r="JJ78" s="194"/>
      <c r="JK78" s="194"/>
      <c r="JL78" s="194"/>
      <c r="JM78" s="194"/>
      <c r="JN78" s="194"/>
      <c r="JO78" s="194"/>
      <c r="JP78" s="194"/>
      <c r="JQ78" s="194"/>
      <c r="JR78" s="194"/>
      <c r="JS78" s="194"/>
      <c r="JT78" s="194"/>
      <c r="JU78" s="194"/>
      <c r="JV78" s="194"/>
      <c r="JW78" s="194"/>
      <c r="JX78" s="194"/>
      <c r="JY78" s="194"/>
      <c r="JZ78" s="194"/>
      <c r="KA78" s="194"/>
      <c r="KB78" s="194"/>
      <c r="KC78" s="194"/>
      <c r="KD78" s="194"/>
      <c r="KE78" s="194"/>
      <c r="KF78" s="194"/>
      <c r="KG78" s="194"/>
      <c r="KH78" s="194"/>
      <c r="KI78" s="194"/>
      <c r="KJ78" s="194"/>
      <c r="KK78" s="194"/>
      <c r="KL78" s="194"/>
      <c r="KM78" s="194"/>
      <c r="KN78" s="194"/>
      <c r="KO78" s="194"/>
      <c r="KP78" s="194"/>
      <c r="KQ78" s="194"/>
      <c r="KR78" s="194"/>
      <c r="KS78" s="194"/>
      <c r="KT78" s="194"/>
      <c r="KU78" s="194"/>
      <c r="KV78" s="194"/>
      <c r="KW78" s="194"/>
      <c r="KX78" s="194"/>
      <c r="KY78" s="194"/>
      <c r="KZ78" s="194"/>
      <c r="LA78" s="194"/>
      <c r="LB78" s="194"/>
      <c r="LC78" s="194"/>
      <c r="LD78" s="194"/>
      <c r="LE78" s="194"/>
      <c r="LF78" s="194"/>
      <c r="LG78" s="194"/>
      <c r="LH78" s="194"/>
      <c r="LI78" s="194"/>
      <c r="LJ78" s="194"/>
      <c r="LK78" s="194"/>
      <c r="LL78" s="194"/>
      <c r="LM78" s="194"/>
      <c r="LN78" s="194"/>
      <c r="LO78" s="194"/>
      <c r="LP78" s="194"/>
      <c r="LQ78" s="194"/>
      <c r="LR78" s="194"/>
      <c r="LS78" s="194"/>
      <c r="LT78" s="194"/>
      <c r="LU78" s="194"/>
      <c r="LV78" s="194"/>
      <c r="LW78" s="194"/>
      <c r="LX78" s="194"/>
      <c r="LY78" s="194"/>
      <c r="LZ78" s="194"/>
      <c r="MA78" s="194"/>
      <c r="MB78" s="194"/>
      <c r="MC78" s="194"/>
      <c r="MD78" s="194"/>
      <c r="ME78" s="194"/>
      <c r="MF78" s="194"/>
      <c r="MG78" s="194"/>
      <c r="MH78" s="194"/>
      <c r="MI78" s="194"/>
      <c r="MJ78" s="194"/>
      <c r="MK78" s="194"/>
      <c r="ML78" s="194"/>
      <c r="MM78" s="194"/>
      <c r="MN78" s="194"/>
      <c r="MO78" s="194"/>
      <c r="MP78" s="194"/>
      <c r="MQ78" s="194"/>
      <c r="MR78" s="194"/>
      <c r="MS78" s="194"/>
      <c r="MT78" s="194"/>
      <c r="MU78" s="194"/>
      <c r="MV78" s="194"/>
      <c r="MW78" s="194"/>
      <c r="MX78" s="194"/>
      <c r="MY78" s="194"/>
      <c r="MZ78" s="194"/>
      <c r="NA78" s="194"/>
      <c r="NB78" s="194"/>
      <c r="NC78" s="194"/>
      <c r="ND78" s="194"/>
      <c r="NE78" s="194"/>
      <c r="NF78" s="194"/>
      <c r="NG78" s="194"/>
      <c r="NH78" s="194"/>
      <c r="NI78" s="194"/>
      <c r="NJ78" s="194"/>
      <c r="NK78" s="194"/>
      <c r="NL78" s="194"/>
      <c r="NM78" s="194"/>
      <c r="NN78" s="194"/>
      <c r="NO78" s="194"/>
      <c r="NP78" s="194"/>
      <c r="NQ78" s="194"/>
      <c r="NR78" s="194"/>
      <c r="NS78" s="194"/>
      <c r="NT78" s="194"/>
      <c r="NU78" s="194"/>
      <c r="NV78" s="194"/>
      <c r="NW78" s="194"/>
      <c r="NX78" s="194"/>
      <c r="NY78" s="194"/>
      <c r="NZ78" s="194"/>
      <c r="OA78" s="194"/>
      <c r="OB78" s="194"/>
      <c r="OC78" s="194"/>
      <c r="OD78" s="194"/>
      <c r="OE78" s="194"/>
      <c r="OF78" s="194"/>
      <c r="OG78" s="194"/>
      <c r="OH78" s="194"/>
      <c r="OI78" s="194"/>
      <c r="OJ78" s="194"/>
      <c r="OK78" s="194"/>
      <c r="OL78" s="194"/>
      <c r="OM78" s="194"/>
      <c r="ON78" s="194"/>
      <c r="OO78" s="194"/>
      <c r="OP78" s="194"/>
      <c r="OQ78" s="194"/>
      <c r="OR78" s="194"/>
      <c r="OS78" s="194"/>
      <c r="OT78" s="194"/>
      <c r="OU78" s="194"/>
      <c r="OV78" s="194"/>
      <c r="OW78" s="194"/>
      <c r="OX78" s="194"/>
      <c r="OY78" s="194"/>
      <c r="OZ78" s="194"/>
      <c r="PA78" s="194"/>
      <c r="PB78" s="194"/>
      <c r="PC78" s="194"/>
      <c r="PD78" s="194"/>
      <c r="PE78" s="194"/>
      <c r="PF78" s="194"/>
      <c r="PG78" s="194"/>
      <c r="PH78" s="194"/>
      <c r="PI78" s="194"/>
      <c r="PJ78" s="194"/>
      <c r="PK78" s="194"/>
      <c r="PL78" s="194"/>
      <c r="PM78" s="194"/>
      <c r="PN78" s="194"/>
      <c r="PO78" s="194"/>
      <c r="PP78" s="194"/>
      <c r="PQ78" s="194"/>
      <c r="PR78" s="194"/>
      <c r="PS78" s="194"/>
      <c r="PT78" s="194"/>
      <c r="PU78" s="194"/>
      <c r="PV78" s="194"/>
      <c r="PW78" s="194"/>
      <c r="PX78" s="194"/>
      <c r="PY78" s="194"/>
      <c r="PZ78" s="194"/>
      <c r="QA78" s="194"/>
      <c r="QB78" s="194"/>
      <c r="QC78" s="194"/>
      <c r="QD78" s="194"/>
      <c r="QE78" s="194"/>
      <c r="QF78" s="194"/>
      <c r="QG78" s="194"/>
      <c r="QH78" s="194"/>
      <c r="QI78" s="194"/>
      <c r="QJ78" s="194"/>
      <c r="QK78" s="194"/>
      <c r="QL78" s="194"/>
      <c r="QM78" s="194"/>
      <c r="QN78" s="194"/>
      <c r="QO78" s="194"/>
      <c r="QP78" s="194"/>
      <c r="QQ78" s="194"/>
      <c r="QR78" s="194"/>
      <c r="QS78" s="194"/>
      <c r="QT78" s="194"/>
      <c r="QU78" s="194"/>
      <c r="QV78" s="194"/>
      <c r="QW78" s="194"/>
      <c r="QX78" s="194"/>
      <c r="QY78" s="194"/>
      <c r="QZ78" s="194"/>
      <c r="RA78" s="194"/>
    </row>
    <row r="79" spans="1:469" x14ac:dyDescent="0.45">
      <c r="A79" s="193"/>
      <c r="B79" s="194"/>
      <c r="C79" s="195"/>
      <c r="D79" s="194"/>
      <c r="E79" s="194"/>
      <c r="F79" s="194"/>
      <c r="G79" s="193"/>
      <c r="H79" s="194"/>
      <c r="I79" s="194"/>
      <c r="J79" s="194"/>
      <c r="K79" s="194"/>
      <c r="L79" s="194"/>
      <c r="M79" s="194"/>
      <c r="N79" s="197"/>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c r="DM79" s="194"/>
      <c r="DN79" s="194"/>
      <c r="DO79" s="194"/>
      <c r="DP79" s="194"/>
      <c r="DQ79" s="194"/>
      <c r="DR79" s="194"/>
      <c r="DS79" s="194"/>
      <c r="DT79" s="194"/>
      <c r="DU79" s="194"/>
      <c r="DV79" s="194"/>
      <c r="DW79" s="194"/>
      <c r="DX79" s="194"/>
      <c r="DY79" s="194"/>
      <c r="DZ79" s="194"/>
      <c r="EA79" s="194"/>
      <c r="EB79" s="194"/>
      <c r="EC79" s="194"/>
      <c r="ED79" s="194"/>
      <c r="EE79" s="194"/>
      <c r="EF79" s="194"/>
      <c r="EG79" s="194"/>
      <c r="EH79" s="194"/>
      <c r="EI79" s="194"/>
      <c r="EJ79" s="194"/>
      <c r="EK79" s="194"/>
      <c r="EL79" s="194"/>
      <c r="EM79" s="194"/>
      <c r="EN79" s="194"/>
      <c r="EO79" s="194"/>
      <c r="EP79" s="194"/>
      <c r="EQ79" s="194"/>
      <c r="ER79" s="194"/>
      <c r="ES79" s="194"/>
      <c r="ET79" s="194"/>
      <c r="EU79" s="194"/>
      <c r="EV79" s="194"/>
      <c r="EW79" s="194"/>
      <c r="EX79" s="194"/>
      <c r="EY79" s="194"/>
      <c r="EZ79" s="194"/>
      <c r="FA79" s="194"/>
      <c r="FB79" s="194"/>
      <c r="FC79" s="194"/>
      <c r="FD79" s="194"/>
      <c r="FE79" s="194"/>
      <c r="FF79" s="194"/>
      <c r="FG79" s="194"/>
      <c r="FH79" s="194"/>
      <c r="FI79" s="194"/>
      <c r="FJ79" s="194"/>
      <c r="FK79" s="194"/>
      <c r="FL79" s="194"/>
      <c r="FM79" s="194"/>
      <c r="FN79" s="194"/>
      <c r="FO79" s="194"/>
      <c r="FP79" s="194"/>
      <c r="FQ79" s="194"/>
      <c r="FR79" s="194"/>
      <c r="FS79" s="194"/>
      <c r="FT79" s="194"/>
      <c r="FU79" s="194"/>
      <c r="FV79" s="194"/>
      <c r="FW79" s="194"/>
      <c r="FX79" s="194"/>
      <c r="FY79" s="194"/>
      <c r="FZ79" s="194"/>
      <c r="GA79" s="194"/>
      <c r="GB79" s="194"/>
      <c r="GC79" s="194"/>
      <c r="GD79" s="194"/>
      <c r="GE79" s="194"/>
      <c r="GF79" s="194"/>
      <c r="GG79" s="194"/>
      <c r="GH79" s="194"/>
      <c r="GI79" s="194"/>
      <c r="GJ79" s="194"/>
      <c r="GK79" s="194"/>
      <c r="GL79" s="194"/>
      <c r="GM79" s="194"/>
      <c r="GN79" s="194"/>
      <c r="GO79" s="194"/>
      <c r="GP79" s="194"/>
      <c r="GQ79" s="194"/>
      <c r="GR79" s="194"/>
      <c r="GS79" s="194"/>
      <c r="GT79" s="194"/>
      <c r="GU79" s="194"/>
      <c r="GV79" s="194"/>
      <c r="GW79" s="194"/>
      <c r="GX79" s="194"/>
      <c r="GY79" s="194"/>
      <c r="GZ79" s="194"/>
      <c r="HA79" s="194"/>
      <c r="HB79" s="194"/>
      <c r="HC79" s="194"/>
      <c r="HD79" s="194"/>
      <c r="HE79" s="194"/>
      <c r="HF79" s="194"/>
      <c r="HG79" s="194"/>
      <c r="HH79" s="194"/>
      <c r="HI79" s="194"/>
      <c r="HJ79" s="194"/>
      <c r="HK79" s="194"/>
      <c r="HL79" s="194"/>
      <c r="HM79" s="194"/>
      <c r="HN79" s="194"/>
      <c r="HO79" s="194"/>
      <c r="HP79" s="194"/>
      <c r="HQ79" s="194"/>
      <c r="HR79" s="194"/>
      <c r="HS79" s="194"/>
      <c r="HT79" s="194"/>
      <c r="HU79" s="194"/>
      <c r="HV79" s="194"/>
      <c r="HW79" s="194"/>
      <c r="HX79" s="194"/>
      <c r="HY79" s="194"/>
      <c r="HZ79" s="194"/>
      <c r="IA79" s="194"/>
      <c r="IB79" s="194"/>
      <c r="IC79" s="194"/>
      <c r="ID79" s="194"/>
      <c r="IE79" s="194"/>
      <c r="IF79" s="194"/>
      <c r="IG79" s="194"/>
      <c r="IH79" s="194"/>
      <c r="II79" s="194"/>
      <c r="IJ79" s="194"/>
      <c r="IK79" s="194"/>
      <c r="IL79" s="194"/>
      <c r="IM79" s="194"/>
      <c r="IN79" s="194"/>
      <c r="IO79" s="194"/>
      <c r="IP79" s="194"/>
      <c r="IQ79" s="194"/>
      <c r="IR79" s="194"/>
      <c r="IS79" s="194"/>
      <c r="IT79" s="194"/>
      <c r="IU79" s="194"/>
      <c r="IV79" s="194"/>
      <c r="IW79" s="194"/>
      <c r="IX79" s="194"/>
      <c r="IY79" s="194"/>
      <c r="IZ79" s="194"/>
      <c r="JA79" s="194"/>
      <c r="JB79" s="194"/>
      <c r="JC79" s="194"/>
      <c r="JD79" s="194"/>
      <c r="JE79" s="194"/>
      <c r="JF79" s="194"/>
      <c r="JG79" s="194"/>
      <c r="JH79" s="194"/>
      <c r="JI79" s="194"/>
      <c r="JJ79" s="194"/>
      <c r="JK79" s="194"/>
      <c r="JL79" s="194"/>
      <c r="JM79" s="194"/>
      <c r="JN79" s="194"/>
      <c r="JO79" s="194"/>
      <c r="JP79" s="194"/>
      <c r="JQ79" s="194"/>
      <c r="JR79" s="194"/>
      <c r="JS79" s="194"/>
      <c r="JT79" s="194"/>
      <c r="JU79" s="194"/>
      <c r="JV79" s="194"/>
      <c r="JW79" s="194"/>
      <c r="JX79" s="194"/>
      <c r="JY79" s="194"/>
      <c r="JZ79" s="194"/>
      <c r="KA79" s="194"/>
      <c r="KB79" s="194"/>
      <c r="KC79" s="194"/>
      <c r="KD79" s="194"/>
      <c r="KE79" s="194"/>
      <c r="KF79" s="194"/>
      <c r="KG79" s="194"/>
      <c r="KH79" s="194"/>
      <c r="KI79" s="194"/>
      <c r="KJ79" s="194"/>
      <c r="KK79" s="194"/>
      <c r="KL79" s="194"/>
      <c r="KM79" s="194"/>
      <c r="KN79" s="194"/>
      <c r="KO79" s="194"/>
      <c r="KP79" s="194"/>
      <c r="KQ79" s="194"/>
      <c r="KR79" s="194"/>
      <c r="KS79" s="194"/>
      <c r="KT79" s="194"/>
      <c r="KU79" s="194"/>
      <c r="KV79" s="194"/>
      <c r="KW79" s="194"/>
      <c r="KX79" s="194"/>
      <c r="KY79" s="194"/>
      <c r="KZ79" s="194"/>
      <c r="LA79" s="194"/>
      <c r="LB79" s="194"/>
      <c r="LC79" s="194"/>
      <c r="LD79" s="194"/>
      <c r="LE79" s="194"/>
      <c r="LF79" s="194"/>
      <c r="LG79" s="194"/>
      <c r="LH79" s="194"/>
      <c r="LI79" s="194"/>
      <c r="LJ79" s="194"/>
      <c r="LK79" s="194"/>
      <c r="LL79" s="194"/>
      <c r="LM79" s="194"/>
      <c r="LN79" s="194"/>
      <c r="LO79" s="194"/>
      <c r="LP79" s="194"/>
      <c r="LQ79" s="194"/>
      <c r="LR79" s="194"/>
      <c r="LS79" s="194"/>
      <c r="LT79" s="194"/>
      <c r="LU79" s="194"/>
      <c r="LV79" s="194"/>
      <c r="LW79" s="194"/>
      <c r="LX79" s="194"/>
      <c r="LY79" s="194"/>
      <c r="LZ79" s="194"/>
      <c r="MA79" s="194"/>
      <c r="MB79" s="194"/>
      <c r="MC79" s="194"/>
      <c r="MD79" s="194"/>
      <c r="ME79" s="194"/>
      <c r="MF79" s="194"/>
      <c r="MG79" s="194"/>
      <c r="MH79" s="194"/>
      <c r="MI79" s="194"/>
      <c r="MJ79" s="194"/>
      <c r="MK79" s="194"/>
      <c r="ML79" s="194"/>
      <c r="MM79" s="194"/>
      <c r="MN79" s="194"/>
      <c r="MO79" s="194"/>
      <c r="MP79" s="194"/>
      <c r="MQ79" s="194"/>
      <c r="MR79" s="194"/>
      <c r="MS79" s="194"/>
      <c r="MT79" s="194"/>
      <c r="MU79" s="194"/>
      <c r="MV79" s="194"/>
      <c r="MW79" s="194"/>
      <c r="MX79" s="194"/>
      <c r="MY79" s="194"/>
      <c r="MZ79" s="194"/>
      <c r="NA79" s="194"/>
      <c r="NB79" s="194"/>
      <c r="NC79" s="194"/>
      <c r="ND79" s="194"/>
      <c r="NE79" s="194"/>
      <c r="NF79" s="194"/>
      <c r="NG79" s="194"/>
      <c r="NH79" s="194"/>
      <c r="NI79" s="194"/>
      <c r="NJ79" s="194"/>
      <c r="NK79" s="194"/>
      <c r="NL79" s="194"/>
      <c r="NM79" s="194"/>
      <c r="NN79" s="194"/>
      <c r="NO79" s="194"/>
      <c r="NP79" s="194"/>
      <c r="NQ79" s="194"/>
      <c r="NR79" s="194"/>
      <c r="NS79" s="194"/>
      <c r="NT79" s="194"/>
      <c r="NU79" s="194"/>
      <c r="NV79" s="194"/>
      <c r="NW79" s="194"/>
      <c r="NX79" s="194"/>
      <c r="NY79" s="194"/>
      <c r="NZ79" s="194"/>
      <c r="OA79" s="194"/>
      <c r="OB79" s="194"/>
      <c r="OC79" s="194"/>
      <c r="OD79" s="194"/>
      <c r="OE79" s="194"/>
      <c r="OF79" s="194"/>
      <c r="OG79" s="194"/>
      <c r="OH79" s="194"/>
      <c r="OI79" s="194"/>
      <c r="OJ79" s="194"/>
      <c r="OK79" s="194"/>
      <c r="OL79" s="194"/>
      <c r="OM79" s="194"/>
      <c r="ON79" s="194"/>
      <c r="OO79" s="194"/>
      <c r="OP79" s="194"/>
      <c r="OQ79" s="194"/>
      <c r="OR79" s="194"/>
      <c r="OS79" s="194"/>
      <c r="OT79" s="194"/>
      <c r="OU79" s="194"/>
      <c r="OV79" s="194"/>
      <c r="OW79" s="194"/>
      <c r="OX79" s="194"/>
      <c r="OY79" s="194"/>
      <c r="OZ79" s="194"/>
      <c r="PA79" s="194"/>
      <c r="PB79" s="194"/>
      <c r="PC79" s="194"/>
      <c r="PD79" s="194"/>
      <c r="PE79" s="194"/>
      <c r="PF79" s="194"/>
      <c r="PG79" s="194"/>
      <c r="PH79" s="194"/>
      <c r="PI79" s="194"/>
      <c r="PJ79" s="194"/>
      <c r="PK79" s="194"/>
      <c r="PL79" s="194"/>
      <c r="PM79" s="194"/>
      <c r="PN79" s="194"/>
      <c r="PO79" s="194"/>
      <c r="PP79" s="194"/>
      <c r="PQ79" s="194"/>
      <c r="PR79" s="194"/>
      <c r="PS79" s="194"/>
      <c r="PT79" s="194"/>
      <c r="PU79" s="194"/>
      <c r="PV79" s="194"/>
      <c r="PW79" s="194"/>
      <c r="PX79" s="194"/>
      <c r="PY79" s="194"/>
      <c r="PZ79" s="194"/>
      <c r="QA79" s="194"/>
      <c r="QB79" s="194"/>
      <c r="QC79" s="194"/>
      <c r="QD79" s="194"/>
      <c r="QE79" s="194"/>
      <c r="QF79" s="194"/>
      <c r="QG79" s="194"/>
      <c r="QH79" s="194"/>
      <c r="QI79" s="194"/>
      <c r="QJ79" s="194"/>
      <c r="QK79" s="194"/>
      <c r="QL79" s="194"/>
      <c r="QM79" s="194"/>
      <c r="QN79" s="194"/>
      <c r="QO79" s="194"/>
      <c r="QP79" s="194"/>
      <c r="QQ79" s="194"/>
      <c r="QR79" s="194"/>
      <c r="QS79" s="194"/>
      <c r="QT79" s="194"/>
      <c r="QU79" s="194"/>
      <c r="QV79" s="194"/>
      <c r="QW79" s="194"/>
      <c r="QX79" s="194"/>
      <c r="QY79" s="194"/>
      <c r="QZ79" s="194"/>
      <c r="RA79" s="194"/>
    </row>
    <row r="80" spans="1:469" x14ac:dyDescent="0.45">
      <c r="A80" s="193"/>
      <c r="B80" s="194"/>
      <c r="C80" s="195"/>
      <c r="D80" s="194"/>
      <c r="E80" s="194"/>
      <c r="F80" s="194"/>
      <c r="G80" s="193"/>
      <c r="H80" s="194"/>
      <c r="I80" s="194"/>
      <c r="J80" s="194"/>
      <c r="K80" s="194"/>
      <c r="L80" s="194"/>
      <c r="M80" s="194"/>
      <c r="N80" s="197"/>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c r="EA80" s="194"/>
      <c r="EB80" s="194"/>
      <c r="EC80" s="194"/>
      <c r="ED80" s="194"/>
      <c r="EE80" s="194"/>
      <c r="EF80" s="194"/>
      <c r="EG80" s="194"/>
      <c r="EH80" s="194"/>
      <c r="EI80" s="194"/>
      <c r="EJ80" s="194"/>
      <c r="EK80" s="194"/>
      <c r="EL80" s="194"/>
      <c r="EM80" s="194"/>
      <c r="EN80" s="194"/>
      <c r="EO80" s="194"/>
      <c r="EP80" s="194"/>
      <c r="EQ80" s="194"/>
      <c r="ER80" s="194"/>
      <c r="ES80" s="194"/>
      <c r="ET80" s="194"/>
      <c r="EU80" s="194"/>
      <c r="EV80" s="194"/>
      <c r="EW80" s="194"/>
      <c r="EX80" s="194"/>
      <c r="EY80" s="194"/>
      <c r="EZ80" s="194"/>
      <c r="FA80" s="194"/>
      <c r="FB80" s="194"/>
      <c r="FC80" s="194"/>
      <c r="FD80" s="194"/>
      <c r="FE80" s="194"/>
      <c r="FF80" s="194"/>
      <c r="FG80" s="194"/>
      <c r="FH80" s="194"/>
      <c r="FI80" s="194"/>
      <c r="FJ80" s="194"/>
      <c r="FK80" s="194"/>
      <c r="FL80" s="194"/>
      <c r="FM80" s="194"/>
      <c r="FN80" s="194"/>
      <c r="FO80" s="194"/>
      <c r="FP80" s="194"/>
      <c r="FQ80" s="194"/>
      <c r="FR80" s="194"/>
      <c r="FS80" s="194"/>
      <c r="FT80" s="194"/>
      <c r="FU80" s="194"/>
      <c r="FV80" s="194"/>
      <c r="FW80" s="194"/>
      <c r="FX80" s="194"/>
      <c r="FY80" s="194"/>
      <c r="FZ80" s="194"/>
      <c r="GA80" s="194"/>
      <c r="GB80" s="194"/>
      <c r="GC80" s="194"/>
      <c r="GD80" s="194"/>
      <c r="GE80" s="194"/>
      <c r="GF80" s="194"/>
      <c r="GG80" s="194"/>
      <c r="GH80" s="194"/>
      <c r="GI80" s="194"/>
      <c r="GJ80" s="194"/>
      <c r="GK80" s="194"/>
      <c r="GL80" s="194"/>
      <c r="GM80" s="194"/>
      <c r="GN80" s="194"/>
      <c r="GO80" s="194"/>
      <c r="GP80" s="194"/>
      <c r="GQ80" s="194"/>
      <c r="GR80" s="194"/>
      <c r="GS80" s="194"/>
      <c r="GT80" s="194"/>
      <c r="GU80" s="194"/>
      <c r="GV80" s="194"/>
      <c r="GW80" s="194"/>
      <c r="GX80" s="194"/>
      <c r="GY80" s="194"/>
      <c r="GZ80" s="194"/>
      <c r="HA80" s="194"/>
      <c r="HB80" s="194"/>
      <c r="HC80" s="194"/>
      <c r="HD80" s="194"/>
      <c r="HE80" s="194"/>
      <c r="HF80" s="194"/>
      <c r="HG80" s="194"/>
      <c r="HH80" s="194"/>
      <c r="HI80" s="194"/>
      <c r="HJ80" s="194"/>
      <c r="HK80" s="194"/>
      <c r="HL80" s="194"/>
      <c r="HM80" s="194"/>
      <c r="HN80" s="194"/>
      <c r="HO80" s="194"/>
      <c r="HP80" s="194"/>
      <c r="HQ80" s="194"/>
      <c r="HR80" s="194"/>
      <c r="HS80" s="194"/>
      <c r="HT80" s="194"/>
      <c r="HU80" s="194"/>
      <c r="HV80" s="194"/>
      <c r="HW80" s="194"/>
      <c r="HX80" s="194"/>
      <c r="HY80" s="194"/>
      <c r="HZ80" s="194"/>
      <c r="IA80" s="194"/>
      <c r="IB80" s="194"/>
      <c r="IC80" s="194"/>
      <c r="ID80" s="194"/>
      <c r="IE80" s="194"/>
      <c r="IF80" s="194"/>
      <c r="IG80" s="194"/>
      <c r="IH80" s="194"/>
      <c r="II80" s="194"/>
      <c r="IJ80" s="194"/>
      <c r="IK80" s="194"/>
      <c r="IL80" s="194"/>
      <c r="IM80" s="194"/>
      <c r="IN80" s="194"/>
      <c r="IO80" s="194"/>
      <c r="IP80" s="194"/>
      <c r="IQ80" s="194"/>
      <c r="IR80" s="194"/>
      <c r="IS80" s="194"/>
      <c r="IT80" s="194"/>
      <c r="IU80" s="194"/>
      <c r="IV80" s="194"/>
      <c r="IW80" s="194"/>
      <c r="IX80" s="194"/>
      <c r="IY80" s="194"/>
      <c r="IZ80" s="194"/>
      <c r="JA80" s="194"/>
      <c r="JB80" s="194"/>
      <c r="JC80" s="194"/>
      <c r="JD80" s="194"/>
      <c r="JE80" s="194"/>
      <c r="JF80" s="194"/>
      <c r="JG80" s="194"/>
      <c r="JH80" s="194"/>
      <c r="JI80" s="194"/>
      <c r="JJ80" s="194"/>
      <c r="JK80" s="194"/>
      <c r="JL80" s="194"/>
      <c r="JM80" s="194"/>
      <c r="JN80" s="194"/>
      <c r="JO80" s="194"/>
      <c r="JP80" s="194"/>
      <c r="JQ80" s="194"/>
      <c r="JR80" s="194"/>
      <c r="JS80" s="194"/>
      <c r="JT80" s="194"/>
      <c r="JU80" s="194"/>
      <c r="JV80" s="194"/>
      <c r="JW80" s="194"/>
      <c r="JX80" s="194"/>
      <c r="JY80" s="194"/>
      <c r="JZ80" s="194"/>
      <c r="KA80" s="194"/>
      <c r="KB80" s="194"/>
      <c r="KC80" s="194"/>
      <c r="KD80" s="194"/>
      <c r="KE80" s="194"/>
      <c r="KF80" s="194"/>
      <c r="KG80" s="194"/>
      <c r="KH80" s="194"/>
      <c r="KI80" s="194"/>
      <c r="KJ80" s="194"/>
      <c r="KK80" s="194"/>
      <c r="KL80" s="194"/>
      <c r="KM80" s="194"/>
      <c r="KN80" s="194"/>
      <c r="KO80" s="194"/>
      <c r="KP80" s="194"/>
      <c r="KQ80" s="194"/>
      <c r="KR80" s="194"/>
      <c r="KS80" s="194"/>
      <c r="KT80" s="194"/>
      <c r="KU80" s="194"/>
      <c r="KV80" s="194"/>
      <c r="KW80" s="194"/>
      <c r="KX80" s="194"/>
      <c r="KY80" s="194"/>
      <c r="KZ80" s="194"/>
      <c r="LA80" s="194"/>
      <c r="LB80" s="194"/>
      <c r="LC80" s="194"/>
      <c r="LD80" s="194"/>
      <c r="LE80" s="194"/>
      <c r="LF80" s="194"/>
      <c r="LG80" s="194"/>
      <c r="LH80" s="194"/>
      <c r="LI80" s="194"/>
      <c r="LJ80" s="194"/>
      <c r="LK80" s="194"/>
      <c r="LL80" s="194"/>
      <c r="LM80" s="194"/>
      <c r="LN80" s="194"/>
      <c r="LO80" s="194"/>
      <c r="LP80" s="194"/>
      <c r="LQ80" s="194"/>
      <c r="LR80" s="194"/>
      <c r="LS80" s="194"/>
      <c r="LT80" s="194"/>
      <c r="LU80" s="194"/>
      <c r="LV80" s="194"/>
      <c r="LW80" s="194"/>
      <c r="LX80" s="194"/>
      <c r="LY80" s="194"/>
      <c r="LZ80" s="194"/>
      <c r="MA80" s="194"/>
      <c r="MB80" s="194"/>
      <c r="MC80" s="194"/>
      <c r="MD80" s="194"/>
      <c r="ME80" s="194"/>
      <c r="MF80" s="194"/>
      <c r="MG80" s="194"/>
      <c r="MH80" s="194"/>
      <c r="MI80" s="194"/>
      <c r="MJ80" s="194"/>
      <c r="MK80" s="194"/>
      <c r="ML80" s="194"/>
      <c r="MM80" s="194"/>
      <c r="MN80" s="194"/>
      <c r="MO80" s="194"/>
      <c r="MP80" s="194"/>
      <c r="MQ80" s="194"/>
      <c r="MR80" s="194"/>
      <c r="MS80" s="194"/>
      <c r="MT80" s="194"/>
      <c r="MU80" s="194"/>
      <c r="MV80" s="194"/>
      <c r="MW80" s="194"/>
      <c r="MX80" s="194"/>
      <c r="MY80" s="194"/>
      <c r="MZ80" s="194"/>
      <c r="NA80" s="194"/>
      <c r="NB80" s="194"/>
      <c r="NC80" s="194"/>
      <c r="ND80" s="194"/>
      <c r="NE80" s="194"/>
      <c r="NF80" s="194"/>
      <c r="NG80" s="194"/>
      <c r="NH80" s="194"/>
      <c r="NI80" s="194"/>
      <c r="NJ80" s="194"/>
      <c r="NK80" s="194"/>
      <c r="NL80" s="194"/>
      <c r="NM80" s="194"/>
      <c r="NN80" s="194"/>
      <c r="NO80" s="194"/>
      <c r="NP80" s="194"/>
      <c r="NQ80" s="194"/>
      <c r="NR80" s="194"/>
      <c r="NS80" s="194"/>
      <c r="NT80" s="194"/>
      <c r="NU80" s="194"/>
      <c r="NV80" s="194"/>
      <c r="NW80" s="194"/>
      <c r="NX80" s="194"/>
      <c r="NY80" s="194"/>
      <c r="NZ80" s="194"/>
      <c r="OA80" s="194"/>
      <c r="OB80" s="194"/>
      <c r="OC80" s="194"/>
      <c r="OD80" s="194"/>
      <c r="OE80" s="194"/>
      <c r="OF80" s="194"/>
      <c r="OG80" s="194"/>
      <c r="OH80" s="194"/>
      <c r="OI80" s="194"/>
      <c r="OJ80" s="194"/>
      <c r="OK80" s="194"/>
      <c r="OL80" s="194"/>
      <c r="OM80" s="194"/>
      <c r="ON80" s="194"/>
      <c r="OO80" s="194"/>
      <c r="OP80" s="194"/>
      <c r="OQ80" s="194"/>
      <c r="OR80" s="194"/>
      <c r="OS80" s="194"/>
      <c r="OT80" s="194"/>
      <c r="OU80" s="194"/>
      <c r="OV80" s="194"/>
      <c r="OW80" s="194"/>
      <c r="OX80" s="194"/>
      <c r="OY80" s="194"/>
      <c r="OZ80" s="194"/>
      <c r="PA80" s="194"/>
      <c r="PB80" s="194"/>
      <c r="PC80" s="194"/>
      <c r="PD80" s="194"/>
      <c r="PE80" s="194"/>
      <c r="PF80" s="194"/>
      <c r="PG80" s="194"/>
      <c r="PH80" s="194"/>
      <c r="PI80" s="194"/>
      <c r="PJ80" s="194"/>
      <c r="PK80" s="194"/>
      <c r="PL80" s="194"/>
      <c r="PM80" s="194"/>
      <c r="PN80" s="194"/>
      <c r="PO80" s="194"/>
      <c r="PP80" s="194"/>
      <c r="PQ80" s="194"/>
      <c r="PR80" s="194"/>
      <c r="PS80" s="194"/>
      <c r="PT80" s="194"/>
      <c r="PU80" s="194"/>
      <c r="PV80" s="194"/>
      <c r="PW80" s="194"/>
      <c r="PX80" s="194"/>
      <c r="PY80" s="194"/>
      <c r="PZ80" s="194"/>
      <c r="QA80" s="194"/>
      <c r="QB80" s="194"/>
      <c r="QC80" s="194"/>
      <c r="QD80" s="194"/>
      <c r="QE80" s="194"/>
      <c r="QF80" s="194"/>
      <c r="QG80" s="194"/>
      <c r="QH80" s="194"/>
      <c r="QI80" s="194"/>
      <c r="QJ80" s="194"/>
      <c r="QK80" s="194"/>
      <c r="QL80" s="194"/>
      <c r="QM80" s="194"/>
      <c r="QN80" s="194"/>
      <c r="QO80" s="194"/>
      <c r="QP80" s="194"/>
      <c r="QQ80" s="194"/>
      <c r="QR80" s="194"/>
      <c r="QS80" s="194"/>
      <c r="QT80" s="194"/>
      <c r="QU80" s="194"/>
      <c r="QV80" s="194"/>
      <c r="QW80" s="194"/>
      <c r="QX80" s="194"/>
      <c r="QY80" s="194"/>
      <c r="QZ80" s="194"/>
      <c r="RA80" s="194"/>
    </row>
    <row r="81" spans="1:469" x14ac:dyDescent="0.45">
      <c r="A81" s="193"/>
      <c r="B81" s="194"/>
      <c r="C81" s="195"/>
      <c r="D81" s="194"/>
      <c r="E81" s="194"/>
      <c r="F81" s="194"/>
      <c r="G81" s="193"/>
      <c r="H81" s="194"/>
      <c r="I81" s="194"/>
      <c r="J81" s="194"/>
      <c r="K81" s="194"/>
      <c r="L81" s="194"/>
      <c r="M81" s="194"/>
      <c r="N81" s="197"/>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194"/>
      <c r="FT81" s="194"/>
      <c r="FU81" s="194"/>
      <c r="FV81" s="194"/>
      <c r="FW81" s="194"/>
      <c r="FX81" s="194"/>
      <c r="FY81" s="194"/>
      <c r="FZ81" s="194"/>
      <c r="GA81" s="194"/>
      <c r="GB81" s="194"/>
      <c r="GC81" s="194"/>
      <c r="GD81" s="194"/>
      <c r="GE81" s="194"/>
      <c r="GF81" s="194"/>
      <c r="GG81" s="194"/>
      <c r="GH81" s="194"/>
      <c r="GI81" s="194"/>
      <c r="GJ81" s="194"/>
      <c r="GK81" s="194"/>
      <c r="GL81" s="194"/>
      <c r="GM81" s="194"/>
      <c r="GN81" s="194"/>
      <c r="GO81" s="194"/>
      <c r="GP81" s="194"/>
      <c r="GQ81" s="194"/>
      <c r="GR81" s="194"/>
      <c r="GS81" s="194"/>
      <c r="GT81" s="194"/>
      <c r="GU81" s="194"/>
      <c r="GV81" s="194"/>
      <c r="GW81" s="194"/>
      <c r="GX81" s="194"/>
      <c r="GY81" s="194"/>
      <c r="GZ81" s="194"/>
      <c r="HA81" s="194"/>
      <c r="HB81" s="194"/>
      <c r="HC81" s="194"/>
      <c r="HD81" s="194"/>
      <c r="HE81" s="194"/>
      <c r="HF81" s="194"/>
      <c r="HG81" s="194"/>
      <c r="HH81" s="194"/>
      <c r="HI81" s="194"/>
      <c r="HJ81" s="194"/>
      <c r="HK81" s="194"/>
      <c r="HL81" s="194"/>
      <c r="HM81" s="194"/>
      <c r="HN81" s="194"/>
      <c r="HO81" s="194"/>
      <c r="HP81" s="194"/>
      <c r="HQ81" s="194"/>
      <c r="HR81" s="194"/>
      <c r="HS81" s="194"/>
      <c r="HT81" s="194"/>
      <c r="HU81" s="194"/>
      <c r="HV81" s="194"/>
      <c r="HW81" s="194"/>
      <c r="HX81" s="194"/>
      <c r="HY81" s="194"/>
      <c r="HZ81" s="194"/>
      <c r="IA81" s="194"/>
      <c r="IB81" s="194"/>
      <c r="IC81" s="194"/>
      <c r="ID81" s="194"/>
      <c r="IE81" s="194"/>
      <c r="IF81" s="194"/>
      <c r="IG81" s="194"/>
      <c r="IH81" s="194"/>
      <c r="II81" s="194"/>
      <c r="IJ81" s="194"/>
      <c r="IK81" s="194"/>
      <c r="IL81" s="194"/>
      <c r="IM81" s="194"/>
      <c r="IN81" s="194"/>
      <c r="IO81" s="194"/>
      <c r="IP81" s="194"/>
      <c r="IQ81" s="194"/>
      <c r="IR81" s="194"/>
      <c r="IS81" s="194"/>
      <c r="IT81" s="194"/>
      <c r="IU81" s="194"/>
      <c r="IV81" s="194"/>
      <c r="IW81" s="194"/>
      <c r="IX81" s="194"/>
      <c r="IY81" s="194"/>
      <c r="IZ81" s="194"/>
      <c r="JA81" s="194"/>
      <c r="JB81" s="194"/>
      <c r="JC81" s="194"/>
      <c r="JD81" s="194"/>
      <c r="JE81" s="194"/>
      <c r="JF81" s="194"/>
      <c r="JG81" s="194"/>
      <c r="JH81" s="194"/>
      <c r="JI81" s="194"/>
      <c r="JJ81" s="194"/>
      <c r="JK81" s="194"/>
      <c r="JL81" s="194"/>
      <c r="JM81" s="194"/>
      <c r="JN81" s="194"/>
      <c r="JO81" s="194"/>
      <c r="JP81" s="194"/>
      <c r="JQ81" s="194"/>
      <c r="JR81" s="194"/>
      <c r="JS81" s="194"/>
      <c r="JT81" s="194"/>
      <c r="JU81" s="194"/>
      <c r="JV81" s="194"/>
      <c r="JW81" s="194"/>
      <c r="JX81" s="194"/>
      <c r="JY81" s="194"/>
      <c r="JZ81" s="194"/>
      <c r="KA81" s="194"/>
      <c r="KB81" s="194"/>
      <c r="KC81" s="194"/>
      <c r="KD81" s="194"/>
      <c r="KE81" s="194"/>
      <c r="KF81" s="194"/>
      <c r="KG81" s="194"/>
      <c r="KH81" s="194"/>
      <c r="KI81" s="194"/>
      <c r="KJ81" s="194"/>
      <c r="KK81" s="194"/>
      <c r="KL81" s="194"/>
      <c r="KM81" s="194"/>
      <c r="KN81" s="194"/>
      <c r="KO81" s="194"/>
      <c r="KP81" s="194"/>
      <c r="KQ81" s="194"/>
      <c r="KR81" s="194"/>
      <c r="KS81" s="194"/>
      <c r="KT81" s="194"/>
      <c r="KU81" s="194"/>
      <c r="KV81" s="194"/>
      <c r="KW81" s="194"/>
      <c r="KX81" s="194"/>
      <c r="KY81" s="194"/>
      <c r="KZ81" s="194"/>
      <c r="LA81" s="194"/>
      <c r="LB81" s="194"/>
      <c r="LC81" s="194"/>
      <c r="LD81" s="194"/>
      <c r="LE81" s="194"/>
      <c r="LF81" s="194"/>
      <c r="LG81" s="194"/>
      <c r="LH81" s="194"/>
      <c r="LI81" s="194"/>
      <c r="LJ81" s="194"/>
      <c r="LK81" s="194"/>
      <c r="LL81" s="194"/>
      <c r="LM81" s="194"/>
      <c r="LN81" s="194"/>
      <c r="LO81" s="194"/>
      <c r="LP81" s="194"/>
      <c r="LQ81" s="194"/>
      <c r="LR81" s="194"/>
      <c r="LS81" s="194"/>
      <c r="LT81" s="194"/>
      <c r="LU81" s="194"/>
      <c r="LV81" s="194"/>
      <c r="LW81" s="194"/>
      <c r="LX81" s="194"/>
      <c r="LY81" s="194"/>
      <c r="LZ81" s="194"/>
      <c r="MA81" s="194"/>
      <c r="MB81" s="194"/>
      <c r="MC81" s="194"/>
      <c r="MD81" s="194"/>
      <c r="ME81" s="194"/>
      <c r="MF81" s="194"/>
      <c r="MG81" s="194"/>
      <c r="MH81" s="194"/>
      <c r="MI81" s="194"/>
      <c r="MJ81" s="194"/>
      <c r="MK81" s="194"/>
      <c r="ML81" s="194"/>
      <c r="MM81" s="194"/>
      <c r="MN81" s="194"/>
      <c r="MO81" s="194"/>
      <c r="MP81" s="194"/>
      <c r="MQ81" s="194"/>
      <c r="MR81" s="194"/>
      <c r="MS81" s="194"/>
      <c r="MT81" s="194"/>
      <c r="MU81" s="194"/>
      <c r="MV81" s="194"/>
      <c r="MW81" s="194"/>
      <c r="MX81" s="194"/>
      <c r="MY81" s="194"/>
      <c r="MZ81" s="194"/>
      <c r="NA81" s="194"/>
      <c r="NB81" s="194"/>
      <c r="NC81" s="194"/>
      <c r="ND81" s="194"/>
      <c r="NE81" s="194"/>
      <c r="NF81" s="194"/>
      <c r="NG81" s="194"/>
      <c r="NH81" s="194"/>
      <c r="NI81" s="194"/>
      <c r="NJ81" s="194"/>
      <c r="NK81" s="194"/>
      <c r="NL81" s="194"/>
      <c r="NM81" s="194"/>
      <c r="NN81" s="194"/>
      <c r="NO81" s="194"/>
      <c r="NP81" s="194"/>
      <c r="NQ81" s="194"/>
      <c r="NR81" s="194"/>
      <c r="NS81" s="194"/>
      <c r="NT81" s="194"/>
      <c r="NU81" s="194"/>
      <c r="NV81" s="194"/>
      <c r="NW81" s="194"/>
      <c r="NX81" s="194"/>
      <c r="NY81" s="194"/>
      <c r="NZ81" s="194"/>
      <c r="OA81" s="194"/>
      <c r="OB81" s="194"/>
      <c r="OC81" s="194"/>
      <c r="OD81" s="194"/>
      <c r="OE81" s="194"/>
      <c r="OF81" s="194"/>
      <c r="OG81" s="194"/>
      <c r="OH81" s="194"/>
      <c r="OI81" s="194"/>
      <c r="OJ81" s="194"/>
      <c r="OK81" s="194"/>
      <c r="OL81" s="194"/>
      <c r="OM81" s="194"/>
      <c r="ON81" s="194"/>
      <c r="OO81" s="194"/>
      <c r="OP81" s="194"/>
      <c r="OQ81" s="194"/>
      <c r="OR81" s="194"/>
      <c r="OS81" s="194"/>
      <c r="OT81" s="194"/>
      <c r="OU81" s="194"/>
      <c r="OV81" s="194"/>
      <c r="OW81" s="194"/>
      <c r="OX81" s="194"/>
      <c r="OY81" s="194"/>
      <c r="OZ81" s="194"/>
      <c r="PA81" s="194"/>
      <c r="PB81" s="194"/>
      <c r="PC81" s="194"/>
      <c r="PD81" s="194"/>
      <c r="PE81" s="194"/>
      <c r="PF81" s="194"/>
      <c r="PG81" s="194"/>
      <c r="PH81" s="194"/>
      <c r="PI81" s="194"/>
      <c r="PJ81" s="194"/>
      <c r="PK81" s="194"/>
      <c r="PL81" s="194"/>
      <c r="PM81" s="194"/>
      <c r="PN81" s="194"/>
      <c r="PO81" s="194"/>
      <c r="PP81" s="194"/>
      <c r="PQ81" s="194"/>
      <c r="PR81" s="194"/>
      <c r="PS81" s="194"/>
      <c r="PT81" s="194"/>
      <c r="PU81" s="194"/>
      <c r="PV81" s="194"/>
      <c r="PW81" s="194"/>
      <c r="PX81" s="194"/>
      <c r="PY81" s="194"/>
      <c r="PZ81" s="194"/>
      <c r="QA81" s="194"/>
      <c r="QB81" s="194"/>
      <c r="QC81" s="194"/>
      <c r="QD81" s="194"/>
      <c r="QE81" s="194"/>
      <c r="QF81" s="194"/>
      <c r="QG81" s="194"/>
      <c r="QH81" s="194"/>
      <c r="QI81" s="194"/>
      <c r="QJ81" s="194"/>
      <c r="QK81" s="194"/>
      <c r="QL81" s="194"/>
      <c r="QM81" s="194"/>
      <c r="QN81" s="194"/>
      <c r="QO81" s="194"/>
      <c r="QP81" s="194"/>
      <c r="QQ81" s="194"/>
      <c r="QR81" s="194"/>
      <c r="QS81" s="194"/>
      <c r="QT81" s="194"/>
      <c r="QU81" s="194"/>
      <c r="QV81" s="194"/>
      <c r="QW81" s="194"/>
      <c r="QX81" s="194"/>
      <c r="QY81" s="194"/>
      <c r="QZ81" s="194"/>
      <c r="RA81" s="194"/>
    </row>
    <row r="82" spans="1:469" x14ac:dyDescent="0.45">
      <c r="A82" s="193"/>
      <c r="B82" s="194"/>
      <c r="C82" s="195"/>
      <c r="D82" s="194"/>
      <c r="E82" s="194"/>
      <c r="F82" s="194"/>
      <c r="G82" s="193"/>
      <c r="H82" s="194"/>
      <c r="I82" s="194"/>
      <c r="J82" s="194"/>
      <c r="K82" s="194"/>
      <c r="L82" s="194"/>
      <c r="M82" s="194"/>
      <c r="N82" s="197"/>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c r="EA82" s="194"/>
      <c r="EB82" s="194"/>
      <c r="EC82" s="194"/>
      <c r="ED82" s="194"/>
      <c r="EE82" s="194"/>
      <c r="EF82" s="194"/>
      <c r="EG82" s="194"/>
      <c r="EH82" s="194"/>
      <c r="EI82" s="194"/>
      <c r="EJ82" s="194"/>
      <c r="EK82" s="194"/>
      <c r="EL82" s="194"/>
      <c r="EM82" s="194"/>
      <c r="EN82" s="194"/>
      <c r="EO82" s="194"/>
      <c r="EP82" s="194"/>
      <c r="EQ82" s="194"/>
      <c r="ER82" s="194"/>
      <c r="ES82" s="194"/>
      <c r="ET82" s="194"/>
      <c r="EU82" s="194"/>
      <c r="EV82" s="194"/>
      <c r="EW82" s="194"/>
      <c r="EX82" s="194"/>
      <c r="EY82" s="194"/>
      <c r="EZ82" s="194"/>
      <c r="FA82" s="194"/>
      <c r="FB82" s="194"/>
      <c r="FC82" s="194"/>
      <c r="FD82" s="194"/>
      <c r="FE82" s="194"/>
      <c r="FF82" s="194"/>
      <c r="FG82" s="194"/>
      <c r="FH82" s="194"/>
      <c r="FI82" s="194"/>
      <c r="FJ82" s="194"/>
      <c r="FK82" s="194"/>
      <c r="FL82" s="194"/>
      <c r="FM82" s="194"/>
      <c r="FN82" s="194"/>
      <c r="FO82" s="194"/>
      <c r="FP82" s="194"/>
      <c r="FQ82" s="194"/>
      <c r="FR82" s="194"/>
      <c r="FS82" s="194"/>
      <c r="FT82" s="194"/>
      <c r="FU82" s="194"/>
      <c r="FV82" s="194"/>
      <c r="FW82" s="194"/>
      <c r="FX82" s="194"/>
      <c r="FY82" s="194"/>
      <c r="FZ82" s="194"/>
      <c r="GA82" s="194"/>
      <c r="GB82" s="194"/>
      <c r="GC82" s="194"/>
      <c r="GD82" s="194"/>
      <c r="GE82" s="194"/>
      <c r="GF82" s="194"/>
      <c r="GG82" s="194"/>
      <c r="GH82" s="194"/>
      <c r="GI82" s="194"/>
      <c r="GJ82" s="194"/>
      <c r="GK82" s="194"/>
      <c r="GL82" s="194"/>
      <c r="GM82" s="194"/>
      <c r="GN82" s="194"/>
      <c r="GO82" s="194"/>
      <c r="GP82" s="194"/>
      <c r="GQ82" s="194"/>
      <c r="GR82" s="194"/>
      <c r="GS82" s="194"/>
      <c r="GT82" s="194"/>
      <c r="GU82" s="194"/>
      <c r="GV82" s="194"/>
      <c r="GW82" s="194"/>
      <c r="GX82" s="194"/>
      <c r="GY82" s="194"/>
      <c r="GZ82" s="194"/>
      <c r="HA82" s="194"/>
      <c r="HB82" s="194"/>
      <c r="HC82" s="194"/>
      <c r="HD82" s="194"/>
      <c r="HE82" s="194"/>
      <c r="HF82" s="194"/>
      <c r="HG82" s="194"/>
      <c r="HH82" s="194"/>
      <c r="HI82" s="194"/>
      <c r="HJ82" s="194"/>
      <c r="HK82" s="194"/>
      <c r="HL82" s="194"/>
      <c r="HM82" s="194"/>
      <c r="HN82" s="194"/>
      <c r="HO82" s="194"/>
      <c r="HP82" s="194"/>
      <c r="HQ82" s="194"/>
      <c r="HR82" s="194"/>
      <c r="HS82" s="194"/>
      <c r="HT82" s="194"/>
      <c r="HU82" s="194"/>
      <c r="HV82" s="194"/>
      <c r="HW82" s="194"/>
      <c r="HX82" s="194"/>
      <c r="HY82" s="194"/>
      <c r="HZ82" s="194"/>
      <c r="IA82" s="194"/>
      <c r="IB82" s="194"/>
      <c r="IC82" s="194"/>
      <c r="ID82" s="194"/>
      <c r="IE82" s="194"/>
      <c r="IF82" s="194"/>
      <c r="IG82" s="194"/>
      <c r="IH82" s="194"/>
      <c r="II82" s="194"/>
      <c r="IJ82" s="194"/>
      <c r="IK82" s="194"/>
      <c r="IL82" s="194"/>
      <c r="IM82" s="194"/>
      <c r="IN82" s="194"/>
      <c r="IO82" s="194"/>
      <c r="IP82" s="194"/>
      <c r="IQ82" s="194"/>
      <c r="IR82" s="194"/>
      <c r="IS82" s="194"/>
      <c r="IT82" s="194"/>
      <c r="IU82" s="194"/>
      <c r="IV82" s="194"/>
      <c r="IW82" s="194"/>
      <c r="IX82" s="194"/>
      <c r="IY82" s="194"/>
      <c r="IZ82" s="194"/>
      <c r="JA82" s="194"/>
      <c r="JB82" s="194"/>
      <c r="JC82" s="194"/>
      <c r="JD82" s="194"/>
      <c r="JE82" s="194"/>
      <c r="JF82" s="194"/>
      <c r="JG82" s="194"/>
      <c r="JH82" s="194"/>
      <c r="JI82" s="194"/>
      <c r="JJ82" s="194"/>
      <c r="JK82" s="194"/>
      <c r="JL82" s="194"/>
      <c r="JM82" s="194"/>
      <c r="JN82" s="194"/>
      <c r="JO82" s="194"/>
      <c r="JP82" s="194"/>
      <c r="JQ82" s="194"/>
      <c r="JR82" s="194"/>
      <c r="JS82" s="194"/>
      <c r="JT82" s="194"/>
      <c r="JU82" s="194"/>
      <c r="JV82" s="194"/>
      <c r="JW82" s="194"/>
      <c r="JX82" s="194"/>
      <c r="JY82" s="194"/>
      <c r="JZ82" s="194"/>
      <c r="KA82" s="194"/>
      <c r="KB82" s="194"/>
      <c r="KC82" s="194"/>
      <c r="KD82" s="194"/>
      <c r="KE82" s="194"/>
      <c r="KF82" s="194"/>
      <c r="KG82" s="194"/>
      <c r="KH82" s="194"/>
      <c r="KI82" s="194"/>
      <c r="KJ82" s="194"/>
      <c r="KK82" s="194"/>
      <c r="KL82" s="194"/>
      <c r="KM82" s="194"/>
      <c r="KN82" s="194"/>
      <c r="KO82" s="194"/>
      <c r="KP82" s="194"/>
      <c r="KQ82" s="194"/>
      <c r="KR82" s="194"/>
      <c r="KS82" s="194"/>
      <c r="KT82" s="194"/>
      <c r="KU82" s="194"/>
      <c r="KV82" s="194"/>
      <c r="KW82" s="194"/>
      <c r="KX82" s="194"/>
      <c r="KY82" s="194"/>
      <c r="KZ82" s="194"/>
      <c r="LA82" s="194"/>
      <c r="LB82" s="194"/>
      <c r="LC82" s="194"/>
      <c r="LD82" s="194"/>
      <c r="LE82" s="194"/>
      <c r="LF82" s="194"/>
      <c r="LG82" s="194"/>
      <c r="LH82" s="194"/>
      <c r="LI82" s="194"/>
      <c r="LJ82" s="194"/>
      <c r="LK82" s="194"/>
      <c r="LL82" s="194"/>
      <c r="LM82" s="194"/>
      <c r="LN82" s="194"/>
      <c r="LO82" s="194"/>
      <c r="LP82" s="194"/>
      <c r="LQ82" s="194"/>
      <c r="LR82" s="194"/>
      <c r="LS82" s="194"/>
      <c r="LT82" s="194"/>
      <c r="LU82" s="194"/>
      <c r="LV82" s="194"/>
      <c r="LW82" s="194"/>
      <c r="LX82" s="194"/>
      <c r="LY82" s="194"/>
      <c r="LZ82" s="194"/>
      <c r="MA82" s="194"/>
      <c r="MB82" s="194"/>
      <c r="MC82" s="194"/>
      <c r="MD82" s="194"/>
      <c r="ME82" s="194"/>
      <c r="MF82" s="194"/>
      <c r="MG82" s="194"/>
      <c r="MH82" s="194"/>
      <c r="MI82" s="194"/>
      <c r="MJ82" s="194"/>
      <c r="MK82" s="194"/>
      <c r="ML82" s="194"/>
      <c r="MM82" s="194"/>
      <c r="MN82" s="194"/>
      <c r="MO82" s="194"/>
      <c r="MP82" s="194"/>
      <c r="MQ82" s="194"/>
      <c r="MR82" s="194"/>
      <c r="MS82" s="194"/>
      <c r="MT82" s="194"/>
      <c r="MU82" s="194"/>
      <c r="MV82" s="194"/>
      <c r="MW82" s="194"/>
      <c r="MX82" s="194"/>
      <c r="MY82" s="194"/>
      <c r="MZ82" s="194"/>
      <c r="NA82" s="194"/>
      <c r="NB82" s="194"/>
      <c r="NC82" s="194"/>
      <c r="ND82" s="194"/>
      <c r="NE82" s="194"/>
      <c r="NF82" s="194"/>
      <c r="NG82" s="194"/>
      <c r="NH82" s="194"/>
      <c r="NI82" s="194"/>
      <c r="NJ82" s="194"/>
      <c r="NK82" s="194"/>
      <c r="NL82" s="194"/>
      <c r="NM82" s="194"/>
      <c r="NN82" s="194"/>
      <c r="NO82" s="194"/>
      <c r="NP82" s="194"/>
      <c r="NQ82" s="194"/>
      <c r="NR82" s="194"/>
      <c r="NS82" s="194"/>
      <c r="NT82" s="194"/>
      <c r="NU82" s="194"/>
      <c r="NV82" s="194"/>
      <c r="NW82" s="194"/>
      <c r="NX82" s="194"/>
      <c r="NY82" s="194"/>
      <c r="NZ82" s="194"/>
      <c r="OA82" s="194"/>
      <c r="OB82" s="194"/>
      <c r="OC82" s="194"/>
      <c r="OD82" s="194"/>
      <c r="OE82" s="194"/>
      <c r="OF82" s="194"/>
      <c r="OG82" s="194"/>
      <c r="OH82" s="194"/>
      <c r="OI82" s="194"/>
      <c r="OJ82" s="194"/>
      <c r="OK82" s="194"/>
      <c r="OL82" s="194"/>
      <c r="OM82" s="194"/>
      <c r="ON82" s="194"/>
      <c r="OO82" s="194"/>
      <c r="OP82" s="194"/>
      <c r="OQ82" s="194"/>
      <c r="OR82" s="194"/>
      <c r="OS82" s="194"/>
      <c r="OT82" s="194"/>
      <c r="OU82" s="194"/>
      <c r="OV82" s="194"/>
      <c r="OW82" s="194"/>
      <c r="OX82" s="194"/>
      <c r="OY82" s="194"/>
      <c r="OZ82" s="194"/>
      <c r="PA82" s="194"/>
      <c r="PB82" s="194"/>
      <c r="PC82" s="194"/>
      <c r="PD82" s="194"/>
      <c r="PE82" s="194"/>
      <c r="PF82" s="194"/>
      <c r="PG82" s="194"/>
      <c r="PH82" s="194"/>
      <c r="PI82" s="194"/>
      <c r="PJ82" s="194"/>
      <c r="PK82" s="194"/>
      <c r="PL82" s="194"/>
      <c r="PM82" s="194"/>
      <c r="PN82" s="194"/>
      <c r="PO82" s="194"/>
      <c r="PP82" s="194"/>
      <c r="PQ82" s="194"/>
      <c r="PR82" s="194"/>
      <c r="PS82" s="194"/>
      <c r="PT82" s="194"/>
      <c r="PU82" s="194"/>
      <c r="PV82" s="194"/>
      <c r="PW82" s="194"/>
      <c r="PX82" s="194"/>
      <c r="PY82" s="194"/>
      <c r="PZ82" s="194"/>
      <c r="QA82" s="194"/>
      <c r="QB82" s="194"/>
      <c r="QC82" s="194"/>
      <c r="QD82" s="194"/>
      <c r="QE82" s="194"/>
      <c r="QF82" s="194"/>
      <c r="QG82" s="194"/>
      <c r="QH82" s="194"/>
      <c r="QI82" s="194"/>
      <c r="QJ82" s="194"/>
      <c r="QK82" s="194"/>
      <c r="QL82" s="194"/>
      <c r="QM82" s="194"/>
      <c r="QN82" s="194"/>
      <c r="QO82" s="194"/>
      <c r="QP82" s="194"/>
      <c r="QQ82" s="194"/>
      <c r="QR82" s="194"/>
      <c r="QS82" s="194"/>
      <c r="QT82" s="194"/>
      <c r="QU82" s="194"/>
      <c r="QV82" s="194"/>
      <c r="QW82" s="194"/>
      <c r="QX82" s="194"/>
      <c r="QY82" s="194"/>
      <c r="QZ82" s="194"/>
      <c r="RA82" s="194"/>
    </row>
    <row r="83" spans="1:469" x14ac:dyDescent="0.45">
      <c r="A83" s="193"/>
      <c r="B83" s="194"/>
      <c r="C83" s="195"/>
      <c r="D83" s="194"/>
      <c r="E83" s="194"/>
      <c r="F83" s="194"/>
      <c r="G83" s="193"/>
      <c r="H83" s="194"/>
      <c r="I83" s="194"/>
      <c r="J83" s="194"/>
      <c r="K83" s="194"/>
      <c r="L83" s="194"/>
      <c r="M83" s="194"/>
      <c r="N83" s="197"/>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c r="EA83" s="194"/>
      <c r="EB83" s="194"/>
      <c r="EC83" s="194"/>
      <c r="ED83" s="194"/>
      <c r="EE83" s="194"/>
      <c r="EF83" s="194"/>
      <c r="EG83" s="194"/>
      <c r="EH83" s="194"/>
      <c r="EI83" s="194"/>
      <c r="EJ83" s="194"/>
      <c r="EK83" s="194"/>
      <c r="EL83" s="194"/>
      <c r="EM83" s="194"/>
      <c r="EN83" s="194"/>
      <c r="EO83" s="194"/>
      <c r="EP83" s="194"/>
      <c r="EQ83" s="194"/>
      <c r="ER83" s="194"/>
      <c r="ES83" s="194"/>
      <c r="ET83" s="194"/>
      <c r="EU83" s="194"/>
      <c r="EV83" s="194"/>
      <c r="EW83" s="194"/>
      <c r="EX83" s="194"/>
      <c r="EY83" s="194"/>
      <c r="EZ83" s="194"/>
      <c r="FA83" s="194"/>
      <c r="FB83" s="194"/>
      <c r="FC83" s="194"/>
      <c r="FD83" s="194"/>
      <c r="FE83" s="194"/>
      <c r="FF83" s="194"/>
      <c r="FG83" s="194"/>
      <c r="FH83" s="194"/>
      <c r="FI83" s="194"/>
      <c r="FJ83" s="194"/>
      <c r="FK83" s="194"/>
      <c r="FL83" s="194"/>
      <c r="FM83" s="194"/>
      <c r="FN83" s="194"/>
      <c r="FO83" s="194"/>
      <c r="FP83" s="194"/>
      <c r="FQ83" s="194"/>
      <c r="FR83" s="194"/>
      <c r="FS83" s="194"/>
      <c r="FT83" s="194"/>
      <c r="FU83" s="194"/>
      <c r="FV83" s="194"/>
      <c r="FW83" s="194"/>
      <c r="FX83" s="194"/>
      <c r="FY83" s="194"/>
      <c r="FZ83" s="194"/>
      <c r="GA83" s="194"/>
      <c r="GB83" s="194"/>
      <c r="GC83" s="194"/>
      <c r="GD83" s="194"/>
      <c r="GE83" s="194"/>
      <c r="GF83" s="194"/>
      <c r="GG83" s="194"/>
      <c r="GH83" s="194"/>
      <c r="GI83" s="194"/>
      <c r="GJ83" s="194"/>
      <c r="GK83" s="194"/>
      <c r="GL83" s="194"/>
      <c r="GM83" s="194"/>
      <c r="GN83" s="194"/>
      <c r="GO83" s="194"/>
      <c r="GP83" s="194"/>
      <c r="GQ83" s="194"/>
      <c r="GR83" s="194"/>
      <c r="GS83" s="194"/>
      <c r="GT83" s="194"/>
      <c r="GU83" s="194"/>
      <c r="GV83" s="194"/>
      <c r="GW83" s="194"/>
      <c r="GX83" s="194"/>
      <c r="GY83" s="194"/>
      <c r="GZ83" s="194"/>
      <c r="HA83" s="194"/>
      <c r="HB83" s="194"/>
      <c r="HC83" s="194"/>
      <c r="HD83" s="194"/>
      <c r="HE83" s="194"/>
      <c r="HF83" s="194"/>
      <c r="HG83" s="194"/>
      <c r="HH83" s="194"/>
      <c r="HI83" s="194"/>
      <c r="HJ83" s="194"/>
      <c r="HK83" s="194"/>
      <c r="HL83" s="194"/>
      <c r="HM83" s="194"/>
      <c r="HN83" s="194"/>
      <c r="HO83" s="194"/>
      <c r="HP83" s="194"/>
      <c r="HQ83" s="194"/>
      <c r="HR83" s="194"/>
      <c r="HS83" s="194"/>
      <c r="HT83" s="194"/>
      <c r="HU83" s="194"/>
      <c r="HV83" s="194"/>
      <c r="HW83" s="194"/>
      <c r="HX83" s="194"/>
      <c r="HY83" s="194"/>
      <c r="HZ83" s="194"/>
      <c r="IA83" s="194"/>
      <c r="IB83" s="194"/>
      <c r="IC83" s="194"/>
      <c r="ID83" s="194"/>
      <c r="IE83" s="194"/>
      <c r="IF83" s="194"/>
      <c r="IG83" s="194"/>
      <c r="IH83" s="194"/>
      <c r="II83" s="194"/>
      <c r="IJ83" s="194"/>
      <c r="IK83" s="194"/>
      <c r="IL83" s="194"/>
      <c r="IM83" s="194"/>
      <c r="IN83" s="194"/>
      <c r="IO83" s="194"/>
      <c r="IP83" s="194"/>
      <c r="IQ83" s="194"/>
      <c r="IR83" s="194"/>
      <c r="IS83" s="194"/>
      <c r="IT83" s="194"/>
      <c r="IU83" s="194"/>
      <c r="IV83" s="194"/>
      <c r="IW83" s="194"/>
      <c r="IX83" s="194"/>
      <c r="IY83" s="194"/>
      <c r="IZ83" s="194"/>
      <c r="JA83" s="194"/>
      <c r="JB83" s="194"/>
      <c r="JC83" s="194"/>
      <c r="JD83" s="194"/>
      <c r="JE83" s="194"/>
      <c r="JF83" s="194"/>
      <c r="JG83" s="194"/>
      <c r="JH83" s="194"/>
      <c r="JI83" s="194"/>
      <c r="JJ83" s="194"/>
      <c r="JK83" s="194"/>
      <c r="JL83" s="194"/>
      <c r="JM83" s="194"/>
      <c r="JN83" s="194"/>
      <c r="JO83" s="194"/>
      <c r="JP83" s="194"/>
      <c r="JQ83" s="194"/>
      <c r="JR83" s="194"/>
      <c r="JS83" s="194"/>
      <c r="JT83" s="194"/>
      <c r="JU83" s="194"/>
      <c r="JV83" s="194"/>
      <c r="JW83" s="194"/>
      <c r="JX83" s="194"/>
      <c r="JY83" s="194"/>
      <c r="JZ83" s="194"/>
      <c r="KA83" s="194"/>
      <c r="KB83" s="194"/>
      <c r="KC83" s="194"/>
      <c r="KD83" s="194"/>
      <c r="KE83" s="194"/>
      <c r="KF83" s="194"/>
      <c r="KG83" s="194"/>
      <c r="KH83" s="194"/>
      <c r="KI83" s="194"/>
      <c r="KJ83" s="194"/>
      <c r="KK83" s="194"/>
      <c r="KL83" s="194"/>
      <c r="KM83" s="194"/>
      <c r="KN83" s="194"/>
      <c r="KO83" s="194"/>
      <c r="KP83" s="194"/>
      <c r="KQ83" s="194"/>
      <c r="KR83" s="194"/>
      <c r="KS83" s="194"/>
      <c r="KT83" s="194"/>
      <c r="KU83" s="194"/>
      <c r="KV83" s="194"/>
      <c r="KW83" s="194"/>
      <c r="KX83" s="194"/>
      <c r="KY83" s="194"/>
      <c r="KZ83" s="194"/>
      <c r="LA83" s="194"/>
      <c r="LB83" s="194"/>
      <c r="LC83" s="194"/>
      <c r="LD83" s="194"/>
      <c r="LE83" s="194"/>
      <c r="LF83" s="194"/>
      <c r="LG83" s="194"/>
      <c r="LH83" s="194"/>
      <c r="LI83" s="194"/>
      <c r="LJ83" s="194"/>
      <c r="LK83" s="194"/>
      <c r="LL83" s="194"/>
      <c r="LM83" s="194"/>
      <c r="LN83" s="194"/>
      <c r="LO83" s="194"/>
      <c r="LP83" s="194"/>
      <c r="LQ83" s="194"/>
      <c r="LR83" s="194"/>
      <c r="LS83" s="194"/>
      <c r="LT83" s="194"/>
      <c r="LU83" s="194"/>
      <c r="LV83" s="194"/>
      <c r="LW83" s="194"/>
      <c r="LX83" s="194"/>
      <c r="LY83" s="194"/>
      <c r="LZ83" s="194"/>
      <c r="MA83" s="194"/>
      <c r="MB83" s="194"/>
      <c r="MC83" s="194"/>
      <c r="MD83" s="194"/>
      <c r="ME83" s="194"/>
      <c r="MF83" s="194"/>
      <c r="MG83" s="194"/>
      <c r="MH83" s="194"/>
      <c r="MI83" s="194"/>
      <c r="MJ83" s="194"/>
      <c r="MK83" s="194"/>
      <c r="ML83" s="194"/>
      <c r="MM83" s="194"/>
      <c r="MN83" s="194"/>
      <c r="MO83" s="194"/>
      <c r="MP83" s="194"/>
      <c r="MQ83" s="194"/>
      <c r="MR83" s="194"/>
      <c r="MS83" s="194"/>
      <c r="MT83" s="194"/>
      <c r="MU83" s="194"/>
      <c r="MV83" s="194"/>
      <c r="MW83" s="194"/>
      <c r="MX83" s="194"/>
      <c r="MY83" s="194"/>
      <c r="MZ83" s="194"/>
      <c r="NA83" s="194"/>
      <c r="NB83" s="194"/>
      <c r="NC83" s="194"/>
      <c r="ND83" s="194"/>
      <c r="NE83" s="194"/>
      <c r="NF83" s="194"/>
      <c r="NG83" s="194"/>
      <c r="NH83" s="194"/>
      <c r="NI83" s="194"/>
      <c r="NJ83" s="194"/>
      <c r="NK83" s="194"/>
      <c r="NL83" s="194"/>
      <c r="NM83" s="194"/>
      <c r="NN83" s="194"/>
      <c r="NO83" s="194"/>
      <c r="NP83" s="194"/>
      <c r="NQ83" s="194"/>
      <c r="NR83" s="194"/>
      <c r="NS83" s="194"/>
      <c r="NT83" s="194"/>
      <c r="NU83" s="194"/>
      <c r="NV83" s="194"/>
      <c r="NW83" s="194"/>
      <c r="NX83" s="194"/>
      <c r="NY83" s="194"/>
      <c r="NZ83" s="194"/>
      <c r="OA83" s="194"/>
      <c r="OB83" s="194"/>
      <c r="OC83" s="194"/>
      <c r="OD83" s="194"/>
      <c r="OE83" s="194"/>
      <c r="OF83" s="194"/>
      <c r="OG83" s="194"/>
      <c r="OH83" s="194"/>
      <c r="OI83" s="194"/>
      <c r="OJ83" s="194"/>
      <c r="OK83" s="194"/>
      <c r="OL83" s="194"/>
      <c r="OM83" s="194"/>
      <c r="ON83" s="194"/>
      <c r="OO83" s="194"/>
      <c r="OP83" s="194"/>
      <c r="OQ83" s="194"/>
      <c r="OR83" s="194"/>
      <c r="OS83" s="194"/>
      <c r="OT83" s="194"/>
      <c r="OU83" s="194"/>
      <c r="OV83" s="194"/>
      <c r="OW83" s="194"/>
      <c r="OX83" s="194"/>
      <c r="OY83" s="194"/>
      <c r="OZ83" s="194"/>
      <c r="PA83" s="194"/>
      <c r="PB83" s="194"/>
      <c r="PC83" s="194"/>
      <c r="PD83" s="194"/>
      <c r="PE83" s="194"/>
      <c r="PF83" s="194"/>
      <c r="PG83" s="194"/>
      <c r="PH83" s="194"/>
      <c r="PI83" s="194"/>
      <c r="PJ83" s="194"/>
      <c r="PK83" s="194"/>
      <c r="PL83" s="194"/>
      <c r="PM83" s="194"/>
      <c r="PN83" s="194"/>
      <c r="PO83" s="194"/>
      <c r="PP83" s="194"/>
      <c r="PQ83" s="194"/>
      <c r="PR83" s="194"/>
      <c r="PS83" s="194"/>
      <c r="PT83" s="194"/>
      <c r="PU83" s="194"/>
      <c r="PV83" s="194"/>
      <c r="PW83" s="194"/>
      <c r="PX83" s="194"/>
      <c r="PY83" s="194"/>
      <c r="PZ83" s="194"/>
      <c r="QA83" s="194"/>
      <c r="QB83" s="194"/>
      <c r="QC83" s="194"/>
      <c r="QD83" s="194"/>
      <c r="QE83" s="194"/>
      <c r="QF83" s="194"/>
      <c r="QG83" s="194"/>
      <c r="QH83" s="194"/>
      <c r="QI83" s="194"/>
      <c r="QJ83" s="194"/>
      <c r="QK83" s="194"/>
      <c r="QL83" s="194"/>
      <c r="QM83" s="194"/>
      <c r="QN83" s="194"/>
      <c r="QO83" s="194"/>
      <c r="QP83" s="194"/>
      <c r="QQ83" s="194"/>
      <c r="QR83" s="194"/>
      <c r="QS83" s="194"/>
      <c r="QT83" s="194"/>
      <c r="QU83" s="194"/>
      <c r="QV83" s="194"/>
      <c r="QW83" s="194"/>
      <c r="QX83" s="194"/>
      <c r="QY83" s="194"/>
      <c r="QZ83" s="194"/>
      <c r="RA83" s="194"/>
    </row>
    <row r="84" spans="1:469" x14ac:dyDescent="0.45">
      <c r="K84" s="194"/>
      <c r="L84" s="194"/>
      <c r="M84" s="194"/>
      <c r="N84" s="197"/>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c r="EA84" s="194"/>
      <c r="EB84" s="194"/>
      <c r="EC84" s="194"/>
      <c r="ED84" s="194"/>
      <c r="EE84" s="194"/>
      <c r="EF84" s="194"/>
      <c r="EG84" s="194"/>
      <c r="EH84" s="194"/>
      <c r="EI84" s="194"/>
      <c r="EJ84" s="194"/>
      <c r="EK84" s="194"/>
      <c r="EL84" s="194"/>
      <c r="EM84" s="194"/>
      <c r="EN84" s="194"/>
      <c r="EO84" s="194"/>
      <c r="EP84" s="194"/>
      <c r="EQ84" s="194"/>
      <c r="ER84" s="194"/>
      <c r="ES84" s="194"/>
      <c r="ET84" s="194"/>
      <c r="EU84" s="194"/>
      <c r="EV84" s="194"/>
      <c r="EW84" s="194"/>
      <c r="EX84" s="194"/>
      <c r="EY84" s="194"/>
      <c r="EZ84" s="194"/>
      <c r="FA84" s="194"/>
      <c r="FB84" s="194"/>
      <c r="FC84" s="194"/>
      <c r="FD84" s="194"/>
      <c r="FE84" s="194"/>
      <c r="FF84" s="194"/>
      <c r="FG84" s="194"/>
      <c r="FH84" s="194"/>
      <c r="FI84" s="194"/>
      <c r="FJ84" s="194"/>
      <c r="FK84" s="194"/>
      <c r="FL84" s="194"/>
      <c r="FM84" s="194"/>
      <c r="FN84" s="194"/>
      <c r="FO84" s="194"/>
      <c r="FP84" s="194"/>
      <c r="FQ84" s="194"/>
      <c r="FR84" s="194"/>
      <c r="FS84" s="194"/>
      <c r="FT84" s="194"/>
      <c r="FU84" s="194"/>
      <c r="FV84" s="194"/>
      <c r="FW84" s="194"/>
      <c r="FX84" s="194"/>
      <c r="FY84" s="194"/>
      <c r="FZ84" s="194"/>
      <c r="GA84" s="194"/>
      <c r="GB84" s="194"/>
      <c r="GC84" s="194"/>
      <c r="GD84" s="194"/>
      <c r="GE84" s="194"/>
      <c r="GF84" s="194"/>
      <c r="GG84" s="194"/>
      <c r="GH84" s="194"/>
      <c r="GI84" s="194"/>
      <c r="GJ84" s="194"/>
      <c r="GK84" s="194"/>
      <c r="GL84" s="194"/>
      <c r="GM84" s="194"/>
      <c r="GN84" s="194"/>
      <c r="GO84" s="194"/>
      <c r="GP84" s="194"/>
      <c r="GQ84" s="194"/>
      <c r="GR84" s="194"/>
      <c r="GS84" s="194"/>
      <c r="GT84" s="194"/>
      <c r="GU84" s="194"/>
      <c r="GV84" s="194"/>
      <c r="GW84" s="194"/>
      <c r="GX84" s="194"/>
      <c r="GY84" s="194"/>
      <c r="GZ84" s="194"/>
      <c r="HA84" s="194"/>
      <c r="HB84" s="194"/>
      <c r="HC84" s="194"/>
      <c r="HD84" s="194"/>
      <c r="HE84" s="194"/>
      <c r="HF84" s="194"/>
      <c r="HG84" s="194"/>
      <c r="HH84" s="194"/>
      <c r="HI84" s="194"/>
      <c r="HJ84" s="194"/>
      <c r="HK84" s="194"/>
      <c r="HL84" s="194"/>
      <c r="HM84" s="194"/>
      <c r="HN84" s="194"/>
      <c r="HO84" s="194"/>
      <c r="HP84" s="194"/>
      <c r="HQ84" s="194"/>
      <c r="HR84" s="194"/>
      <c r="HS84" s="194"/>
      <c r="HT84" s="194"/>
      <c r="HU84" s="194"/>
      <c r="HV84" s="194"/>
      <c r="HW84" s="194"/>
      <c r="HX84" s="194"/>
      <c r="HY84" s="194"/>
      <c r="HZ84" s="194"/>
      <c r="IA84" s="194"/>
      <c r="IB84" s="194"/>
      <c r="IC84" s="194"/>
      <c r="ID84" s="194"/>
      <c r="IE84" s="194"/>
      <c r="IF84" s="194"/>
      <c r="IG84" s="194"/>
      <c r="IH84" s="194"/>
      <c r="II84" s="194"/>
      <c r="IJ84" s="194"/>
      <c r="IK84" s="194"/>
      <c r="IL84" s="194"/>
      <c r="IM84" s="194"/>
      <c r="IN84" s="194"/>
      <c r="IO84" s="194"/>
      <c r="IP84" s="194"/>
      <c r="IQ84" s="194"/>
      <c r="IR84" s="194"/>
      <c r="IS84" s="194"/>
      <c r="IT84" s="194"/>
      <c r="IU84" s="194"/>
      <c r="IV84" s="194"/>
      <c r="IW84" s="194"/>
      <c r="IX84" s="194"/>
      <c r="IY84" s="194"/>
      <c r="IZ84" s="194"/>
      <c r="JA84" s="194"/>
      <c r="JB84" s="194"/>
      <c r="JC84" s="194"/>
      <c r="JD84" s="194"/>
      <c r="JE84" s="194"/>
      <c r="JF84" s="194"/>
      <c r="JG84" s="194"/>
      <c r="JH84" s="194"/>
      <c r="JI84" s="194"/>
      <c r="JJ84" s="194"/>
      <c r="JK84" s="194"/>
      <c r="JL84" s="194"/>
      <c r="JM84" s="194"/>
      <c r="JN84" s="194"/>
      <c r="JO84" s="194"/>
      <c r="JP84" s="194"/>
      <c r="JQ84" s="194"/>
      <c r="JR84" s="194"/>
      <c r="JS84" s="194"/>
      <c r="JT84" s="194"/>
      <c r="JU84" s="194"/>
      <c r="JV84" s="194"/>
      <c r="JW84" s="194"/>
      <c r="JX84" s="194"/>
      <c r="JY84" s="194"/>
      <c r="JZ84" s="194"/>
      <c r="KA84" s="194"/>
      <c r="KB84" s="194"/>
      <c r="KC84" s="194"/>
      <c r="KD84" s="194"/>
      <c r="KE84" s="194"/>
      <c r="KF84" s="194"/>
      <c r="KG84" s="194"/>
      <c r="KH84" s="194"/>
      <c r="KI84" s="194"/>
      <c r="KJ84" s="194"/>
      <c r="KK84" s="194"/>
      <c r="KL84" s="194"/>
      <c r="KM84" s="194"/>
      <c r="KN84" s="194"/>
      <c r="KO84" s="194"/>
      <c r="KP84" s="194"/>
      <c r="KQ84" s="194"/>
      <c r="KR84" s="194"/>
      <c r="KS84" s="194"/>
      <c r="KT84" s="194"/>
      <c r="KU84" s="194"/>
      <c r="KV84" s="194"/>
      <c r="KW84" s="194"/>
      <c r="KX84" s="194"/>
      <c r="KY84" s="194"/>
      <c r="KZ84" s="194"/>
      <c r="LA84" s="194"/>
      <c r="LB84" s="194"/>
      <c r="LC84" s="194"/>
      <c r="LD84" s="194"/>
      <c r="LE84" s="194"/>
      <c r="LF84" s="194"/>
      <c r="LG84" s="194"/>
      <c r="LH84" s="194"/>
      <c r="LI84" s="194"/>
      <c r="LJ84" s="194"/>
      <c r="LK84" s="194"/>
      <c r="LL84" s="194"/>
      <c r="LM84" s="194"/>
      <c r="LN84" s="194"/>
      <c r="LO84" s="194"/>
      <c r="LP84" s="194"/>
      <c r="LQ84" s="194"/>
      <c r="LR84" s="194"/>
      <c r="LS84" s="194"/>
      <c r="LT84" s="194"/>
      <c r="LU84" s="194"/>
      <c r="LV84" s="194"/>
      <c r="LW84" s="194"/>
      <c r="LX84" s="194"/>
      <c r="LY84" s="194"/>
      <c r="LZ84" s="194"/>
      <c r="MA84" s="194"/>
      <c r="MB84" s="194"/>
      <c r="MC84" s="194"/>
      <c r="MD84" s="194"/>
      <c r="ME84" s="194"/>
      <c r="MF84" s="194"/>
      <c r="MG84" s="194"/>
      <c r="MH84" s="194"/>
      <c r="MI84" s="194"/>
      <c r="MJ84" s="194"/>
      <c r="MK84" s="194"/>
      <c r="ML84" s="194"/>
      <c r="MM84" s="194"/>
      <c r="MN84" s="194"/>
      <c r="MO84" s="194"/>
      <c r="MP84" s="194"/>
      <c r="MQ84" s="194"/>
      <c r="MR84" s="194"/>
      <c r="MS84" s="194"/>
      <c r="MT84" s="194"/>
      <c r="MU84" s="194"/>
      <c r="MV84" s="194"/>
      <c r="MW84" s="194"/>
      <c r="MX84" s="194"/>
      <c r="MY84" s="194"/>
      <c r="MZ84" s="194"/>
      <c r="NA84" s="194"/>
      <c r="NB84" s="194"/>
      <c r="NC84" s="194"/>
      <c r="ND84" s="194"/>
      <c r="NE84" s="194"/>
      <c r="NF84" s="194"/>
      <c r="NG84" s="194"/>
      <c r="NH84" s="194"/>
      <c r="NI84" s="194"/>
      <c r="NJ84" s="194"/>
      <c r="NK84" s="194"/>
      <c r="NL84" s="194"/>
      <c r="NM84" s="194"/>
      <c r="NN84" s="194"/>
      <c r="NO84" s="194"/>
      <c r="NP84" s="194"/>
      <c r="NQ84" s="194"/>
      <c r="NR84" s="194"/>
      <c r="NS84" s="194"/>
      <c r="NT84" s="194"/>
      <c r="NU84" s="194"/>
      <c r="NV84" s="194"/>
      <c r="NW84" s="194"/>
      <c r="NX84" s="194"/>
      <c r="NY84" s="194"/>
      <c r="NZ84" s="194"/>
      <c r="OA84" s="194"/>
      <c r="OB84" s="194"/>
      <c r="OC84" s="194"/>
      <c r="OD84" s="194"/>
      <c r="OE84" s="194"/>
      <c r="OF84" s="194"/>
      <c r="OG84" s="194"/>
      <c r="OH84" s="194"/>
      <c r="OI84" s="194"/>
      <c r="OJ84" s="194"/>
      <c r="OK84" s="194"/>
      <c r="OL84" s="194"/>
      <c r="OM84" s="194"/>
      <c r="ON84" s="194"/>
      <c r="OO84" s="194"/>
      <c r="OP84" s="194"/>
      <c r="OQ84" s="194"/>
      <c r="OR84" s="194"/>
      <c r="OS84" s="194"/>
      <c r="OT84" s="194"/>
      <c r="OU84" s="194"/>
      <c r="OV84" s="194"/>
      <c r="OW84" s="194"/>
      <c r="OX84" s="194"/>
      <c r="OY84" s="194"/>
      <c r="OZ84" s="194"/>
      <c r="PA84" s="194"/>
      <c r="PB84" s="194"/>
      <c r="PC84" s="194"/>
      <c r="PD84" s="194"/>
      <c r="PE84" s="194"/>
      <c r="PF84" s="194"/>
      <c r="PG84" s="194"/>
      <c r="PH84" s="194"/>
      <c r="PI84" s="194"/>
      <c r="PJ84" s="194"/>
      <c r="PK84" s="194"/>
      <c r="PL84" s="194"/>
      <c r="PM84" s="194"/>
      <c r="PN84" s="194"/>
      <c r="PO84" s="194"/>
      <c r="PP84" s="194"/>
      <c r="PQ84" s="194"/>
      <c r="PR84" s="194"/>
      <c r="PS84" s="194"/>
      <c r="PT84" s="194"/>
      <c r="PU84" s="194"/>
      <c r="PV84" s="194"/>
      <c r="PW84" s="194"/>
      <c r="PX84" s="194"/>
      <c r="PY84" s="194"/>
      <c r="PZ84" s="194"/>
      <c r="QA84" s="194"/>
      <c r="QB84" s="194"/>
      <c r="QC84" s="194"/>
      <c r="QD84" s="194"/>
      <c r="QE84" s="194"/>
      <c r="QF84" s="194"/>
      <c r="QG84" s="194"/>
      <c r="QH84" s="194"/>
      <c r="QI84" s="194"/>
      <c r="QJ84" s="194"/>
      <c r="QK84" s="194"/>
      <c r="QL84" s="194"/>
      <c r="QM84" s="194"/>
      <c r="QN84" s="194"/>
      <c r="QO84" s="194"/>
      <c r="QP84" s="194"/>
      <c r="QQ84" s="194"/>
      <c r="QR84" s="194"/>
      <c r="QS84" s="194"/>
      <c r="QT84" s="194"/>
      <c r="QU84" s="194"/>
      <c r="QV84" s="194"/>
      <c r="QW84" s="194"/>
      <c r="QX84" s="194"/>
      <c r="QY84" s="194"/>
      <c r="QZ84" s="194"/>
      <c r="RA84" s="194"/>
    </row>
  </sheetData>
  <autoFilter ref="F1:F84" xr:uid="{9F750F6A-9978-4AEA-A9CB-DF7AE4C476B5}"/>
  <mergeCells count="22">
    <mergeCell ref="P8:P10"/>
    <mergeCell ref="Q8:Q10"/>
    <mergeCell ref="K8:K10"/>
    <mergeCell ref="N8:N10"/>
    <mergeCell ref="O8:O10"/>
    <mergeCell ref="D8:D10"/>
    <mergeCell ref="E8:E10"/>
    <mergeCell ref="F8:F10"/>
    <mergeCell ref="B8:B10"/>
    <mergeCell ref="C8:C10"/>
    <mergeCell ref="G16:G24"/>
    <mergeCell ref="B11:B12"/>
    <mergeCell ref="C11:C12"/>
    <mergeCell ref="D11:D12"/>
    <mergeCell ref="E11:E12"/>
    <mergeCell ref="F11:F12"/>
    <mergeCell ref="G11:G12"/>
    <mergeCell ref="B16:B24"/>
    <mergeCell ref="C16:C24"/>
    <mergeCell ref="D16:D24"/>
    <mergeCell ref="E16:E24"/>
    <mergeCell ref="F16:F24"/>
  </mergeCells>
  <phoneticPr fontId="12" type="noConversion"/>
  <conditionalFormatting sqref="K6:K8 K11:K27">
    <cfRule type="cellIs" dxfId="2" priority="16" operator="equal">
      <formula>#REF!</formula>
    </cfRule>
    <cfRule type="cellIs" dxfId="1" priority="17" operator="equal">
      <formula>#REF!</formula>
    </cfRule>
    <cfRule type="cellIs" dxfId="0" priority="18" operator="equal">
      <formula>#REF!</formula>
    </cfRule>
  </conditionalFormatting>
  <conditionalFormatting sqref="E28:F28">
    <cfRule type="cellIs" dxfId="234" priority="12" operator="equal">
      <formula>"No"</formula>
    </cfRule>
  </conditionalFormatting>
  <conditionalFormatting sqref="K28">
    <cfRule type="cellIs" dxfId="233" priority="1" operator="equal">
      <formula>#REF!</formula>
    </cfRule>
    <cfRule type="cellIs" dxfId="232" priority="2" operator="equal">
      <formula>#REF!</formula>
    </cfRule>
    <cfRule type="cellIs" dxfId="231" priority="3" operator="equal">
      <formula>#REF!</formula>
    </cfRule>
  </conditionalFormatting>
  <dataValidations count="1">
    <dataValidation type="list" allowBlank="1" showInputMessage="1" showErrorMessage="1" sqref="K6:K8 K11:K28" xr:uid="{2A3825EE-CD41-4F05-BAFA-5CD0E1F97D27}">
      <formula1>$K$33:$K$36</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CR225"/>
  <sheetViews>
    <sheetView zoomScale="80" zoomScaleNormal="80" workbookViewId="0">
      <pane ySplit="3" topLeftCell="A13" activePane="bottomLeft" state="frozen"/>
      <selection pane="bottomLeft" activeCell="G6" sqref="G6:G10"/>
    </sheetView>
  </sheetViews>
  <sheetFormatPr defaultColWidth="9.1328125" defaultRowHeight="14.25" outlineLevelRow="1" x14ac:dyDescent="0.45"/>
  <cols>
    <col min="1" max="1" width="19.1328125" style="18" customWidth="1"/>
    <col min="2" max="2" width="15.73046875" style="5" customWidth="1"/>
    <col min="3" max="3" width="46.1328125" style="17" customWidth="1"/>
    <col min="4" max="4" width="13.86328125" style="5" customWidth="1"/>
    <col min="5" max="6" width="10.265625" style="5" customWidth="1"/>
    <col min="7" max="7" width="27.86328125" style="18" customWidth="1"/>
    <col min="8" max="8" width="44.265625" style="5" customWidth="1"/>
    <col min="9" max="9" width="58.86328125" style="5" customWidth="1"/>
    <col min="10" max="10" width="30.1328125" style="5" customWidth="1"/>
    <col min="11" max="11" width="16.265625" style="5" customWidth="1"/>
    <col min="12" max="13" width="70.73046875" style="5" customWidth="1"/>
    <col min="14" max="14" width="8.265625" style="23" customWidth="1"/>
    <col min="15" max="15" width="15.3984375" style="5" customWidth="1"/>
    <col min="16" max="17" width="9.1328125" style="261"/>
    <col min="18" max="16384" width="9.1328125" style="5"/>
  </cols>
  <sheetData>
    <row r="1" spans="1:96" x14ac:dyDescent="0.45">
      <c r="A1" s="39"/>
      <c r="B1" s="31"/>
      <c r="C1" s="38" t="s">
        <v>15</v>
      </c>
      <c r="D1" s="39"/>
      <c r="E1" s="39"/>
      <c r="F1" s="39"/>
      <c r="G1" s="37"/>
      <c r="H1" s="1"/>
      <c r="I1" s="1"/>
      <c r="J1" s="1"/>
      <c r="K1" s="2"/>
      <c r="L1" s="3"/>
      <c r="M1" s="3"/>
      <c r="N1" s="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row>
    <row r="2" spans="1:96" ht="14.25" hidden="1" customHeight="1" outlineLevel="1" x14ac:dyDescent="0.45">
      <c r="A2" s="8"/>
      <c r="B2" s="6"/>
      <c r="C2" s="7"/>
      <c r="D2" s="8"/>
      <c r="E2" s="8"/>
      <c r="F2" s="8"/>
      <c r="G2" s="8"/>
      <c r="H2" s="8"/>
      <c r="I2" s="8"/>
      <c r="J2" s="8"/>
      <c r="K2" s="9"/>
      <c r="L2" s="10"/>
      <c r="M2" s="10"/>
      <c r="N2" s="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row>
    <row r="3" spans="1:96" ht="54" customHeight="1" collapsed="1" x14ac:dyDescent="0.45">
      <c r="A3" s="226" t="s">
        <v>396</v>
      </c>
      <c r="B3" s="40" t="s">
        <v>202</v>
      </c>
      <c r="C3" s="33" t="s">
        <v>0</v>
      </c>
      <c r="D3" s="34" t="s">
        <v>31</v>
      </c>
      <c r="E3" s="34" t="s">
        <v>917</v>
      </c>
      <c r="F3" s="34" t="s">
        <v>918</v>
      </c>
      <c r="G3" s="35" t="s">
        <v>21</v>
      </c>
      <c r="H3" s="33" t="s">
        <v>397</v>
      </c>
      <c r="I3" s="36" t="s">
        <v>1</v>
      </c>
      <c r="J3" s="36" t="s">
        <v>20</v>
      </c>
      <c r="K3" s="32" t="s">
        <v>2</v>
      </c>
      <c r="L3" s="32" t="s">
        <v>599</v>
      </c>
      <c r="M3" s="32" t="s">
        <v>3</v>
      </c>
      <c r="N3" s="11" t="s">
        <v>4</v>
      </c>
      <c r="O3" s="125" t="s">
        <v>625</v>
      </c>
      <c r="P3" s="398" t="s">
        <v>18</v>
      </c>
      <c r="Q3" s="398" t="s">
        <v>19</v>
      </c>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row>
    <row r="4" spans="1:96" ht="13.15" x14ac:dyDescent="0.45">
      <c r="A4" s="12" t="s">
        <v>30</v>
      </c>
      <c r="B4" s="12"/>
      <c r="C4" s="13"/>
      <c r="D4" s="14"/>
      <c r="E4" s="14"/>
      <c r="F4" s="14"/>
      <c r="G4" s="14"/>
      <c r="H4" s="14"/>
      <c r="I4" s="14"/>
      <c r="J4" s="14"/>
      <c r="K4" s="14"/>
      <c r="L4" s="14"/>
      <c r="M4" s="14"/>
      <c r="N4" s="15"/>
      <c r="O4" s="126"/>
      <c r="P4" s="399"/>
      <c r="Q4" s="399"/>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row>
    <row r="5" spans="1:96" ht="172.5" customHeight="1" x14ac:dyDescent="0.45">
      <c r="A5" s="91" t="s">
        <v>47</v>
      </c>
      <c r="B5" s="90" t="s">
        <v>43</v>
      </c>
      <c r="C5" s="515" t="s">
        <v>1360</v>
      </c>
      <c r="D5" s="92" t="s">
        <v>5</v>
      </c>
      <c r="E5" s="47" t="s">
        <v>17</v>
      </c>
      <c r="F5" s="323" t="s">
        <v>17</v>
      </c>
      <c r="G5" s="46" t="s">
        <v>443</v>
      </c>
      <c r="H5" s="44" t="s">
        <v>116</v>
      </c>
      <c r="I5" s="44" t="s">
        <v>723</v>
      </c>
      <c r="J5" s="44" t="s">
        <v>230</v>
      </c>
      <c r="K5" s="48" t="s">
        <v>6</v>
      </c>
      <c r="L5" s="43"/>
      <c r="M5" s="43"/>
      <c r="N5" s="49">
        <f t="shared" ref="N5" si="0">IF(K5="","0",IF(K5="Pass",1,IF(K5="Fail",0,IF(K5="TBD",0,IF(K5="N/A (Please provide reason)",1)))))</f>
        <v>0</v>
      </c>
      <c r="O5" s="127">
        <f t="shared" ref="O5" si="1">IF(AND(D5="M",K5="N/A (Please provide reason)"),1,0)</f>
        <v>0</v>
      </c>
      <c r="P5" s="401">
        <f>IF(E5 = "YES",1,0)</f>
        <v>1</v>
      </c>
      <c r="Q5" s="402">
        <f>IF(F5 = "YES",1,0)</f>
        <v>1</v>
      </c>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row>
    <row r="6" spans="1:96" ht="36" customHeight="1" x14ac:dyDescent="0.45">
      <c r="A6" s="91" t="s">
        <v>117</v>
      </c>
      <c r="B6" s="643" t="s">
        <v>44</v>
      </c>
      <c r="C6" s="659" t="s">
        <v>436</v>
      </c>
      <c r="D6" s="315" t="s">
        <v>5</v>
      </c>
      <c r="E6" s="685" t="s">
        <v>17</v>
      </c>
      <c r="F6" s="685" t="s">
        <v>17</v>
      </c>
      <c r="G6" s="679" t="s">
        <v>216</v>
      </c>
      <c r="H6" s="264" t="s">
        <v>698</v>
      </c>
      <c r="I6" s="679" t="s">
        <v>724</v>
      </c>
      <c r="J6" s="679" t="s">
        <v>129</v>
      </c>
      <c r="K6" s="265" t="s">
        <v>6</v>
      </c>
      <c r="L6" s="43"/>
      <c r="M6" s="43"/>
      <c r="N6" s="49">
        <f t="shared" ref="N6" si="2">IF(K6="","0",IF(K6="Pass",1,IF(K6="Fail",0,IF(K6="TBD",0,IF(K6="N/A (Please provide reason)",1)))))</f>
        <v>0</v>
      </c>
      <c r="O6" s="127">
        <f t="shared" ref="O6:O10" si="3">IF(AND(D6="M",K6="N/A (Please provide reason)"),1,0)</f>
        <v>0</v>
      </c>
      <c r="P6" s="401">
        <f t="shared" ref="P6:Q22" si="4">IF(E6 = "YES",1,0)</f>
        <v>1</v>
      </c>
      <c r="Q6" s="402">
        <f t="shared" si="4"/>
        <v>1</v>
      </c>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row>
    <row r="7" spans="1:96" ht="33.75" customHeight="1" x14ac:dyDescent="0.45">
      <c r="A7" s="91" t="s">
        <v>118</v>
      </c>
      <c r="B7" s="652"/>
      <c r="C7" s="660"/>
      <c r="D7" s="315" t="s">
        <v>5</v>
      </c>
      <c r="E7" s="657"/>
      <c r="F7" s="657"/>
      <c r="G7" s="680"/>
      <c r="H7" s="264" t="s">
        <v>699</v>
      </c>
      <c r="I7" s="680"/>
      <c r="J7" s="680"/>
      <c r="K7" s="265" t="s">
        <v>6</v>
      </c>
      <c r="L7" s="43"/>
      <c r="M7" s="43"/>
      <c r="N7" s="49">
        <f t="shared" ref="N7:N10" si="5">IF(K7="","0",IF(K7="Pass",1,IF(K7="Fail",0,IF(K7="TBD",0,IF(K7="N/A (Please provide reason)",1)))))</f>
        <v>0</v>
      </c>
      <c r="O7" s="127">
        <f t="shared" si="3"/>
        <v>0</v>
      </c>
      <c r="P7" s="401">
        <f>IF(E6 = "YES",1,0)</f>
        <v>1</v>
      </c>
      <c r="Q7" s="402">
        <f>IF(F6 = "YES",1,0)</f>
        <v>1</v>
      </c>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row>
    <row r="8" spans="1:96" ht="65.25" customHeight="1" x14ac:dyDescent="0.45">
      <c r="A8" s="91" t="s">
        <v>119</v>
      </c>
      <c r="B8" s="652"/>
      <c r="C8" s="660"/>
      <c r="D8" s="316" t="s">
        <v>688</v>
      </c>
      <c r="E8" s="657"/>
      <c r="F8" s="657"/>
      <c r="G8" s="680"/>
      <c r="H8" s="264" t="s">
        <v>883</v>
      </c>
      <c r="I8" s="680"/>
      <c r="J8" s="680"/>
      <c r="K8" s="265" t="s">
        <v>6</v>
      </c>
      <c r="L8" s="43"/>
      <c r="M8" s="43"/>
      <c r="N8" s="49">
        <f t="shared" si="5"/>
        <v>0</v>
      </c>
      <c r="O8" s="127">
        <f t="shared" si="3"/>
        <v>0</v>
      </c>
      <c r="P8" s="401">
        <f>IF(E6 = "YES",1,0)</f>
        <v>1</v>
      </c>
      <c r="Q8" s="402">
        <f>IF(F6 = "YES",1,0)</f>
        <v>1</v>
      </c>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row>
    <row r="9" spans="1:96" ht="33.75" customHeight="1" x14ac:dyDescent="0.45">
      <c r="A9" s="91" t="s">
        <v>120</v>
      </c>
      <c r="B9" s="652"/>
      <c r="C9" s="660"/>
      <c r="D9" s="315" t="s">
        <v>5</v>
      </c>
      <c r="E9" s="657"/>
      <c r="F9" s="657"/>
      <c r="G9" s="680"/>
      <c r="H9" s="264" t="s">
        <v>132</v>
      </c>
      <c r="I9" s="680"/>
      <c r="J9" s="680"/>
      <c r="K9" s="265" t="s">
        <v>6</v>
      </c>
      <c r="L9" s="43"/>
      <c r="M9" s="43"/>
      <c r="N9" s="49">
        <f t="shared" si="5"/>
        <v>0</v>
      </c>
      <c r="O9" s="127">
        <f t="shared" si="3"/>
        <v>0</v>
      </c>
      <c r="P9" s="401">
        <f>IF(E6 = "YES",1,0)</f>
        <v>1</v>
      </c>
      <c r="Q9" s="402">
        <f>IF(F6 = "YES",1,0)</f>
        <v>1</v>
      </c>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row>
    <row r="10" spans="1:96" ht="33" customHeight="1" x14ac:dyDescent="0.45">
      <c r="A10" s="91" t="s">
        <v>121</v>
      </c>
      <c r="B10" s="644"/>
      <c r="C10" s="661"/>
      <c r="D10" s="315" t="s">
        <v>5</v>
      </c>
      <c r="E10" s="686"/>
      <c r="F10" s="686"/>
      <c r="G10" s="681"/>
      <c r="H10" s="264" t="s">
        <v>133</v>
      </c>
      <c r="I10" s="681"/>
      <c r="J10" s="681"/>
      <c r="K10" s="265" t="s">
        <v>6</v>
      </c>
      <c r="L10" s="43"/>
      <c r="M10" s="43"/>
      <c r="N10" s="49">
        <f t="shared" si="5"/>
        <v>0</v>
      </c>
      <c r="O10" s="127">
        <f t="shared" si="3"/>
        <v>0</v>
      </c>
      <c r="P10" s="401">
        <f>IF(E6 = "YES",1,0)</f>
        <v>1</v>
      </c>
      <c r="Q10" s="402">
        <f>IF(F6 = "YES",1,0)</f>
        <v>1</v>
      </c>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row>
    <row r="11" spans="1:96" ht="135.75" customHeight="1" x14ac:dyDescent="0.45">
      <c r="A11" s="91" t="s">
        <v>122</v>
      </c>
      <c r="B11" s="643" t="s">
        <v>45</v>
      </c>
      <c r="C11" s="682" t="s">
        <v>1361</v>
      </c>
      <c r="D11" s="647" t="s">
        <v>5</v>
      </c>
      <c r="E11" s="649" t="s">
        <v>17</v>
      </c>
      <c r="F11" s="683" t="s">
        <v>22</v>
      </c>
      <c r="G11" s="641" t="s">
        <v>217</v>
      </c>
      <c r="H11" s="44" t="s">
        <v>141</v>
      </c>
      <c r="I11" s="44" t="s">
        <v>1048</v>
      </c>
      <c r="J11" s="641" t="s">
        <v>424</v>
      </c>
      <c r="K11" s="48" t="s">
        <v>6</v>
      </c>
      <c r="L11" s="43"/>
      <c r="M11" s="43"/>
      <c r="N11" s="49">
        <f t="shared" ref="N11" si="6">IF(K11="","0",IF(K11="Pass",1,IF(K11="Fail",0,IF(K11="TBD",0,IF(K11="N/A (Please provide reason)",1)))))</f>
        <v>0</v>
      </c>
      <c r="O11" s="127">
        <f t="shared" ref="O11" si="7">IF(AND(D11="M",K11="N/A (Please provide reason)"),1,0)</f>
        <v>0</v>
      </c>
      <c r="P11" s="401">
        <f t="shared" si="4"/>
        <v>1</v>
      </c>
      <c r="Q11" s="402">
        <f t="shared" si="4"/>
        <v>0</v>
      </c>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row>
    <row r="12" spans="1:96" ht="158.25" customHeight="1" x14ac:dyDescent="0.45">
      <c r="A12" s="91" t="s">
        <v>124</v>
      </c>
      <c r="B12" s="652"/>
      <c r="C12" s="653"/>
      <c r="D12" s="654"/>
      <c r="E12" s="655"/>
      <c r="F12" s="684"/>
      <c r="G12" s="651"/>
      <c r="H12" s="44" t="s">
        <v>976</v>
      </c>
      <c r="I12" s="44" t="s">
        <v>923</v>
      </c>
      <c r="J12" s="651"/>
      <c r="K12" s="48" t="s">
        <v>6</v>
      </c>
      <c r="L12" s="43"/>
      <c r="M12" s="43"/>
      <c r="N12" s="49">
        <f t="shared" ref="N12:N22" si="8">IF(K12="","0",IF(K12="Pass",1,IF(K12="Fail",0,IF(K12="TBD",0,IF(K12="N/A (Please provide reason)",1)))))</f>
        <v>0</v>
      </c>
      <c r="O12" s="127">
        <f>IF(AND(D11="M",K12="N/A (Please provide reason)"),1,0)</f>
        <v>0</v>
      </c>
      <c r="P12" s="401">
        <f>IF(E11 = "YES",1,0)</f>
        <v>1</v>
      </c>
      <c r="Q12" s="402">
        <f>IF(F11 = "YES",1,0)</f>
        <v>0</v>
      </c>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row>
    <row r="13" spans="1:96" ht="30" customHeight="1" x14ac:dyDescent="0.45">
      <c r="A13" s="687" t="s">
        <v>125</v>
      </c>
      <c r="B13" s="643" t="s">
        <v>46</v>
      </c>
      <c r="C13" s="645" t="s">
        <v>922</v>
      </c>
      <c r="D13" s="647" t="s">
        <v>5</v>
      </c>
      <c r="E13" s="649" t="s">
        <v>17</v>
      </c>
      <c r="F13" s="683" t="s">
        <v>22</v>
      </c>
      <c r="G13" s="641" t="s">
        <v>217</v>
      </c>
      <c r="H13" s="641" t="s">
        <v>140</v>
      </c>
      <c r="I13" s="641" t="s">
        <v>925</v>
      </c>
      <c r="J13" s="641" t="s">
        <v>123</v>
      </c>
      <c r="K13" s="668" t="s">
        <v>6</v>
      </c>
      <c r="L13" s="668"/>
      <c r="M13" s="668"/>
      <c r="N13" s="671">
        <f t="shared" si="8"/>
        <v>0</v>
      </c>
      <c r="O13" s="677">
        <f t="shared" ref="O13" si="9">IF(AND(D13="M",K13="N/A (Please provide reason)"),1,0)</f>
        <v>0</v>
      </c>
      <c r="P13" s="662">
        <f t="shared" si="4"/>
        <v>1</v>
      </c>
      <c r="Q13" s="665">
        <f t="shared" si="4"/>
        <v>0</v>
      </c>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row>
    <row r="14" spans="1:96" ht="30" customHeight="1" x14ac:dyDescent="0.45">
      <c r="A14" s="688"/>
      <c r="B14" s="652"/>
      <c r="C14" s="653"/>
      <c r="D14" s="654"/>
      <c r="E14" s="655"/>
      <c r="F14" s="690"/>
      <c r="G14" s="642"/>
      <c r="H14" s="642"/>
      <c r="I14" s="642"/>
      <c r="J14" s="642"/>
      <c r="K14" s="669"/>
      <c r="L14" s="669"/>
      <c r="M14" s="669"/>
      <c r="N14" s="672"/>
      <c r="O14" s="678"/>
      <c r="P14" s="663"/>
      <c r="Q14" s="666"/>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row>
    <row r="15" spans="1:96" ht="30" customHeight="1" x14ac:dyDescent="0.45">
      <c r="A15" s="688"/>
      <c r="B15" s="652"/>
      <c r="C15" s="653"/>
      <c r="D15" s="654"/>
      <c r="E15" s="655"/>
      <c r="F15" s="690"/>
      <c r="G15" s="642"/>
      <c r="H15" s="642"/>
      <c r="I15" s="642"/>
      <c r="J15" s="642"/>
      <c r="K15" s="669"/>
      <c r="L15" s="669"/>
      <c r="M15" s="669"/>
      <c r="N15" s="672"/>
      <c r="O15" s="678"/>
      <c r="P15" s="663"/>
      <c r="Q15" s="666"/>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row>
    <row r="16" spans="1:96" ht="68.25" customHeight="1" x14ac:dyDescent="0.45">
      <c r="A16" s="689"/>
      <c r="B16" s="652"/>
      <c r="C16" s="653"/>
      <c r="D16" s="654"/>
      <c r="E16" s="655"/>
      <c r="F16" s="690"/>
      <c r="G16" s="642"/>
      <c r="H16" s="651"/>
      <c r="I16" s="651"/>
      <c r="J16" s="642"/>
      <c r="K16" s="670"/>
      <c r="L16" s="670"/>
      <c r="M16" s="670"/>
      <c r="N16" s="673"/>
      <c r="O16" s="678"/>
      <c r="P16" s="664"/>
      <c r="Q16" s="667"/>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row>
    <row r="17" spans="1:96" ht="30" customHeight="1" x14ac:dyDescent="0.45">
      <c r="A17" s="687" t="s">
        <v>126</v>
      </c>
      <c r="B17" s="652"/>
      <c r="C17" s="653"/>
      <c r="D17" s="654"/>
      <c r="E17" s="655"/>
      <c r="F17" s="690"/>
      <c r="G17" s="642"/>
      <c r="H17" s="641" t="s">
        <v>218</v>
      </c>
      <c r="I17" s="641" t="s">
        <v>924</v>
      </c>
      <c r="J17" s="642"/>
      <c r="K17" s="668" t="s">
        <v>6</v>
      </c>
      <c r="L17" s="668"/>
      <c r="M17" s="668"/>
      <c r="N17" s="671">
        <f t="shared" si="8"/>
        <v>0</v>
      </c>
      <c r="O17" s="677">
        <f>IF(AND(D13="M",K17="N/A (Please provide reason)"),1,0)</f>
        <v>0</v>
      </c>
      <c r="P17" s="662">
        <f>IF(E13 = "YES",1,0)</f>
        <v>1</v>
      </c>
      <c r="Q17" s="665">
        <f t="shared" si="4"/>
        <v>0</v>
      </c>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row>
    <row r="18" spans="1:96" ht="30" customHeight="1" x14ac:dyDescent="0.45">
      <c r="A18" s="688"/>
      <c r="B18" s="652"/>
      <c r="C18" s="653"/>
      <c r="D18" s="654"/>
      <c r="E18" s="655"/>
      <c r="F18" s="690"/>
      <c r="G18" s="642"/>
      <c r="H18" s="642"/>
      <c r="I18" s="642"/>
      <c r="J18" s="642"/>
      <c r="K18" s="669"/>
      <c r="L18" s="669"/>
      <c r="M18" s="669"/>
      <c r="N18" s="672"/>
      <c r="O18" s="678"/>
      <c r="P18" s="663"/>
      <c r="Q18" s="666"/>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row>
    <row r="19" spans="1:96" ht="15" customHeight="1" x14ac:dyDescent="0.45">
      <c r="A19" s="688"/>
      <c r="B19" s="652"/>
      <c r="C19" s="653"/>
      <c r="D19" s="654"/>
      <c r="E19" s="655"/>
      <c r="F19" s="690"/>
      <c r="G19" s="642"/>
      <c r="H19" s="642"/>
      <c r="I19" s="642"/>
      <c r="J19" s="642"/>
      <c r="K19" s="669"/>
      <c r="L19" s="669"/>
      <c r="M19" s="669"/>
      <c r="N19" s="672"/>
      <c r="O19" s="678"/>
      <c r="P19" s="663"/>
      <c r="Q19" s="666"/>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row>
    <row r="20" spans="1:96" ht="45.4" customHeight="1" x14ac:dyDescent="0.45">
      <c r="A20" s="689"/>
      <c r="B20" s="644"/>
      <c r="C20" s="646"/>
      <c r="D20" s="648"/>
      <c r="E20" s="650"/>
      <c r="F20" s="684"/>
      <c r="G20" s="651"/>
      <c r="H20" s="651"/>
      <c r="I20" s="651"/>
      <c r="J20" s="651"/>
      <c r="K20" s="670"/>
      <c r="L20" s="670"/>
      <c r="M20" s="670"/>
      <c r="N20" s="673"/>
      <c r="O20" s="678"/>
      <c r="P20" s="664"/>
      <c r="Q20" s="667"/>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row>
    <row r="21" spans="1:96" ht="366" customHeight="1" x14ac:dyDescent="0.45">
      <c r="A21" s="380" t="s">
        <v>127</v>
      </c>
      <c r="B21" s="317" t="s">
        <v>70</v>
      </c>
      <c r="C21" s="516" t="s">
        <v>1362</v>
      </c>
      <c r="D21" s="319" t="s">
        <v>5</v>
      </c>
      <c r="E21" s="320" t="s">
        <v>17</v>
      </c>
      <c r="F21" s="323" t="s">
        <v>17</v>
      </c>
      <c r="G21" s="318" t="s">
        <v>131</v>
      </c>
      <c r="H21" s="44" t="s">
        <v>884</v>
      </c>
      <c r="I21" s="44" t="s">
        <v>988</v>
      </c>
      <c r="J21" s="372" t="s">
        <v>977</v>
      </c>
      <c r="K21" s="48" t="s">
        <v>6</v>
      </c>
      <c r="L21" s="43"/>
      <c r="M21" s="43"/>
      <c r="N21" s="49">
        <f t="shared" si="8"/>
        <v>0</v>
      </c>
      <c r="O21" s="128">
        <f t="shared" ref="O21" si="10">IF(AND(D21="M",K21="N/A (Please provide reason)"),1,0)</f>
        <v>0</v>
      </c>
      <c r="P21" s="401">
        <f t="shared" si="4"/>
        <v>1</v>
      </c>
      <c r="Q21" s="402">
        <f t="shared" si="4"/>
        <v>1</v>
      </c>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row>
    <row r="22" spans="1:96" ht="113.25" customHeight="1" x14ac:dyDescent="0.45">
      <c r="A22" s="380" t="s">
        <v>128</v>
      </c>
      <c r="B22" s="45" t="s">
        <v>71</v>
      </c>
      <c r="C22" s="88" t="s">
        <v>242</v>
      </c>
      <c r="D22" s="93" t="s">
        <v>5</v>
      </c>
      <c r="E22" s="50" t="s">
        <v>17</v>
      </c>
      <c r="F22" s="50" t="s">
        <v>17</v>
      </c>
      <c r="G22" s="43" t="s">
        <v>131</v>
      </c>
      <c r="H22" s="44" t="s">
        <v>1391</v>
      </c>
      <c r="I22" s="44" t="s">
        <v>130</v>
      </c>
      <c r="J22" s="44" t="s">
        <v>231</v>
      </c>
      <c r="K22" s="48" t="s">
        <v>6</v>
      </c>
      <c r="L22" s="43"/>
      <c r="M22" s="43"/>
      <c r="N22" s="49">
        <f t="shared" si="8"/>
        <v>0</v>
      </c>
      <c r="O22" s="128">
        <f t="shared" ref="O22" si="11">IF(AND(D22="M",K22="N/A (Please provide reason)"),1,0)</f>
        <v>0</v>
      </c>
      <c r="P22" s="401">
        <f t="shared" si="4"/>
        <v>1</v>
      </c>
      <c r="Q22" s="402">
        <f t="shared" si="4"/>
        <v>1</v>
      </c>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row>
    <row r="23" spans="1:96" ht="13.15" x14ac:dyDescent="0.45">
      <c r="A23" s="12" t="s">
        <v>29</v>
      </c>
      <c r="B23" s="12"/>
      <c r="C23" s="14"/>
      <c r="D23" s="14"/>
      <c r="E23" s="14"/>
      <c r="F23" s="14"/>
      <c r="G23" s="14"/>
      <c r="H23" s="14"/>
      <c r="I23" s="14"/>
      <c r="J23" s="14"/>
      <c r="K23" s="15"/>
      <c r="L23" s="16"/>
      <c r="M23" s="16"/>
      <c r="N23" s="15"/>
      <c r="O23" s="15"/>
      <c r="P23" s="400"/>
      <c r="Q23" s="400"/>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row>
    <row r="24" spans="1:96" ht="13.15" x14ac:dyDescent="0.45">
      <c r="A24" s="108"/>
      <c r="B24" s="108"/>
      <c r="C24" s="109"/>
      <c r="D24" s="109"/>
      <c r="E24" s="109"/>
      <c r="F24" s="109"/>
      <c r="G24" s="109"/>
      <c r="H24" s="109"/>
      <c r="I24" s="109"/>
      <c r="J24" s="109"/>
      <c r="K24" s="110"/>
      <c r="L24" s="111"/>
      <c r="M24" s="111"/>
      <c r="N24" s="110"/>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row>
    <row r="25" spans="1:96" ht="13.15" x14ac:dyDescent="0.4">
      <c r="A25" s="106"/>
      <c r="B25" s="106"/>
      <c r="C25" s="107"/>
      <c r="D25" s="107"/>
      <c r="E25" s="107"/>
      <c r="F25" s="107"/>
      <c r="G25" s="107"/>
      <c r="H25" s="107"/>
      <c r="I25" s="107"/>
      <c r="J25" s="107"/>
      <c r="K25" s="113" t="s">
        <v>609</v>
      </c>
      <c r="L25" s="112"/>
      <c r="M25" s="417" t="s">
        <v>1105</v>
      </c>
      <c r="N25" s="112"/>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row>
    <row r="26" spans="1:96" x14ac:dyDescent="0.45">
      <c r="A26" s="193"/>
      <c r="B26" s="194"/>
      <c r="C26" s="195"/>
      <c r="D26" s="194"/>
      <c r="E26" s="194"/>
      <c r="F26" s="194"/>
      <c r="G26" s="193"/>
      <c r="H26" s="194"/>
      <c r="I26" s="194"/>
      <c r="J26" s="194"/>
      <c r="K26" s="19" t="s">
        <v>6</v>
      </c>
      <c r="L26" s="199"/>
      <c r="M26" s="198" t="s">
        <v>9</v>
      </c>
      <c r="N26" s="276">
        <f>SUM(N27:N28)</f>
        <v>12</v>
      </c>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row>
    <row r="27" spans="1:96" x14ac:dyDescent="0.45">
      <c r="A27" s="193"/>
      <c r="B27" s="194"/>
      <c r="C27" s="195"/>
      <c r="D27" s="194"/>
      <c r="E27" s="194"/>
      <c r="F27" s="194"/>
      <c r="G27" s="193"/>
      <c r="H27" s="194"/>
      <c r="I27" s="194"/>
      <c r="J27" s="194"/>
      <c r="K27" s="20" t="s">
        <v>10</v>
      </c>
      <c r="L27" s="199"/>
      <c r="M27" s="198" t="s">
        <v>11</v>
      </c>
      <c r="N27" s="276">
        <f>COUNTIFS(N1:N22,0,P1:P22,1)</f>
        <v>12</v>
      </c>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row>
    <row r="28" spans="1:96" ht="27.75" customHeight="1" x14ac:dyDescent="0.45">
      <c r="A28" s="193"/>
      <c r="B28" s="194"/>
      <c r="C28" s="195"/>
      <c r="D28" s="194"/>
      <c r="E28" s="194"/>
      <c r="F28" s="194"/>
      <c r="G28" s="193"/>
      <c r="H28" s="194"/>
      <c r="I28" s="194"/>
      <c r="J28" s="194"/>
      <c r="K28" s="19" t="s">
        <v>610</v>
      </c>
      <c r="L28" s="201"/>
      <c r="M28" s="200" t="s">
        <v>12</v>
      </c>
      <c r="N28" s="276">
        <f>COUNTIFS(N1:N22,1,P1:P22,1)</f>
        <v>0</v>
      </c>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row>
    <row r="29" spans="1:96" x14ac:dyDescent="0.45">
      <c r="A29" s="193"/>
      <c r="B29" s="194"/>
      <c r="C29" s="195"/>
      <c r="D29" s="194"/>
      <c r="E29" s="194"/>
      <c r="F29" s="194"/>
      <c r="G29" s="193"/>
      <c r="H29" s="194"/>
      <c r="I29" s="194"/>
      <c r="J29" s="194"/>
      <c r="K29" s="21" t="s">
        <v>13</v>
      </c>
      <c r="L29" s="201"/>
      <c r="M29" s="200" t="s">
        <v>14</v>
      </c>
      <c r="N29" s="22">
        <f>SUM(N28/N26)</f>
        <v>0</v>
      </c>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row>
    <row r="30" spans="1:96" ht="27.6" customHeight="1" x14ac:dyDescent="0.45">
      <c r="A30" s="193"/>
      <c r="B30" s="194"/>
      <c r="C30" s="195"/>
      <c r="D30" s="194"/>
      <c r="E30" s="194"/>
      <c r="F30" s="194"/>
      <c r="G30" s="193"/>
      <c r="H30" s="194"/>
      <c r="I30" s="194"/>
      <c r="J30" s="194"/>
      <c r="K30" s="25"/>
      <c r="L30" s="196"/>
      <c r="M30" s="118"/>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row>
    <row r="31" spans="1:96" x14ac:dyDescent="0.4">
      <c r="A31" s="193"/>
      <c r="B31" s="194"/>
      <c r="C31" s="195"/>
      <c r="D31" s="194"/>
      <c r="E31" s="194"/>
      <c r="F31" s="194"/>
      <c r="G31" s="193"/>
      <c r="H31" s="194"/>
      <c r="I31" s="194"/>
      <c r="J31" s="194"/>
      <c r="K31" s="194"/>
      <c r="L31" s="194"/>
      <c r="M31" s="417" t="s">
        <v>1106</v>
      </c>
      <c r="N31" s="112"/>
      <c r="O31" s="194" t="s">
        <v>7</v>
      </c>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row>
    <row r="32" spans="1:96" x14ac:dyDescent="0.45">
      <c r="A32" s="193"/>
      <c r="B32" s="194"/>
      <c r="C32" s="195"/>
      <c r="D32" s="194"/>
      <c r="E32" s="194"/>
      <c r="F32" s="194"/>
      <c r="G32" s="193"/>
      <c r="H32" s="194"/>
      <c r="I32" s="194"/>
      <c r="J32" s="194"/>
      <c r="K32" s="194"/>
      <c r="L32" s="194"/>
      <c r="M32" s="198" t="s">
        <v>9</v>
      </c>
      <c r="N32" s="276">
        <f>SUM(N33:N34)</f>
        <v>8</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row>
    <row r="33" spans="1:96" x14ac:dyDescent="0.45">
      <c r="A33" s="193"/>
      <c r="B33" s="194"/>
      <c r="C33" s="195"/>
      <c r="D33" s="194"/>
      <c r="E33" s="194"/>
      <c r="F33" s="194"/>
      <c r="G33" s="193"/>
      <c r="H33" s="194"/>
      <c r="I33" s="194"/>
      <c r="J33" s="194"/>
      <c r="K33" s="194"/>
      <c r="L33" s="194"/>
      <c r="M33" s="198" t="s">
        <v>11</v>
      </c>
      <c r="N33" s="276">
        <f>COUNTIFS(N1:N22,0,Q1:Q22,1)</f>
        <v>8</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row>
    <row r="34" spans="1:96" x14ac:dyDescent="0.45">
      <c r="A34" s="193"/>
      <c r="B34" s="194"/>
      <c r="C34" s="195"/>
      <c r="D34" s="194"/>
      <c r="E34" s="194"/>
      <c r="F34" s="194"/>
      <c r="G34" s="193"/>
      <c r="H34" s="194"/>
      <c r="I34" s="194"/>
      <c r="J34" s="194"/>
      <c r="K34" s="194"/>
      <c r="L34" s="194"/>
      <c r="M34" s="200" t="s">
        <v>12</v>
      </c>
      <c r="N34" s="276">
        <f>COUNTIFS(N1:N22,1,Q1:Q22,1)</f>
        <v>0</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row>
    <row r="35" spans="1:96" x14ac:dyDescent="0.45">
      <c r="A35" s="193"/>
      <c r="B35" s="194"/>
      <c r="C35" s="195"/>
      <c r="D35" s="194"/>
      <c r="E35" s="194"/>
      <c r="F35" s="194"/>
      <c r="G35" s="193"/>
      <c r="H35" s="194"/>
      <c r="I35" s="194"/>
      <c r="J35" s="194"/>
      <c r="K35" s="194"/>
      <c r="L35" s="194"/>
      <c r="M35" s="200" t="s">
        <v>14</v>
      </c>
      <c r="N35" s="22">
        <f>SUM(N34/N32)</f>
        <v>0</v>
      </c>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row>
    <row r="36" spans="1:96" x14ac:dyDescent="0.45">
      <c r="A36" s="193"/>
      <c r="B36" s="194"/>
      <c r="C36" s="195"/>
      <c r="D36" s="194"/>
      <c r="E36" s="194"/>
      <c r="F36" s="194"/>
      <c r="G36" s="193"/>
      <c r="H36" s="194"/>
      <c r="I36" s="194"/>
      <c r="J36" s="194"/>
      <c r="K36" s="194"/>
      <c r="L36" s="194"/>
      <c r="M36" s="194"/>
      <c r="N36" s="197"/>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row>
    <row r="37" spans="1:96" x14ac:dyDescent="0.45">
      <c r="A37" s="193"/>
      <c r="B37" s="194"/>
      <c r="C37" s="195"/>
      <c r="D37" s="194"/>
      <c r="E37" s="194"/>
      <c r="F37" s="194"/>
      <c r="G37" s="193"/>
      <c r="H37" s="194"/>
      <c r="I37" s="194"/>
      <c r="J37" s="194"/>
      <c r="K37" s="194"/>
      <c r="L37" s="194"/>
      <c r="M37" s="194"/>
      <c r="N37" s="197"/>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row>
    <row r="38" spans="1:96" x14ac:dyDescent="0.45">
      <c r="A38" s="193"/>
      <c r="B38" s="194"/>
      <c r="C38" s="195"/>
      <c r="D38" s="194"/>
      <c r="E38" s="194"/>
      <c r="F38" s="194"/>
      <c r="G38" s="193"/>
      <c r="H38" s="194"/>
      <c r="I38" s="194"/>
      <c r="J38" s="194"/>
      <c r="K38" s="194"/>
      <c r="L38" s="194"/>
      <c r="M38" s="194"/>
      <c r="N38" s="197"/>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row>
    <row r="39" spans="1:96" x14ac:dyDescent="0.45">
      <c r="A39" s="193"/>
      <c r="B39" s="194"/>
      <c r="C39" s="195"/>
      <c r="D39" s="194"/>
      <c r="E39" s="194"/>
      <c r="F39" s="194"/>
      <c r="G39" s="193"/>
      <c r="H39" s="194"/>
      <c r="I39" s="194"/>
      <c r="J39" s="194"/>
      <c r="K39" s="194"/>
      <c r="L39" s="194"/>
      <c r="M39" s="194"/>
      <c r="N39" s="197"/>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row>
    <row r="40" spans="1:96" x14ac:dyDescent="0.45">
      <c r="A40" s="193"/>
      <c r="B40" s="194"/>
      <c r="C40" s="195"/>
      <c r="D40" s="194"/>
      <c r="E40" s="194"/>
      <c r="F40" s="194"/>
      <c r="G40" s="193"/>
      <c r="H40" s="194"/>
      <c r="I40" s="194"/>
      <c r="J40" s="194"/>
      <c r="K40" s="194"/>
      <c r="L40" s="194"/>
      <c r="M40" s="194"/>
      <c r="N40" s="197"/>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row>
    <row r="41" spans="1:96" x14ac:dyDescent="0.45">
      <c r="A41" s="193"/>
      <c r="B41" s="194"/>
      <c r="C41" s="195"/>
      <c r="D41" s="194"/>
      <c r="E41" s="194"/>
      <c r="F41" s="194"/>
      <c r="G41" s="193"/>
      <c r="H41" s="194"/>
      <c r="I41" s="194"/>
      <c r="J41" s="194"/>
      <c r="K41" s="194"/>
      <c r="L41" s="194"/>
      <c r="M41" s="194"/>
      <c r="N41" s="197"/>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row>
    <row r="42" spans="1:96" x14ac:dyDescent="0.45">
      <c r="A42" s="193"/>
      <c r="B42" s="194"/>
      <c r="C42" s="195"/>
      <c r="D42" s="194"/>
      <c r="E42" s="194"/>
      <c r="F42" s="194"/>
      <c r="G42" s="193"/>
      <c r="H42" s="194"/>
      <c r="I42" s="194"/>
      <c r="J42" s="194"/>
      <c r="K42" s="194"/>
      <c r="L42" s="194"/>
      <c r="M42" s="194"/>
      <c r="N42" s="197"/>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row>
    <row r="43" spans="1:96" x14ac:dyDescent="0.45">
      <c r="A43" s="193"/>
      <c r="B43" s="194"/>
      <c r="C43" s="195"/>
      <c r="D43" s="194"/>
      <c r="E43" s="194"/>
      <c r="F43" s="194"/>
      <c r="G43" s="193"/>
      <c r="H43" s="194"/>
      <c r="I43" s="194"/>
      <c r="J43" s="194"/>
      <c r="K43" s="194"/>
      <c r="L43" s="194"/>
      <c r="M43" s="194"/>
      <c r="N43" s="197"/>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row>
    <row r="44" spans="1:96" x14ac:dyDescent="0.45">
      <c r="A44" s="193"/>
      <c r="B44" s="194"/>
      <c r="C44" s="195"/>
      <c r="D44" s="194"/>
      <c r="E44" s="194"/>
      <c r="F44" s="194"/>
      <c r="G44" s="193"/>
      <c r="H44" s="194"/>
      <c r="I44" s="194"/>
      <c r="J44" s="194"/>
      <c r="K44" s="194"/>
      <c r="L44" s="194"/>
      <c r="M44" s="194"/>
      <c r="N44" s="197"/>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row>
    <row r="45" spans="1:96" x14ac:dyDescent="0.45">
      <c r="A45" s="193"/>
      <c r="B45" s="194"/>
      <c r="C45" s="195"/>
      <c r="D45" s="194"/>
      <c r="E45" s="194"/>
      <c r="F45" s="194"/>
      <c r="G45" s="193"/>
      <c r="H45" s="194"/>
      <c r="I45" s="194"/>
      <c r="J45" s="194"/>
      <c r="K45" s="194"/>
      <c r="L45" s="194"/>
      <c r="M45" s="194"/>
      <c r="N45" s="197"/>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row>
    <row r="46" spans="1:96" x14ac:dyDescent="0.45">
      <c r="A46" s="193"/>
      <c r="B46" s="194"/>
      <c r="C46" s="195"/>
      <c r="D46" s="194"/>
      <c r="E46" s="194"/>
      <c r="F46" s="194"/>
      <c r="G46" s="193"/>
      <c r="H46" s="194"/>
      <c r="I46" s="194"/>
      <c r="J46" s="194"/>
      <c r="K46" s="194"/>
      <c r="L46" s="194"/>
      <c r="M46" s="194"/>
      <c r="N46" s="197"/>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row>
    <row r="47" spans="1:96" x14ac:dyDescent="0.45">
      <c r="A47" s="193"/>
      <c r="B47" s="194"/>
      <c r="C47" s="195"/>
      <c r="D47" s="194"/>
      <c r="E47" s="194"/>
      <c r="F47" s="194"/>
      <c r="G47" s="193"/>
      <c r="H47" s="194"/>
      <c r="I47" s="194"/>
      <c r="J47" s="194"/>
      <c r="K47" s="194"/>
      <c r="L47" s="194"/>
      <c r="M47" s="194"/>
      <c r="N47" s="197"/>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row>
    <row r="48" spans="1:96" x14ac:dyDescent="0.45">
      <c r="A48" s="193"/>
      <c r="B48" s="194"/>
      <c r="C48" s="195"/>
      <c r="D48" s="194"/>
      <c r="E48" s="194"/>
      <c r="F48" s="194"/>
      <c r="G48" s="193"/>
      <c r="H48" s="194"/>
      <c r="I48" s="194"/>
      <c r="J48" s="194"/>
      <c r="K48" s="194"/>
      <c r="L48" s="194"/>
      <c r="M48" s="194"/>
      <c r="N48" s="197"/>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row>
    <row r="49" spans="1:96" x14ac:dyDescent="0.45">
      <c r="A49" s="193"/>
      <c r="B49" s="194"/>
      <c r="C49" s="195"/>
      <c r="D49" s="194"/>
      <c r="E49" s="194"/>
      <c r="F49" s="194"/>
      <c r="G49" s="193"/>
      <c r="H49" s="194"/>
      <c r="I49" s="194"/>
      <c r="J49" s="194"/>
      <c r="K49" s="194"/>
      <c r="L49" s="194"/>
      <c r="M49" s="194"/>
      <c r="N49" s="197"/>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row>
    <row r="50" spans="1:96" x14ac:dyDescent="0.45">
      <c r="A50" s="193"/>
      <c r="B50" s="194"/>
      <c r="C50" s="195"/>
      <c r="D50" s="194"/>
      <c r="E50" s="194"/>
      <c r="F50" s="194"/>
      <c r="G50" s="193"/>
      <c r="H50" s="194"/>
      <c r="I50" s="194"/>
      <c r="J50" s="194"/>
      <c r="K50" s="194"/>
      <c r="L50" s="194"/>
      <c r="M50" s="194"/>
      <c r="N50" s="197"/>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row>
    <row r="51" spans="1:96" x14ac:dyDescent="0.45">
      <c r="A51" s="193"/>
      <c r="B51" s="194"/>
      <c r="C51" s="195"/>
      <c r="D51" s="194"/>
      <c r="E51" s="194"/>
      <c r="F51" s="194"/>
      <c r="G51" s="193"/>
      <c r="H51" s="194"/>
      <c r="I51" s="194"/>
      <c r="J51" s="194"/>
      <c r="K51" s="194"/>
      <c r="L51" s="194"/>
      <c r="M51" s="194"/>
      <c r="N51" s="197"/>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row>
    <row r="52" spans="1:96" x14ac:dyDescent="0.45">
      <c r="A52" s="193"/>
      <c r="B52" s="194"/>
      <c r="C52" s="195"/>
      <c r="D52" s="194"/>
      <c r="E52" s="194"/>
      <c r="F52" s="194"/>
      <c r="G52" s="193"/>
      <c r="H52" s="194"/>
      <c r="I52" s="194"/>
      <c r="J52" s="194"/>
      <c r="K52" s="194"/>
      <c r="L52" s="194"/>
      <c r="M52" s="194"/>
      <c r="N52" s="197"/>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row>
    <row r="53" spans="1:96" x14ac:dyDescent="0.45">
      <c r="A53" s="193"/>
      <c r="B53" s="194"/>
      <c r="C53" s="195"/>
      <c r="D53" s="194"/>
      <c r="E53" s="194"/>
      <c r="F53" s="194"/>
      <c r="G53" s="193"/>
      <c r="H53" s="194"/>
      <c r="I53" s="194"/>
      <c r="J53" s="194"/>
      <c r="K53" s="194"/>
      <c r="L53" s="194"/>
      <c r="M53" s="194"/>
      <c r="N53" s="197"/>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row>
    <row r="54" spans="1:96" x14ac:dyDescent="0.45">
      <c r="A54" s="193"/>
      <c r="B54" s="194"/>
      <c r="C54" s="195"/>
      <c r="D54" s="194"/>
      <c r="E54" s="194"/>
      <c r="F54" s="194"/>
      <c r="G54" s="193"/>
      <c r="H54" s="194"/>
      <c r="I54" s="194"/>
      <c r="J54" s="194"/>
      <c r="K54" s="194"/>
      <c r="L54" s="194"/>
      <c r="M54" s="194"/>
      <c r="N54" s="197"/>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row>
    <row r="55" spans="1:96" x14ac:dyDescent="0.45">
      <c r="A55" s="193"/>
      <c r="B55" s="194"/>
      <c r="C55" s="195"/>
      <c r="D55" s="194"/>
      <c r="E55" s="194"/>
      <c r="F55" s="194"/>
      <c r="G55" s="193"/>
      <c r="H55" s="194"/>
      <c r="I55" s="194"/>
      <c r="J55" s="194"/>
      <c r="K55" s="194"/>
      <c r="L55" s="194"/>
      <c r="M55" s="194"/>
      <c r="N55" s="197"/>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row>
    <row r="56" spans="1:96" x14ac:dyDescent="0.45">
      <c r="A56" s="193"/>
      <c r="B56" s="194"/>
      <c r="C56" s="195"/>
      <c r="D56" s="194"/>
      <c r="E56" s="194"/>
      <c r="F56" s="194"/>
      <c r="G56" s="193"/>
      <c r="H56" s="194"/>
      <c r="I56" s="194"/>
      <c r="J56" s="194"/>
      <c r="K56" s="194"/>
      <c r="L56" s="194"/>
      <c r="M56" s="194"/>
      <c r="N56" s="197"/>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row>
    <row r="57" spans="1:96" x14ac:dyDescent="0.45">
      <c r="A57" s="193"/>
      <c r="B57" s="194"/>
      <c r="C57" s="195"/>
      <c r="D57" s="194"/>
      <c r="E57" s="194"/>
      <c r="F57" s="194"/>
      <c r="G57" s="193"/>
      <c r="H57" s="194"/>
      <c r="I57" s="194"/>
      <c r="J57" s="194"/>
      <c r="K57" s="194"/>
      <c r="L57" s="194"/>
      <c r="M57" s="194"/>
      <c r="N57" s="197"/>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row>
    <row r="58" spans="1:96" x14ac:dyDescent="0.45">
      <c r="A58" s="193"/>
      <c r="B58" s="194"/>
      <c r="C58" s="195"/>
      <c r="D58" s="194"/>
      <c r="E58" s="194"/>
      <c r="F58" s="194"/>
      <c r="G58" s="193"/>
      <c r="H58" s="194"/>
      <c r="I58" s="194"/>
      <c r="J58" s="194"/>
      <c r="K58" s="194"/>
      <c r="L58" s="194"/>
      <c r="M58" s="194"/>
      <c r="N58" s="197"/>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row>
    <row r="59" spans="1:96" x14ac:dyDescent="0.45">
      <c r="A59" s="193"/>
      <c r="B59" s="194"/>
      <c r="C59" s="195"/>
      <c r="D59" s="194"/>
      <c r="E59" s="194"/>
      <c r="F59" s="194"/>
      <c r="G59" s="193"/>
      <c r="H59" s="194"/>
      <c r="I59" s="194"/>
      <c r="J59" s="194"/>
      <c r="K59" s="194"/>
      <c r="L59" s="194"/>
      <c r="M59" s="194"/>
      <c r="N59" s="197"/>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row>
    <row r="60" spans="1:96" x14ac:dyDescent="0.45">
      <c r="A60" s="193"/>
      <c r="B60" s="194"/>
      <c r="C60" s="195"/>
      <c r="D60" s="194"/>
      <c r="E60" s="194"/>
      <c r="F60" s="194"/>
      <c r="G60" s="193"/>
      <c r="H60" s="194"/>
      <c r="I60" s="194"/>
      <c r="J60" s="194"/>
      <c r="K60" s="194"/>
      <c r="L60" s="194"/>
      <c r="M60" s="194"/>
      <c r="N60" s="197"/>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row>
    <row r="61" spans="1:96" x14ac:dyDescent="0.45">
      <c r="A61" s="193"/>
      <c r="B61" s="194"/>
      <c r="C61" s="195"/>
      <c r="D61" s="194"/>
      <c r="E61" s="194"/>
      <c r="F61" s="194"/>
      <c r="G61" s="193"/>
      <c r="H61" s="194"/>
      <c r="I61" s="194"/>
      <c r="J61" s="194"/>
      <c r="K61" s="194"/>
      <c r="L61" s="194"/>
      <c r="M61" s="194"/>
      <c r="N61" s="197"/>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row>
    <row r="62" spans="1:96" x14ac:dyDescent="0.45">
      <c r="A62" s="193"/>
      <c r="B62" s="194"/>
      <c r="C62" s="195"/>
      <c r="D62" s="194"/>
      <c r="E62" s="194"/>
      <c r="F62" s="194"/>
      <c r="G62" s="193"/>
      <c r="H62" s="194"/>
      <c r="I62" s="194"/>
      <c r="J62" s="194"/>
      <c r="K62" s="194"/>
      <c r="L62" s="194"/>
      <c r="M62" s="194"/>
      <c r="N62" s="197"/>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row>
    <row r="63" spans="1:96" x14ac:dyDescent="0.45">
      <c r="A63" s="193"/>
      <c r="B63" s="194"/>
      <c r="C63" s="195"/>
      <c r="D63" s="194"/>
      <c r="E63" s="194"/>
      <c r="F63" s="194"/>
      <c r="G63" s="193"/>
      <c r="H63" s="194"/>
      <c r="I63" s="194"/>
      <c r="J63" s="194"/>
      <c r="K63" s="194"/>
      <c r="L63" s="194"/>
      <c r="M63" s="194"/>
      <c r="N63" s="197"/>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row>
    <row r="64" spans="1:96" x14ac:dyDescent="0.45">
      <c r="A64" s="193"/>
      <c r="B64" s="194"/>
      <c r="C64" s="195"/>
      <c r="D64" s="194"/>
      <c r="E64" s="194"/>
      <c r="F64" s="194"/>
      <c r="G64" s="193"/>
      <c r="H64" s="194"/>
      <c r="I64" s="194"/>
      <c r="J64" s="194"/>
      <c r="K64" s="194"/>
      <c r="L64" s="194"/>
      <c r="M64" s="194"/>
      <c r="N64" s="197"/>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row>
    <row r="65" spans="1:96" x14ac:dyDescent="0.45">
      <c r="A65" s="193"/>
      <c r="B65" s="194"/>
      <c r="C65" s="195"/>
      <c r="D65" s="194"/>
      <c r="E65" s="194"/>
      <c r="F65" s="194"/>
      <c r="G65" s="193"/>
      <c r="H65" s="194"/>
      <c r="I65" s="194"/>
      <c r="J65" s="194"/>
      <c r="K65" s="194"/>
      <c r="L65" s="194"/>
      <c r="M65" s="194"/>
      <c r="N65" s="197"/>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row>
    <row r="66" spans="1:96" x14ac:dyDescent="0.45">
      <c r="A66" s="193"/>
      <c r="B66" s="194"/>
      <c r="C66" s="195"/>
      <c r="D66" s="194"/>
      <c r="E66" s="194"/>
      <c r="F66" s="194"/>
      <c r="G66" s="193"/>
      <c r="H66" s="194"/>
      <c r="I66" s="194"/>
      <c r="J66" s="194"/>
      <c r="K66" s="194"/>
      <c r="L66" s="194"/>
      <c r="M66" s="194"/>
      <c r="N66" s="197"/>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row>
    <row r="67" spans="1:96" x14ac:dyDescent="0.45">
      <c r="A67" s="193"/>
      <c r="B67" s="194"/>
      <c r="C67" s="195"/>
      <c r="D67" s="194"/>
      <c r="E67" s="194"/>
      <c r="F67" s="194"/>
      <c r="G67" s="193"/>
      <c r="H67" s="194"/>
      <c r="I67" s="194"/>
      <c r="J67" s="194"/>
      <c r="K67" s="194"/>
      <c r="L67" s="194"/>
      <c r="M67" s="194"/>
      <c r="N67" s="197"/>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row>
    <row r="68" spans="1:96" x14ac:dyDescent="0.45">
      <c r="A68" s="193"/>
      <c r="B68" s="194"/>
      <c r="C68" s="195"/>
      <c r="D68" s="194"/>
      <c r="E68" s="194"/>
      <c r="F68" s="194"/>
      <c r="G68" s="193"/>
      <c r="H68" s="194"/>
      <c r="I68" s="194"/>
      <c r="J68" s="194"/>
      <c r="K68" s="194"/>
      <c r="L68" s="194"/>
      <c r="M68" s="194"/>
      <c r="N68" s="197"/>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row>
    <row r="69" spans="1:96" x14ac:dyDescent="0.45">
      <c r="A69" s="193"/>
      <c r="B69" s="194"/>
      <c r="C69" s="195"/>
      <c r="D69" s="194"/>
      <c r="E69" s="194"/>
      <c r="F69" s="194"/>
      <c r="G69" s="193"/>
      <c r="H69" s="194"/>
      <c r="I69" s="194"/>
      <c r="J69" s="194"/>
      <c r="K69" s="194"/>
      <c r="L69" s="194"/>
      <c r="M69" s="194"/>
      <c r="N69" s="197"/>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row>
    <row r="70" spans="1:96" x14ac:dyDescent="0.45">
      <c r="A70" s="193"/>
      <c r="B70" s="194"/>
      <c r="C70" s="195"/>
      <c r="D70" s="194"/>
      <c r="E70" s="194"/>
      <c r="F70" s="194"/>
      <c r="G70" s="193"/>
      <c r="H70" s="194"/>
      <c r="I70" s="194"/>
      <c r="J70" s="194"/>
      <c r="K70" s="194"/>
      <c r="L70" s="194"/>
      <c r="M70" s="194"/>
      <c r="N70" s="197"/>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row>
    <row r="71" spans="1:96" x14ac:dyDescent="0.45">
      <c r="A71" s="193"/>
      <c r="B71" s="194"/>
      <c r="C71" s="195"/>
      <c r="D71" s="194"/>
      <c r="E71" s="194"/>
      <c r="F71" s="194"/>
      <c r="G71" s="193"/>
      <c r="H71" s="194"/>
      <c r="I71" s="194"/>
      <c r="J71" s="194"/>
      <c r="K71" s="194"/>
      <c r="L71" s="194"/>
      <c r="M71" s="194"/>
      <c r="N71" s="197"/>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row>
    <row r="72" spans="1:96" x14ac:dyDescent="0.45">
      <c r="A72" s="193"/>
      <c r="B72" s="194"/>
      <c r="C72" s="195"/>
      <c r="D72" s="194"/>
      <c r="E72" s="194"/>
      <c r="F72" s="194"/>
      <c r="G72" s="193"/>
      <c r="H72" s="194"/>
      <c r="I72" s="194"/>
      <c r="J72" s="194"/>
      <c r="K72" s="194"/>
      <c r="L72" s="194"/>
      <c r="M72" s="194"/>
      <c r="N72" s="197"/>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row>
    <row r="73" spans="1:96" x14ac:dyDescent="0.45">
      <c r="A73" s="193"/>
      <c r="B73" s="194"/>
      <c r="C73" s="195"/>
      <c r="D73" s="194"/>
      <c r="E73" s="194"/>
      <c r="F73" s="194"/>
      <c r="G73" s="193"/>
      <c r="H73" s="194"/>
      <c r="I73" s="194"/>
      <c r="J73" s="194"/>
      <c r="K73" s="194"/>
      <c r="L73" s="194"/>
      <c r="M73" s="194"/>
      <c r="N73" s="197"/>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row>
    <row r="74" spans="1:96" x14ac:dyDescent="0.45">
      <c r="A74" s="193"/>
      <c r="B74" s="194"/>
      <c r="C74" s="195"/>
      <c r="D74" s="194"/>
      <c r="E74" s="194"/>
      <c r="F74" s="194"/>
      <c r="G74" s="193"/>
      <c r="H74" s="194"/>
      <c r="I74" s="194"/>
      <c r="J74" s="194"/>
      <c r="K74" s="194"/>
      <c r="L74" s="194"/>
      <c r="M74" s="194"/>
      <c r="N74" s="197"/>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row>
    <row r="75" spans="1:96" x14ac:dyDescent="0.45">
      <c r="A75" s="193"/>
      <c r="B75" s="194"/>
      <c r="C75" s="195"/>
      <c r="D75" s="194"/>
      <c r="E75" s="194"/>
      <c r="F75" s="194"/>
      <c r="G75" s="193"/>
      <c r="H75" s="194"/>
      <c r="I75" s="194"/>
      <c r="J75" s="194"/>
      <c r="K75" s="194"/>
      <c r="L75" s="194"/>
      <c r="M75" s="194"/>
      <c r="N75" s="197"/>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row>
    <row r="76" spans="1:96" x14ac:dyDescent="0.45">
      <c r="A76" s="193"/>
      <c r="B76" s="194"/>
      <c r="C76" s="195"/>
      <c r="D76" s="194"/>
      <c r="E76" s="194"/>
      <c r="F76" s="194"/>
      <c r="G76" s="193"/>
      <c r="H76" s="194"/>
      <c r="I76" s="194"/>
      <c r="J76" s="194"/>
      <c r="K76" s="194"/>
      <c r="L76" s="194"/>
      <c r="M76" s="194"/>
      <c r="N76" s="197"/>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row>
    <row r="77" spans="1:96" x14ac:dyDescent="0.45">
      <c r="A77" s="193"/>
      <c r="B77" s="194"/>
      <c r="C77" s="195"/>
      <c r="D77" s="194"/>
      <c r="E77" s="194"/>
      <c r="F77" s="194"/>
      <c r="G77" s="193"/>
      <c r="H77" s="194"/>
      <c r="I77" s="194"/>
      <c r="J77" s="194"/>
      <c r="K77" s="194"/>
      <c r="L77" s="194"/>
      <c r="M77" s="194"/>
      <c r="N77" s="197"/>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row>
    <row r="78" spans="1:96" x14ac:dyDescent="0.45">
      <c r="A78" s="193"/>
      <c r="B78" s="194"/>
      <c r="C78" s="195"/>
      <c r="D78" s="194"/>
      <c r="E78" s="194"/>
      <c r="F78" s="194"/>
      <c r="G78" s="193"/>
      <c r="H78" s="194"/>
      <c r="I78" s="194"/>
      <c r="J78" s="194"/>
      <c r="K78" s="194"/>
      <c r="L78" s="194"/>
      <c r="M78" s="194"/>
      <c r="N78" s="197"/>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row>
    <row r="79" spans="1:96" x14ac:dyDescent="0.45">
      <c r="A79" s="193"/>
      <c r="B79" s="194"/>
      <c r="C79" s="195"/>
      <c r="D79" s="194"/>
      <c r="E79" s="194"/>
      <c r="F79" s="194"/>
      <c r="G79" s="193"/>
      <c r="H79" s="194"/>
      <c r="I79" s="194"/>
      <c r="J79" s="194"/>
      <c r="K79" s="194"/>
      <c r="L79" s="194"/>
      <c r="M79" s="194"/>
      <c r="N79" s="197"/>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row>
    <row r="80" spans="1:96" x14ac:dyDescent="0.45">
      <c r="A80" s="193"/>
      <c r="B80" s="194"/>
      <c r="C80" s="195"/>
      <c r="D80" s="194"/>
      <c r="E80" s="194"/>
      <c r="F80" s="194"/>
      <c r="G80" s="193"/>
      <c r="H80" s="194"/>
      <c r="I80" s="194"/>
      <c r="J80" s="194"/>
      <c r="K80" s="194"/>
      <c r="L80" s="194"/>
      <c r="M80" s="194"/>
      <c r="N80" s="197"/>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row>
    <row r="81" spans="1:96" x14ac:dyDescent="0.45">
      <c r="A81" s="193"/>
      <c r="B81" s="194"/>
      <c r="C81" s="195"/>
      <c r="D81" s="194"/>
      <c r="E81" s="194"/>
      <c r="F81" s="194"/>
      <c r="G81" s="193"/>
      <c r="H81" s="194"/>
      <c r="I81" s="194"/>
      <c r="J81" s="194"/>
      <c r="K81" s="194"/>
      <c r="L81" s="194"/>
      <c r="M81" s="194"/>
      <c r="N81" s="197"/>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row>
    <row r="82" spans="1:96" x14ac:dyDescent="0.45">
      <c r="A82" s="193"/>
      <c r="B82" s="194"/>
      <c r="C82" s="195"/>
      <c r="D82" s="194"/>
      <c r="E82" s="194"/>
      <c r="F82" s="194"/>
      <c r="G82" s="193"/>
      <c r="H82" s="194"/>
      <c r="I82" s="194"/>
      <c r="J82" s="194"/>
      <c r="K82" s="194"/>
      <c r="L82" s="194"/>
      <c r="M82" s="194"/>
      <c r="N82" s="197"/>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row>
    <row r="83" spans="1:96" x14ac:dyDescent="0.45">
      <c r="A83" s="193"/>
      <c r="B83" s="194"/>
      <c r="C83" s="195"/>
      <c r="D83" s="194"/>
      <c r="E83" s="194"/>
      <c r="F83" s="194"/>
      <c r="G83" s="193"/>
      <c r="H83" s="194"/>
      <c r="I83" s="194"/>
      <c r="J83" s="194"/>
      <c r="K83" s="194"/>
      <c r="L83" s="194"/>
      <c r="M83" s="194"/>
      <c r="N83" s="197"/>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row>
    <row r="84" spans="1:96" x14ac:dyDescent="0.45">
      <c r="A84" s="193"/>
      <c r="B84" s="194"/>
      <c r="C84" s="195"/>
      <c r="D84" s="194"/>
      <c r="E84" s="194"/>
      <c r="F84" s="194"/>
      <c r="G84" s="193"/>
      <c r="H84" s="194"/>
      <c r="I84" s="194"/>
      <c r="J84" s="194"/>
      <c r="K84" s="194"/>
      <c r="L84" s="194"/>
      <c r="M84" s="194"/>
      <c r="N84" s="197"/>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row>
    <row r="85" spans="1:96" x14ac:dyDescent="0.45">
      <c r="A85" s="193"/>
      <c r="B85" s="194"/>
      <c r="C85" s="195"/>
      <c r="D85" s="194"/>
      <c r="E85" s="194"/>
      <c r="F85" s="194"/>
      <c r="G85" s="193"/>
      <c r="H85" s="194"/>
      <c r="I85" s="194"/>
      <c r="J85" s="194"/>
      <c r="K85" s="194"/>
      <c r="L85" s="194"/>
      <c r="M85" s="194"/>
      <c r="N85" s="197"/>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row>
    <row r="86" spans="1:96" x14ac:dyDescent="0.45">
      <c r="A86" s="193"/>
      <c r="B86" s="194"/>
      <c r="C86" s="195"/>
      <c r="D86" s="194"/>
      <c r="E86" s="194"/>
      <c r="F86" s="194"/>
      <c r="G86" s="193"/>
      <c r="H86" s="194"/>
      <c r="I86" s="194"/>
      <c r="J86" s="194"/>
      <c r="K86" s="194"/>
      <c r="L86" s="194"/>
      <c r="M86" s="194"/>
      <c r="N86" s="197"/>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row>
    <row r="87" spans="1:96" x14ac:dyDescent="0.45">
      <c r="A87" s="193"/>
      <c r="B87" s="194"/>
      <c r="C87" s="195"/>
      <c r="D87" s="194"/>
      <c r="E87" s="194"/>
      <c r="F87" s="194"/>
      <c r="G87" s="193"/>
      <c r="H87" s="194"/>
      <c r="I87" s="194"/>
      <c r="J87" s="194"/>
      <c r="K87" s="194"/>
      <c r="L87" s="194"/>
      <c r="M87" s="194"/>
      <c r="N87" s="197"/>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row>
    <row r="88" spans="1:96" x14ac:dyDescent="0.45">
      <c r="A88" s="193"/>
      <c r="B88" s="194"/>
      <c r="C88" s="195"/>
      <c r="D88" s="194"/>
      <c r="E88" s="194"/>
      <c r="F88" s="194"/>
      <c r="G88" s="193"/>
      <c r="H88" s="194"/>
      <c r="I88" s="194"/>
      <c r="J88" s="194"/>
      <c r="K88" s="194"/>
      <c r="L88" s="194"/>
      <c r="M88" s="194"/>
      <c r="N88" s="197"/>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row>
    <row r="89" spans="1:96" x14ac:dyDescent="0.45">
      <c r="A89" s="193"/>
      <c r="B89" s="194"/>
      <c r="C89" s="195"/>
      <c r="D89" s="194"/>
      <c r="E89" s="194"/>
      <c r="F89" s="194"/>
      <c r="G89" s="193"/>
      <c r="H89" s="194"/>
      <c r="I89" s="194"/>
      <c r="J89" s="194"/>
      <c r="K89" s="194"/>
      <c r="L89" s="194"/>
      <c r="M89" s="194"/>
      <c r="N89" s="197"/>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row>
    <row r="90" spans="1:96" x14ac:dyDescent="0.45">
      <c r="A90" s="193"/>
      <c r="B90" s="194"/>
      <c r="C90" s="195"/>
      <c r="D90" s="194"/>
      <c r="E90" s="194"/>
      <c r="F90" s="194"/>
      <c r="G90" s="193"/>
      <c r="H90" s="194"/>
      <c r="I90" s="194"/>
      <c r="J90" s="194"/>
      <c r="K90" s="194"/>
      <c r="L90" s="194"/>
      <c r="M90" s="194"/>
      <c r="N90" s="197"/>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row>
    <row r="91" spans="1:96" x14ac:dyDescent="0.45">
      <c r="A91" s="193"/>
      <c r="B91" s="194"/>
      <c r="C91" s="195"/>
      <c r="D91" s="194"/>
      <c r="E91" s="194"/>
      <c r="F91" s="194"/>
      <c r="G91" s="193"/>
      <c r="H91" s="194"/>
      <c r="I91" s="194"/>
      <c r="J91" s="194"/>
      <c r="K91" s="194"/>
      <c r="L91" s="194"/>
      <c r="M91" s="194"/>
      <c r="N91" s="197"/>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row>
    <row r="92" spans="1:96" x14ac:dyDescent="0.45">
      <c r="A92" s="193"/>
      <c r="B92" s="194"/>
      <c r="C92" s="195"/>
      <c r="D92" s="194"/>
      <c r="E92" s="194"/>
      <c r="F92" s="194"/>
      <c r="G92" s="193"/>
      <c r="H92" s="194"/>
      <c r="I92" s="194"/>
      <c r="J92" s="194"/>
      <c r="K92" s="194"/>
      <c r="L92" s="194"/>
      <c r="M92" s="194"/>
      <c r="N92" s="197"/>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row>
    <row r="93" spans="1:96" x14ac:dyDescent="0.45">
      <c r="A93" s="193"/>
      <c r="B93" s="194"/>
      <c r="C93" s="195"/>
      <c r="D93" s="194"/>
      <c r="E93" s="194"/>
      <c r="F93" s="194"/>
      <c r="G93" s="193"/>
      <c r="H93" s="194"/>
      <c r="I93" s="194"/>
      <c r="J93" s="194"/>
      <c r="K93" s="194"/>
      <c r="L93" s="194"/>
      <c r="M93" s="194"/>
      <c r="N93" s="197"/>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row>
    <row r="94" spans="1:96" x14ac:dyDescent="0.45">
      <c r="A94" s="193"/>
      <c r="B94" s="194"/>
      <c r="C94" s="195"/>
      <c r="D94" s="194"/>
      <c r="E94" s="194"/>
      <c r="F94" s="194"/>
      <c r="G94" s="193"/>
      <c r="H94" s="194"/>
      <c r="I94" s="194"/>
      <c r="J94" s="194"/>
      <c r="K94" s="194"/>
      <c r="L94" s="194"/>
      <c r="M94" s="194"/>
      <c r="N94" s="197"/>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row>
    <row r="95" spans="1:96" x14ac:dyDescent="0.45">
      <c r="A95" s="193"/>
      <c r="B95" s="194"/>
      <c r="C95" s="195"/>
      <c r="D95" s="194"/>
      <c r="E95" s="194"/>
      <c r="F95" s="194"/>
      <c r="G95" s="193"/>
      <c r="H95" s="194"/>
      <c r="I95" s="194"/>
      <c r="J95" s="194"/>
      <c r="K95" s="194"/>
      <c r="L95" s="194"/>
      <c r="M95" s="194"/>
      <c r="N95" s="197"/>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row>
    <row r="96" spans="1:96" x14ac:dyDescent="0.45">
      <c r="A96" s="193"/>
      <c r="B96" s="194"/>
      <c r="C96" s="195"/>
      <c r="D96" s="194"/>
      <c r="E96" s="194"/>
      <c r="F96" s="194"/>
      <c r="G96" s="193"/>
      <c r="H96" s="194"/>
      <c r="I96" s="194"/>
      <c r="J96" s="194"/>
      <c r="K96" s="194"/>
      <c r="L96" s="194"/>
      <c r="M96" s="194"/>
      <c r="N96" s="197"/>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row>
    <row r="97" spans="1:96" x14ac:dyDescent="0.45">
      <c r="A97" s="193"/>
      <c r="B97" s="194"/>
      <c r="C97" s="195"/>
      <c r="D97" s="194"/>
      <c r="E97" s="194"/>
      <c r="F97" s="194"/>
      <c r="G97" s="193"/>
      <c r="H97" s="194"/>
      <c r="I97" s="194"/>
      <c r="J97" s="194"/>
      <c r="K97" s="194"/>
      <c r="L97" s="194"/>
      <c r="M97" s="194"/>
      <c r="N97" s="197"/>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row>
    <row r="98" spans="1:96" x14ac:dyDescent="0.45">
      <c r="A98" s="193"/>
      <c r="B98" s="194"/>
      <c r="C98" s="195"/>
      <c r="D98" s="194"/>
      <c r="E98" s="194"/>
      <c r="F98" s="194"/>
      <c r="G98" s="193"/>
      <c r="H98" s="194"/>
      <c r="I98" s="194"/>
      <c r="J98" s="194"/>
      <c r="K98" s="194"/>
      <c r="L98" s="194"/>
      <c r="M98" s="194"/>
      <c r="N98" s="197"/>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row>
    <row r="99" spans="1:96" x14ac:dyDescent="0.45">
      <c r="A99" s="193"/>
      <c r="B99" s="194"/>
      <c r="C99" s="195"/>
      <c r="D99" s="194"/>
      <c r="E99" s="194"/>
      <c r="F99" s="194"/>
      <c r="G99" s="193"/>
      <c r="H99" s="194"/>
      <c r="I99" s="194"/>
      <c r="J99" s="194"/>
      <c r="K99" s="194"/>
      <c r="L99" s="194"/>
      <c r="M99" s="194"/>
      <c r="N99" s="197"/>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row>
    <row r="100" spans="1:96" x14ac:dyDescent="0.45">
      <c r="A100" s="193"/>
      <c r="B100" s="194"/>
      <c r="C100" s="195"/>
      <c r="D100" s="194"/>
      <c r="E100" s="194"/>
      <c r="F100" s="194"/>
      <c r="G100" s="193"/>
      <c r="H100" s="194"/>
      <c r="I100" s="194"/>
      <c r="J100" s="194"/>
      <c r="K100" s="194"/>
      <c r="L100" s="194"/>
      <c r="M100" s="194"/>
      <c r="N100" s="197"/>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row>
    <row r="101" spans="1:96" x14ac:dyDescent="0.45">
      <c r="A101" s="193"/>
      <c r="B101" s="194"/>
      <c r="C101" s="195"/>
      <c r="D101" s="194"/>
      <c r="E101" s="194"/>
      <c r="F101" s="194"/>
      <c r="G101" s="193"/>
      <c r="H101" s="194"/>
      <c r="I101" s="194"/>
      <c r="J101" s="194"/>
      <c r="K101" s="194"/>
      <c r="L101" s="194"/>
      <c r="M101" s="194"/>
      <c r="N101" s="197"/>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row>
    <row r="102" spans="1:96" x14ac:dyDescent="0.45">
      <c r="A102" s="193"/>
      <c r="B102" s="194"/>
      <c r="C102" s="195"/>
      <c r="D102" s="194"/>
      <c r="E102" s="194"/>
      <c r="F102" s="194"/>
      <c r="G102" s="193"/>
      <c r="H102" s="194"/>
      <c r="I102" s="194"/>
      <c r="J102" s="194"/>
      <c r="K102" s="194"/>
      <c r="L102" s="194"/>
      <c r="M102" s="194"/>
      <c r="N102" s="197"/>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row>
    <row r="103" spans="1:96" x14ac:dyDescent="0.45">
      <c r="A103" s="193"/>
      <c r="B103" s="194"/>
      <c r="C103" s="195"/>
      <c r="D103" s="194"/>
      <c r="E103" s="194"/>
      <c r="F103" s="194"/>
      <c r="G103" s="193"/>
      <c r="H103" s="194"/>
      <c r="I103" s="194"/>
      <c r="J103" s="194"/>
      <c r="K103" s="194"/>
      <c r="L103" s="194"/>
      <c r="M103" s="194"/>
      <c r="N103" s="197"/>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row>
    <row r="104" spans="1:96" x14ac:dyDescent="0.45">
      <c r="A104" s="193"/>
      <c r="B104" s="194"/>
      <c r="C104" s="195"/>
      <c r="D104" s="194"/>
      <c r="E104" s="194"/>
      <c r="F104" s="194"/>
      <c r="G104" s="193"/>
      <c r="H104" s="194"/>
      <c r="I104" s="194"/>
      <c r="J104" s="194"/>
      <c r="K104" s="194"/>
      <c r="L104" s="194"/>
      <c r="M104" s="194"/>
      <c r="N104" s="197"/>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row>
    <row r="105" spans="1:96" x14ac:dyDescent="0.45">
      <c r="A105" s="193"/>
      <c r="B105" s="194"/>
      <c r="C105" s="195"/>
      <c r="D105" s="194"/>
      <c r="E105" s="194"/>
      <c r="F105" s="194"/>
      <c r="G105" s="193"/>
      <c r="H105" s="194"/>
      <c r="I105" s="194"/>
      <c r="J105" s="194"/>
      <c r="K105" s="194"/>
      <c r="L105" s="194"/>
      <c r="M105" s="194"/>
      <c r="N105" s="197"/>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row>
    <row r="106" spans="1:96" x14ac:dyDescent="0.45">
      <c r="A106" s="193"/>
      <c r="B106" s="194"/>
      <c r="C106" s="195"/>
      <c r="D106" s="194"/>
      <c r="E106" s="194"/>
      <c r="F106" s="194"/>
      <c r="G106" s="193"/>
      <c r="H106" s="194"/>
      <c r="I106" s="194"/>
      <c r="J106" s="194"/>
      <c r="K106" s="194"/>
      <c r="L106" s="194"/>
      <c r="M106" s="194"/>
      <c r="N106" s="197"/>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row>
    <row r="107" spans="1:96" x14ac:dyDescent="0.45">
      <c r="A107" s="193"/>
      <c r="B107" s="194"/>
      <c r="C107" s="195"/>
      <c r="D107" s="194"/>
      <c r="E107" s="194"/>
      <c r="F107" s="194"/>
      <c r="G107" s="193"/>
      <c r="H107" s="194"/>
      <c r="I107" s="194"/>
      <c r="J107" s="194"/>
      <c r="K107" s="194"/>
      <c r="L107" s="194"/>
      <c r="M107" s="194"/>
      <c r="N107" s="197"/>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row>
    <row r="108" spans="1:96" x14ac:dyDescent="0.45">
      <c r="A108" s="193"/>
      <c r="B108" s="194"/>
      <c r="C108" s="195"/>
      <c r="D108" s="194"/>
      <c r="E108" s="194"/>
      <c r="F108" s="194"/>
      <c r="G108" s="193"/>
      <c r="H108" s="194"/>
      <c r="I108" s="194"/>
      <c r="J108" s="194"/>
      <c r="K108" s="194"/>
      <c r="L108" s="194"/>
      <c r="M108" s="194"/>
      <c r="N108" s="197"/>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row>
    <row r="109" spans="1:96" x14ac:dyDescent="0.45">
      <c r="A109" s="193"/>
      <c r="B109" s="194"/>
      <c r="C109" s="195"/>
      <c r="D109" s="194"/>
      <c r="E109" s="194"/>
      <c r="F109" s="194"/>
      <c r="G109" s="193"/>
      <c r="H109" s="194"/>
      <c r="I109" s="194"/>
      <c r="J109" s="194"/>
      <c r="K109" s="194"/>
      <c r="L109" s="194"/>
      <c r="M109" s="194"/>
      <c r="N109" s="197"/>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194"/>
      <c r="CP109" s="194"/>
      <c r="CQ109" s="194"/>
      <c r="CR109" s="194"/>
    </row>
    <row r="110" spans="1:96" x14ac:dyDescent="0.45">
      <c r="A110" s="193"/>
      <c r="B110" s="194"/>
      <c r="C110" s="195"/>
      <c r="D110" s="194"/>
      <c r="E110" s="194"/>
      <c r="F110" s="194"/>
      <c r="G110" s="193"/>
      <c r="H110" s="194"/>
      <c r="I110" s="194"/>
      <c r="J110" s="194"/>
      <c r="K110" s="194"/>
      <c r="L110" s="194"/>
      <c r="M110" s="194"/>
      <c r="N110" s="197"/>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c r="BR110" s="194"/>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194"/>
      <c r="CP110" s="194"/>
      <c r="CQ110" s="194"/>
      <c r="CR110" s="194"/>
    </row>
    <row r="111" spans="1:96" x14ac:dyDescent="0.45">
      <c r="A111" s="193"/>
      <c r="B111" s="194"/>
      <c r="C111" s="195"/>
      <c r="D111" s="194"/>
      <c r="E111" s="194"/>
      <c r="F111" s="194"/>
      <c r="G111" s="193"/>
      <c r="H111" s="194"/>
      <c r="I111" s="194"/>
      <c r="J111" s="194"/>
      <c r="K111" s="194"/>
      <c r="L111" s="194"/>
      <c r="M111" s="194"/>
      <c r="N111" s="197"/>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c r="BR111" s="194"/>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194"/>
      <c r="CP111" s="194"/>
      <c r="CQ111" s="194"/>
      <c r="CR111" s="194"/>
    </row>
    <row r="112" spans="1:96" x14ac:dyDescent="0.45">
      <c r="A112" s="193"/>
      <c r="B112" s="194"/>
      <c r="C112" s="195"/>
      <c r="D112" s="194"/>
      <c r="E112" s="194"/>
      <c r="F112" s="194"/>
      <c r="G112" s="193"/>
      <c r="H112" s="194"/>
      <c r="I112" s="194"/>
      <c r="J112" s="194"/>
      <c r="K112" s="194"/>
      <c r="L112" s="194"/>
      <c r="M112" s="194"/>
      <c r="N112" s="197"/>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row>
    <row r="113" spans="1:96" x14ac:dyDescent="0.45">
      <c r="A113" s="193"/>
      <c r="B113" s="194"/>
      <c r="C113" s="195"/>
      <c r="D113" s="194"/>
      <c r="E113" s="194"/>
      <c r="F113" s="194"/>
      <c r="G113" s="193"/>
      <c r="H113" s="194"/>
      <c r="I113" s="194"/>
      <c r="J113" s="194"/>
      <c r="K113" s="194"/>
      <c r="L113" s="194"/>
      <c r="M113" s="194"/>
      <c r="N113" s="197"/>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c r="BR113" s="194"/>
      <c r="BS113" s="194"/>
      <c r="BT113" s="194"/>
      <c r="BU113" s="194"/>
      <c r="BV113" s="194"/>
      <c r="BW113" s="194"/>
      <c r="BX113" s="194"/>
      <c r="BY113" s="194"/>
      <c r="BZ113" s="194"/>
      <c r="CA113" s="194"/>
      <c r="CB113" s="194"/>
      <c r="CC113" s="194"/>
      <c r="CD113" s="194"/>
      <c r="CE113" s="194"/>
      <c r="CF113" s="194"/>
      <c r="CG113" s="194"/>
      <c r="CH113" s="194"/>
      <c r="CI113" s="194"/>
      <c r="CJ113" s="194"/>
      <c r="CK113" s="194"/>
      <c r="CL113" s="194"/>
      <c r="CM113" s="194"/>
      <c r="CN113" s="194"/>
      <c r="CO113" s="194"/>
      <c r="CP113" s="194"/>
      <c r="CQ113" s="194"/>
      <c r="CR113" s="194"/>
    </row>
    <row r="114" spans="1:96" x14ac:dyDescent="0.45">
      <c r="A114" s="193"/>
      <c r="B114" s="194"/>
      <c r="C114" s="195"/>
      <c r="D114" s="194"/>
      <c r="E114" s="194"/>
      <c r="F114" s="194"/>
      <c r="G114" s="193"/>
      <c r="H114" s="194"/>
      <c r="I114" s="194"/>
      <c r="J114" s="194"/>
      <c r="K114" s="194"/>
      <c r="L114" s="194"/>
      <c r="M114" s="194"/>
      <c r="N114" s="197"/>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c r="BR114" s="194"/>
      <c r="BS114" s="194"/>
      <c r="BT114" s="194"/>
      <c r="BU114" s="194"/>
      <c r="BV114" s="194"/>
      <c r="BW114" s="194"/>
      <c r="BX114" s="194"/>
      <c r="BY114" s="194"/>
      <c r="BZ114" s="194"/>
      <c r="CA114" s="194"/>
      <c r="CB114" s="194"/>
      <c r="CC114" s="194"/>
      <c r="CD114" s="194"/>
      <c r="CE114" s="194"/>
      <c r="CF114" s="194"/>
      <c r="CG114" s="194"/>
      <c r="CH114" s="194"/>
      <c r="CI114" s="194"/>
      <c r="CJ114" s="194"/>
      <c r="CK114" s="194"/>
      <c r="CL114" s="194"/>
      <c r="CM114" s="194"/>
      <c r="CN114" s="194"/>
      <c r="CO114" s="194"/>
      <c r="CP114" s="194"/>
      <c r="CQ114" s="194"/>
      <c r="CR114" s="194"/>
    </row>
    <row r="115" spans="1:96" x14ac:dyDescent="0.45">
      <c r="A115" s="193"/>
      <c r="B115" s="194"/>
      <c r="C115" s="195"/>
      <c r="D115" s="194"/>
      <c r="E115" s="194"/>
      <c r="F115" s="194"/>
      <c r="G115" s="193"/>
      <c r="H115" s="194"/>
      <c r="I115" s="194"/>
      <c r="J115" s="194"/>
      <c r="K115" s="194"/>
      <c r="L115" s="194"/>
      <c r="M115" s="194"/>
      <c r="N115" s="197"/>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c r="BR115" s="194"/>
      <c r="BS115" s="194"/>
      <c r="BT115" s="194"/>
      <c r="BU115" s="194"/>
      <c r="BV115" s="194"/>
      <c r="BW115" s="194"/>
      <c r="BX115" s="194"/>
      <c r="BY115" s="194"/>
      <c r="BZ115" s="194"/>
      <c r="CA115" s="194"/>
      <c r="CB115" s="194"/>
      <c r="CC115" s="194"/>
      <c r="CD115" s="194"/>
      <c r="CE115" s="194"/>
      <c r="CF115" s="194"/>
      <c r="CG115" s="194"/>
      <c r="CH115" s="194"/>
      <c r="CI115" s="194"/>
      <c r="CJ115" s="194"/>
      <c r="CK115" s="194"/>
      <c r="CL115" s="194"/>
      <c r="CM115" s="194"/>
      <c r="CN115" s="194"/>
      <c r="CO115" s="194"/>
      <c r="CP115" s="194"/>
      <c r="CQ115" s="194"/>
      <c r="CR115" s="194"/>
    </row>
    <row r="116" spans="1:96" x14ac:dyDescent="0.45">
      <c r="A116" s="193"/>
      <c r="B116" s="194"/>
      <c r="C116" s="195"/>
      <c r="D116" s="194"/>
      <c r="E116" s="194"/>
      <c r="F116" s="194"/>
      <c r="G116" s="193"/>
      <c r="H116" s="194"/>
      <c r="I116" s="194"/>
      <c r="J116" s="194"/>
      <c r="K116" s="194"/>
      <c r="L116" s="194"/>
      <c r="M116" s="194"/>
      <c r="N116" s="197"/>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c r="BC116" s="194"/>
      <c r="BD116" s="194"/>
      <c r="BE116" s="194"/>
      <c r="BF116" s="194"/>
      <c r="BG116" s="194"/>
      <c r="BH116" s="194"/>
      <c r="BI116" s="194"/>
      <c r="BJ116" s="194"/>
      <c r="BK116" s="194"/>
      <c r="BL116" s="194"/>
      <c r="BM116" s="194"/>
      <c r="BN116" s="194"/>
      <c r="BO116" s="194"/>
      <c r="BP116" s="194"/>
      <c r="BQ116" s="194"/>
      <c r="BR116" s="194"/>
      <c r="BS116" s="194"/>
      <c r="BT116" s="194"/>
      <c r="BU116" s="194"/>
      <c r="BV116" s="194"/>
      <c r="BW116" s="194"/>
      <c r="BX116" s="194"/>
      <c r="BY116" s="194"/>
      <c r="BZ116" s="194"/>
      <c r="CA116" s="194"/>
      <c r="CB116" s="194"/>
      <c r="CC116" s="194"/>
      <c r="CD116" s="194"/>
      <c r="CE116" s="194"/>
      <c r="CF116" s="194"/>
      <c r="CG116" s="194"/>
      <c r="CH116" s="194"/>
      <c r="CI116" s="194"/>
      <c r="CJ116" s="194"/>
      <c r="CK116" s="194"/>
      <c r="CL116" s="194"/>
      <c r="CM116" s="194"/>
      <c r="CN116" s="194"/>
      <c r="CO116" s="194"/>
      <c r="CP116" s="194"/>
      <c r="CQ116" s="194"/>
      <c r="CR116" s="194"/>
    </row>
    <row r="117" spans="1:96" x14ac:dyDescent="0.45">
      <c r="A117" s="193"/>
      <c r="B117" s="194"/>
      <c r="C117" s="195"/>
      <c r="D117" s="194"/>
      <c r="E117" s="194"/>
      <c r="F117" s="194"/>
      <c r="G117" s="193"/>
      <c r="H117" s="194"/>
      <c r="I117" s="194"/>
      <c r="J117" s="194"/>
      <c r="K117" s="194"/>
      <c r="L117" s="194"/>
      <c r="M117" s="194"/>
      <c r="N117" s="197"/>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94"/>
      <c r="BS117" s="194"/>
      <c r="BT117" s="194"/>
      <c r="BU117" s="194"/>
      <c r="BV117" s="194"/>
      <c r="BW117" s="194"/>
      <c r="BX117" s="194"/>
      <c r="BY117" s="194"/>
      <c r="BZ117" s="194"/>
      <c r="CA117" s="194"/>
      <c r="CB117" s="194"/>
      <c r="CC117" s="194"/>
      <c r="CD117" s="194"/>
      <c r="CE117" s="194"/>
      <c r="CF117" s="194"/>
      <c r="CG117" s="194"/>
      <c r="CH117" s="194"/>
      <c r="CI117" s="194"/>
      <c r="CJ117" s="194"/>
      <c r="CK117" s="194"/>
      <c r="CL117" s="194"/>
      <c r="CM117" s="194"/>
      <c r="CN117" s="194"/>
      <c r="CO117" s="194"/>
      <c r="CP117" s="194"/>
      <c r="CQ117" s="194"/>
      <c r="CR117" s="194"/>
    </row>
    <row r="118" spans="1:96" x14ac:dyDescent="0.45">
      <c r="A118" s="193"/>
      <c r="B118" s="194"/>
      <c r="C118" s="195"/>
      <c r="D118" s="194"/>
      <c r="E118" s="194"/>
      <c r="F118" s="194"/>
      <c r="G118" s="193"/>
      <c r="H118" s="194"/>
      <c r="I118" s="194"/>
      <c r="J118" s="194"/>
      <c r="K118" s="194"/>
      <c r="L118" s="194"/>
      <c r="M118" s="194"/>
      <c r="N118" s="197"/>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row>
    <row r="119" spans="1:96" x14ac:dyDescent="0.45">
      <c r="A119" s="193"/>
      <c r="B119" s="194"/>
      <c r="C119" s="195"/>
      <c r="D119" s="194"/>
      <c r="E119" s="194"/>
      <c r="F119" s="194"/>
      <c r="G119" s="193"/>
      <c r="H119" s="194"/>
      <c r="I119" s="194"/>
      <c r="J119" s="194"/>
      <c r="K119" s="194"/>
      <c r="L119" s="194"/>
      <c r="M119" s="194"/>
      <c r="N119" s="197"/>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row>
    <row r="120" spans="1:96" x14ac:dyDescent="0.45">
      <c r="A120" s="193"/>
      <c r="B120" s="194"/>
      <c r="C120" s="195"/>
      <c r="D120" s="194"/>
      <c r="E120" s="194"/>
      <c r="F120" s="194"/>
      <c r="G120" s="193"/>
      <c r="H120" s="194"/>
      <c r="I120" s="194"/>
      <c r="J120" s="194"/>
      <c r="K120" s="194"/>
      <c r="L120" s="194"/>
      <c r="M120" s="194"/>
      <c r="N120" s="197"/>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row>
    <row r="121" spans="1:96" x14ac:dyDescent="0.45">
      <c r="A121" s="193"/>
      <c r="B121" s="194"/>
      <c r="C121" s="195"/>
      <c r="D121" s="194"/>
      <c r="E121" s="194"/>
      <c r="F121" s="194"/>
      <c r="G121" s="193"/>
      <c r="H121" s="194"/>
      <c r="I121" s="194"/>
      <c r="J121" s="194"/>
      <c r="K121" s="194"/>
      <c r="L121" s="194"/>
      <c r="M121" s="194"/>
      <c r="N121" s="197"/>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c r="BR121" s="194"/>
      <c r="BS121" s="194"/>
      <c r="BT121" s="194"/>
      <c r="BU121" s="194"/>
      <c r="BV121" s="194"/>
      <c r="BW121" s="194"/>
      <c r="BX121" s="194"/>
      <c r="BY121" s="194"/>
      <c r="BZ121" s="194"/>
      <c r="CA121" s="194"/>
      <c r="CB121" s="194"/>
      <c r="CC121" s="194"/>
      <c r="CD121" s="194"/>
      <c r="CE121" s="194"/>
      <c r="CF121" s="194"/>
      <c r="CG121" s="194"/>
      <c r="CH121" s="194"/>
      <c r="CI121" s="194"/>
      <c r="CJ121" s="194"/>
      <c r="CK121" s="194"/>
      <c r="CL121" s="194"/>
      <c r="CM121" s="194"/>
      <c r="CN121" s="194"/>
      <c r="CO121" s="194"/>
      <c r="CP121" s="194"/>
      <c r="CQ121" s="194"/>
      <c r="CR121" s="194"/>
    </row>
    <row r="122" spans="1:96" x14ac:dyDescent="0.45">
      <c r="A122" s="193"/>
      <c r="B122" s="194"/>
      <c r="C122" s="195"/>
      <c r="D122" s="194"/>
      <c r="E122" s="194"/>
      <c r="F122" s="194"/>
      <c r="G122" s="193"/>
      <c r="H122" s="194"/>
      <c r="I122" s="194"/>
      <c r="J122" s="194"/>
      <c r="K122" s="194"/>
      <c r="L122" s="194"/>
      <c r="M122" s="194"/>
      <c r="N122" s="197"/>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row>
    <row r="123" spans="1:96" x14ac:dyDescent="0.45">
      <c r="A123" s="193"/>
      <c r="B123" s="194"/>
      <c r="C123" s="195"/>
      <c r="D123" s="194"/>
      <c r="E123" s="194"/>
      <c r="F123" s="194"/>
      <c r="G123" s="193"/>
      <c r="H123" s="194"/>
      <c r="I123" s="194"/>
      <c r="J123" s="194"/>
      <c r="K123" s="194"/>
      <c r="L123" s="194"/>
      <c r="M123" s="194"/>
      <c r="N123" s="197"/>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c r="BR123" s="194"/>
      <c r="BS123" s="194"/>
      <c r="BT123" s="194"/>
      <c r="BU123" s="194"/>
      <c r="BV123" s="194"/>
      <c r="BW123" s="194"/>
      <c r="BX123" s="194"/>
      <c r="BY123" s="194"/>
      <c r="BZ123" s="194"/>
      <c r="CA123" s="194"/>
      <c r="CB123" s="194"/>
      <c r="CC123" s="194"/>
      <c r="CD123" s="194"/>
      <c r="CE123" s="194"/>
      <c r="CF123" s="194"/>
      <c r="CG123" s="194"/>
      <c r="CH123" s="194"/>
      <c r="CI123" s="194"/>
      <c r="CJ123" s="194"/>
      <c r="CK123" s="194"/>
      <c r="CL123" s="194"/>
      <c r="CM123" s="194"/>
      <c r="CN123" s="194"/>
      <c r="CO123" s="194"/>
      <c r="CP123" s="194"/>
      <c r="CQ123" s="194"/>
      <c r="CR123" s="194"/>
    </row>
    <row r="124" spans="1:96" x14ac:dyDescent="0.45">
      <c r="A124" s="193"/>
      <c r="B124" s="194"/>
      <c r="C124" s="195"/>
      <c r="D124" s="194"/>
      <c r="E124" s="194"/>
      <c r="F124" s="194"/>
      <c r="G124" s="193"/>
      <c r="H124" s="194"/>
      <c r="I124" s="194"/>
      <c r="J124" s="194"/>
      <c r="K124" s="194"/>
      <c r="L124" s="194"/>
      <c r="M124" s="194"/>
      <c r="N124" s="197"/>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row>
    <row r="125" spans="1:96" x14ac:dyDescent="0.45">
      <c r="A125" s="193"/>
      <c r="B125" s="194"/>
      <c r="C125" s="195"/>
      <c r="D125" s="194"/>
      <c r="E125" s="194"/>
      <c r="F125" s="194"/>
      <c r="G125" s="193"/>
      <c r="H125" s="194"/>
      <c r="I125" s="194"/>
      <c r="J125" s="194"/>
      <c r="K125" s="194"/>
      <c r="L125" s="194"/>
      <c r="M125" s="194"/>
      <c r="N125" s="197"/>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c r="BR125" s="194"/>
      <c r="BS125" s="194"/>
      <c r="BT125" s="194"/>
      <c r="BU125" s="194"/>
      <c r="BV125" s="194"/>
      <c r="BW125" s="194"/>
      <c r="BX125" s="194"/>
      <c r="BY125" s="194"/>
      <c r="BZ125" s="194"/>
      <c r="CA125" s="194"/>
      <c r="CB125" s="194"/>
      <c r="CC125" s="194"/>
      <c r="CD125" s="194"/>
      <c r="CE125" s="194"/>
      <c r="CF125" s="194"/>
      <c r="CG125" s="194"/>
      <c r="CH125" s="194"/>
      <c r="CI125" s="194"/>
      <c r="CJ125" s="194"/>
      <c r="CK125" s="194"/>
      <c r="CL125" s="194"/>
      <c r="CM125" s="194"/>
      <c r="CN125" s="194"/>
      <c r="CO125" s="194"/>
      <c r="CP125" s="194"/>
      <c r="CQ125" s="194"/>
      <c r="CR125" s="194"/>
    </row>
    <row r="126" spans="1:96" x14ac:dyDescent="0.45">
      <c r="A126" s="193"/>
      <c r="B126" s="194"/>
      <c r="C126" s="195"/>
      <c r="D126" s="194"/>
      <c r="E126" s="194"/>
      <c r="F126" s="194"/>
      <c r="G126" s="193"/>
      <c r="H126" s="194"/>
      <c r="I126" s="194"/>
      <c r="J126" s="194"/>
      <c r="K126" s="194"/>
      <c r="L126" s="194"/>
      <c r="M126" s="194"/>
      <c r="N126" s="197"/>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c r="BR126" s="194"/>
      <c r="BS126" s="194"/>
      <c r="BT126" s="194"/>
      <c r="BU126" s="194"/>
      <c r="BV126" s="194"/>
      <c r="BW126" s="194"/>
      <c r="BX126" s="194"/>
      <c r="BY126" s="194"/>
      <c r="BZ126" s="194"/>
      <c r="CA126" s="194"/>
      <c r="CB126" s="194"/>
      <c r="CC126" s="194"/>
      <c r="CD126" s="194"/>
      <c r="CE126" s="194"/>
      <c r="CF126" s="194"/>
      <c r="CG126" s="194"/>
      <c r="CH126" s="194"/>
      <c r="CI126" s="194"/>
      <c r="CJ126" s="194"/>
      <c r="CK126" s="194"/>
      <c r="CL126" s="194"/>
      <c r="CM126" s="194"/>
      <c r="CN126" s="194"/>
      <c r="CO126" s="194"/>
      <c r="CP126" s="194"/>
      <c r="CQ126" s="194"/>
      <c r="CR126" s="194"/>
    </row>
    <row r="127" spans="1:96" x14ac:dyDescent="0.45">
      <c r="A127" s="193"/>
      <c r="B127" s="194"/>
      <c r="C127" s="195"/>
      <c r="D127" s="194"/>
      <c r="E127" s="194"/>
      <c r="F127" s="194"/>
      <c r="G127" s="193"/>
      <c r="H127" s="194"/>
      <c r="I127" s="194"/>
      <c r="J127" s="194"/>
      <c r="K127" s="194"/>
      <c r="L127" s="194"/>
      <c r="M127" s="194"/>
      <c r="N127" s="197"/>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c r="BE127" s="194"/>
      <c r="BF127" s="194"/>
      <c r="BG127" s="194"/>
      <c r="BH127" s="194"/>
      <c r="BI127" s="194"/>
      <c r="BJ127" s="194"/>
      <c r="BK127" s="194"/>
      <c r="BL127" s="194"/>
      <c r="BM127" s="194"/>
      <c r="BN127" s="194"/>
      <c r="BO127" s="194"/>
      <c r="BP127" s="194"/>
      <c r="BQ127" s="194"/>
      <c r="BR127" s="194"/>
      <c r="BS127" s="194"/>
      <c r="BT127" s="194"/>
      <c r="BU127" s="194"/>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row>
    <row r="128" spans="1:96" x14ac:dyDescent="0.45">
      <c r="A128" s="193"/>
      <c r="B128" s="194"/>
      <c r="C128" s="195"/>
      <c r="D128" s="194"/>
      <c r="E128" s="194"/>
      <c r="F128" s="194"/>
      <c r="G128" s="193"/>
      <c r="H128" s="194"/>
      <c r="I128" s="194"/>
      <c r="J128" s="194"/>
      <c r="K128" s="194"/>
      <c r="L128" s="194"/>
      <c r="M128" s="194"/>
      <c r="N128" s="197"/>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c r="BR128" s="194"/>
      <c r="BS128" s="194"/>
      <c r="BT128" s="194"/>
      <c r="BU128" s="194"/>
      <c r="BV128" s="194"/>
      <c r="BW128" s="194"/>
      <c r="BX128" s="194"/>
      <c r="BY128" s="194"/>
      <c r="BZ128" s="194"/>
      <c r="CA128" s="194"/>
      <c r="CB128" s="194"/>
      <c r="CC128" s="194"/>
      <c r="CD128" s="194"/>
      <c r="CE128" s="194"/>
      <c r="CF128" s="194"/>
      <c r="CG128" s="194"/>
      <c r="CH128" s="194"/>
      <c r="CI128" s="194"/>
      <c r="CJ128" s="194"/>
      <c r="CK128" s="194"/>
      <c r="CL128" s="194"/>
      <c r="CM128" s="194"/>
      <c r="CN128" s="194"/>
      <c r="CO128" s="194"/>
      <c r="CP128" s="194"/>
      <c r="CQ128" s="194"/>
      <c r="CR128" s="194"/>
    </row>
    <row r="129" spans="1:96" x14ac:dyDescent="0.45">
      <c r="A129" s="193"/>
      <c r="B129" s="194"/>
      <c r="C129" s="195"/>
      <c r="D129" s="194"/>
      <c r="E129" s="194"/>
      <c r="F129" s="194"/>
      <c r="G129" s="193"/>
      <c r="H129" s="194"/>
      <c r="I129" s="194"/>
      <c r="J129" s="194"/>
      <c r="K129" s="194"/>
      <c r="L129" s="194"/>
      <c r="M129" s="194"/>
      <c r="N129" s="197"/>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c r="BD129" s="194"/>
      <c r="BE129" s="194"/>
      <c r="BF129" s="194"/>
      <c r="BG129" s="194"/>
      <c r="BH129" s="194"/>
      <c r="BI129" s="194"/>
      <c r="BJ129" s="194"/>
      <c r="BK129" s="194"/>
      <c r="BL129" s="194"/>
      <c r="BM129" s="194"/>
      <c r="BN129" s="194"/>
      <c r="BO129" s="194"/>
      <c r="BP129" s="194"/>
      <c r="BQ129" s="194"/>
      <c r="BR129" s="194"/>
      <c r="BS129" s="194"/>
      <c r="BT129" s="194"/>
      <c r="BU129" s="194"/>
      <c r="BV129" s="194"/>
      <c r="BW129" s="194"/>
      <c r="BX129" s="194"/>
      <c r="BY129" s="194"/>
      <c r="BZ129" s="194"/>
      <c r="CA129" s="194"/>
      <c r="CB129" s="194"/>
      <c r="CC129" s="194"/>
      <c r="CD129" s="194"/>
      <c r="CE129" s="194"/>
      <c r="CF129" s="194"/>
      <c r="CG129" s="194"/>
      <c r="CH129" s="194"/>
      <c r="CI129" s="194"/>
      <c r="CJ129" s="194"/>
      <c r="CK129" s="194"/>
      <c r="CL129" s="194"/>
      <c r="CM129" s="194"/>
      <c r="CN129" s="194"/>
      <c r="CO129" s="194"/>
      <c r="CP129" s="194"/>
      <c r="CQ129" s="194"/>
      <c r="CR129" s="194"/>
    </row>
    <row r="130" spans="1:96" x14ac:dyDescent="0.45">
      <c r="A130" s="193"/>
      <c r="B130" s="194"/>
      <c r="C130" s="195"/>
      <c r="D130" s="194"/>
      <c r="E130" s="194"/>
      <c r="F130" s="194"/>
      <c r="G130" s="193"/>
      <c r="H130" s="194"/>
      <c r="I130" s="194"/>
      <c r="J130" s="194"/>
      <c r="K130" s="194"/>
      <c r="L130" s="194"/>
      <c r="M130" s="194"/>
      <c r="N130" s="197"/>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94"/>
      <c r="BS130" s="194"/>
      <c r="BT130" s="194"/>
      <c r="BU130" s="194"/>
      <c r="BV130" s="194"/>
      <c r="BW130" s="194"/>
      <c r="BX130" s="194"/>
      <c r="BY130" s="194"/>
      <c r="BZ130" s="194"/>
      <c r="CA130" s="194"/>
      <c r="CB130" s="194"/>
      <c r="CC130" s="194"/>
      <c r="CD130" s="194"/>
      <c r="CE130" s="194"/>
      <c r="CF130" s="194"/>
      <c r="CG130" s="194"/>
      <c r="CH130" s="194"/>
      <c r="CI130" s="194"/>
      <c r="CJ130" s="194"/>
      <c r="CK130" s="194"/>
      <c r="CL130" s="194"/>
      <c r="CM130" s="194"/>
      <c r="CN130" s="194"/>
      <c r="CO130" s="194"/>
      <c r="CP130" s="194"/>
      <c r="CQ130" s="194"/>
      <c r="CR130" s="194"/>
    </row>
    <row r="131" spans="1:96" x14ac:dyDescent="0.45">
      <c r="A131" s="193"/>
      <c r="B131" s="194"/>
      <c r="C131" s="195"/>
      <c r="D131" s="194"/>
      <c r="E131" s="194"/>
      <c r="F131" s="194"/>
      <c r="G131" s="193"/>
      <c r="H131" s="194"/>
      <c r="I131" s="194"/>
      <c r="J131" s="194"/>
      <c r="K131" s="194"/>
      <c r="L131" s="194"/>
      <c r="M131" s="194"/>
      <c r="N131" s="197"/>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row>
    <row r="132" spans="1:96" x14ac:dyDescent="0.45">
      <c r="A132" s="193"/>
      <c r="B132" s="194"/>
      <c r="C132" s="195"/>
      <c r="D132" s="194"/>
      <c r="E132" s="194"/>
      <c r="F132" s="194"/>
      <c r="G132" s="193"/>
      <c r="H132" s="194"/>
      <c r="I132" s="194"/>
      <c r="J132" s="194"/>
      <c r="K132" s="194"/>
      <c r="L132" s="194"/>
      <c r="M132" s="194"/>
      <c r="N132" s="197"/>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194"/>
      <c r="CM132" s="194"/>
      <c r="CN132" s="194"/>
      <c r="CO132" s="194"/>
      <c r="CP132" s="194"/>
      <c r="CQ132" s="194"/>
      <c r="CR132" s="194"/>
    </row>
    <row r="133" spans="1:96" x14ac:dyDescent="0.45">
      <c r="A133" s="193"/>
      <c r="B133" s="194"/>
      <c r="C133" s="195"/>
      <c r="D133" s="194"/>
      <c r="E133" s="194"/>
      <c r="F133" s="194"/>
      <c r="G133" s="193"/>
      <c r="H133" s="194"/>
      <c r="I133" s="194"/>
      <c r="J133" s="194"/>
      <c r="K133" s="194"/>
      <c r="L133" s="194"/>
      <c r="M133" s="194"/>
      <c r="N133" s="197"/>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94"/>
      <c r="BJ133" s="194"/>
      <c r="BK133" s="194"/>
      <c r="BL133" s="194"/>
      <c r="BM133" s="194"/>
      <c r="BN133" s="194"/>
      <c r="BO133" s="194"/>
      <c r="BP133" s="194"/>
      <c r="BQ133" s="194"/>
      <c r="BR133" s="194"/>
      <c r="BS133" s="194"/>
      <c r="BT133" s="194"/>
      <c r="BU133" s="194"/>
      <c r="BV133" s="194"/>
      <c r="BW133" s="194"/>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row>
    <row r="134" spans="1:96" x14ac:dyDescent="0.45">
      <c r="A134" s="193"/>
      <c r="B134" s="194"/>
      <c r="C134" s="195"/>
      <c r="D134" s="194"/>
      <c r="E134" s="194"/>
      <c r="F134" s="194"/>
      <c r="G134" s="193"/>
      <c r="H134" s="194"/>
      <c r="I134" s="194"/>
      <c r="J134" s="194"/>
      <c r="K134" s="194"/>
      <c r="L134" s="194"/>
      <c r="M134" s="194"/>
      <c r="N134" s="197"/>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4"/>
      <c r="BG134" s="194"/>
      <c r="BH134" s="194"/>
      <c r="BI134" s="194"/>
      <c r="BJ134" s="194"/>
      <c r="BK134" s="194"/>
      <c r="BL134" s="194"/>
      <c r="BM134" s="194"/>
      <c r="BN134" s="194"/>
      <c r="BO134" s="194"/>
      <c r="BP134" s="194"/>
      <c r="BQ134" s="194"/>
      <c r="BR134" s="194"/>
      <c r="BS134" s="194"/>
      <c r="BT134" s="194"/>
      <c r="BU134" s="194"/>
      <c r="BV134" s="194"/>
      <c r="BW134" s="194"/>
      <c r="BX134" s="194"/>
      <c r="BY134" s="194"/>
      <c r="BZ134" s="194"/>
      <c r="CA134" s="194"/>
      <c r="CB134" s="194"/>
      <c r="CC134" s="194"/>
      <c r="CD134" s="194"/>
      <c r="CE134" s="194"/>
      <c r="CF134" s="194"/>
      <c r="CG134" s="194"/>
      <c r="CH134" s="194"/>
      <c r="CI134" s="194"/>
      <c r="CJ134" s="194"/>
      <c r="CK134" s="194"/>
      <c r="CL134" s="194"/>
      <c r="CM134" s="194"/>
      <c r="CN134" s="194"/>
      <c r="CO134" s="194"/>
      <c r="CP134" s="194"/>
      <c r="CQ134" s="194"/>
      <c r="CR134" s="194"/>
    </row>
    <row r="135" spans="1:96" x14ac:dyDescent="0.45">
      <c r="A135" s="193"/>
      <c r="B135" s="194"/>
      <c r="C135" s="195"/>
      <c r="D135" s="194"/>
      <c r="E135" s="194"/>
      <c r="F135" s="194"/>
      <c r="G135" s="193"/>
      <c r="H135" s="194"/>
      <c r="I135" s="194"/>
      <c r="J135" s="194"/>
      <c r="K135" s="194"/>
      <c r="L135" s="194"/>
      <c r="M135" s="194"/>
      <c r="N135" s="197"/>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c r="BR135" s="194"/>
      <c r="BS135" s="194"/>
      <c r="BT135" s="194"/>
      <c r="BU135" s="194"/>
      <c r="BV135" s="194"/>
      <c r="BW135" s="194"/>
      <c r="BX135" s="194"/>
      <c r="BY135" s="194"/>
      <c r="BZ135" s="194"/>
      <c r="CA135" s="194"/>
      <c r="CB135" s="194"/>
      <c r="CC135" s="194"/>
      <c r="CD135" s="194"/>
      <c r="CE135" s="194"/>
      <c r="CF135" s="194"/>
      <c r="CG135" s="194"/>
      <c r="CH135" s="194"/>
      <c r="CI135" s="194"/>
      <c r="CJ135" s="194"/>
      <c r="CK135" s="194"/>
      <c r="CL135" s="194"/>
      <c r="CM135" s="194"/>
      <c r="CN135" s="194"/>
      <c r="CO135" s="194"/>
      <c r="CP135" s="194"/>
      <c r="CQ135" s="194"/>
      <c r="CR135" s="194"/>
    </row>
    <row r="136" spans="1:96" x14ac:dyDescent="0.45">
      <c r="A136" s="193"/>
      <c r="B136" s="194"/>
      <c r="C136" s="195"/>
      <c r="D136" s="194"/>
      <c r="E136" s="194"/>
      <c r="F136" s="194"/>
      <c r="G136" s="193"/>
      <c r="H136" s="194"/>
      <c r="I136" s="194"/>
      <c r="J136" s="194"/>
      <c r="K136" s="194"/>
      <c r="L136" s="194"/>
      <c r="M136" s="194"/>
      <c r="N136" s="197"/>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4"/>
      <c r="BK136" s="194"/>
      <c r="BL136" s="194"/>
      <c r="BM136" s="194"/>
      <c r="BN136" s="194"/>
      <c r="BO136" s="194"/>
      <c r="BP136" s="194"/>
      <c r="BQ136" s="194"/>
      <c r="BR136" s="194"/>
      <c r="BS136" s="194"/>
      <c r="BT136" s="194"/>
      <c r="BU136" s="194"/>
      <c r="BV136" s="194"/>
      <c r="BW136" s="194"/>
      <c r="BX136" s="194"/>
      <c r="BY136" s="194"/>
      <c r="BZ136" s="194"/>
      <c r="CA136" s="194"/>
      <c r="CB136" s="194"/>
      <c r="CC136" s="194"/>
      <c r="CD136" s="194"/>
      <c r="CE136" s="194"/>
      <c r="CF136" s="194"/>
      <c r="CG136" s="194"/>
      <c r="CH136" s="194"/>
      <c r="CI136" s="194"/>
      <c r="CJ136" s="194"/>
      <c r="CK136" s="194"/>
      <c r="CL136" s="194"/>
      <c r="CM136" s="194"/>
      <c r="CN136" s="194"/>
      <c r="CO136" s="194"/>
      <c r="CP136" s="194"/>
      <c r="CQ136" s="194"/>
      <c r="CR136" s="194"/>
    </row>
    <row r="137" spans="1:96" x14ac:dyDescent="0.45">
      <c r="A137" s="193"/>
      <c r="B137" s="194"/>
      <c r="C137" s="195"/>
      <c r="D137" s="194"/>
      <c r="E137" s="194"/>
      <c r="F137" s="194"/>
      <c r="G137" s="193"/>
      <c r="H137" s="194"/>
      <c r="I137" s="194"/>
      <c r="J137" s="194"/>
      <c r="K137" s="194"/>
      <c r="L137" s="194"/>
      <c r="M137" s="194"/>
      <c r="N137" s="197"/>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4"/>
      <c r="BK137" s="194"/>
      <c r="BL137" s="194"/>
      <c r="BM137" s="194"/>
      <c r="BN137" s="194"/>
      <c r="BO137" s="194"/>
      <c r="BP137" s="194"/>
      <c r="BQ137" s="194"/>
      <c r="BR137" s="194"/>
      <c r="BS137" s="194"/>
      <c r="BT137" s="194"/>
      <c r="BU137" s="194"/>
      <c r="BV137" s="194"/>
      <c r="BW137" s="194"/>
      <c r="BX137" s="194"/>
      <c r="BY137" s="194"/>
      <c r="BZ137" s="194"/>
      <c r="CA137" s="194"/>
      <c r="CB137" s="194"/>
      <c r="CC137" s="194"/>
      <c r="CD137" s="194"/>
      <c r="CE137" s="194"/>
      <c r="CF137" s="194"/>
      <c r="CG137" s="194"/>
      <c r="CH137" s="194"/>
      <c r="CI137" s="194"/>
      <c r="CJ137" s="194"/>
      <c r="CK137" s="194"/>
      <c r="CL137" s="194"/>
      <c r="CM137" s="194"/>
      <c r="CN137" s="194"/>
      <c r="CO137" s="194"/>
      <c r="CP137" s="194"/>
      <c r="CQ137" s="194"/>
      <c r="CR137" s="194"/>
    </row>
    <row r="138" spans="1:96" x14ac:dyDescent="0.45">
      <c r="A138" s="193"/>
      <c r="B138" s="194"/>
      <c r="C138" s="195"/>
      <c r="D138" s="194"/>
      <c r="E138" s="194"/>
      <c r="F138" s="194"/>
      <c r="G138" s="193"/>
      <c r="H138" s="194"/>
      <c r="I138" s="194"/>
      <c r="J138" s="194"/>
      <c r="K138" s="194"/>
      <c r="L138" s="194"/>
      <c r="M138" s="194"/>
      <c r="N138" s="197"/>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4"/>
      <c r="BK138" s="194"/>
      <c r="BL138" s="194"/>
      <c r="BM138" s="194"/>
      <c r="BN138" s="194"/>
      <c r="BO138" s="194"/>
      <c r="BP138" s="194"/>
      <c r="BQ138" s="194"/>
      <c r="BR138" s="194"/>
      <c r="BS138" s="194"/>
      <c r="BT138" s="194"/>
      <c r="BU138" s="194"/>
      <c r="BV138" s="194"/>
      <c r="BW138" s="194"/>
      <c r="BX138" s="194"/>
      <c r="BY138" s="194"/>
      <c r="BZ138" s="194"/>
      <c r="CA138" s="194"/>
      <c r="CB138" s="194"/>
      <c r="CC138" s="194"/>
      <c r="CD138" s="194"/>
      <c r="CE138" s="194"/>
      <c r="CF138" s="194"/>
      <c r="CG138" s="194"/>
      <c r="CH138" s="194"/>
      <c r="CI138" s="194"/>
      <c r="CJ138" s="194"/>
      <c r="CK138" s="194"/>
      <c r="CL138" s="194"/>
      <c r="CM138" s="194"/>
      <c r="CN138" s="194"/>
      <c r="CO138" s="194"/>
      <c r="CP138" s="194"/>
      <c r="CQ138" s="194"/>
      <c r="CR138" s="194"/>
    </row>
    <row r="139" spans="1:96" x14ac:dyDescent="0.45">
      <c r="A139" s="193"/>
      <c r="B139" s="194"/>
      <c r="C139" s="195"/>
      <c r="D139" s="194"/>
      <c r="E139" s="194"/>
      <c r="F139" s="194"/>
      <c r="G139" s="193"/>
      <c r="H139" s="194"/>
      <c r="I139" s="194"/>
      <c r="J139" s="194"/>
      <c r="K139" s="194"/>
      <c r="L139" s="194"/>
      <c r="M139" s="194"/>
      <c r="N139" s="197"/>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4"/>
      <c r="BK139" s="194"/>
      <c r="BL139" s="194"/>
      <c r="BM139" s="194"/>
      <c r="BN139" s="194"/>
      <c r="BO139" s="194"/>
      <c r="BP139" s="194"/>
      <c r="BQ139" s="194"/>
      <c r="BR139" s="194"/>
      <c r="BS139" s="194"/>
      <c r="BT139" s="194"/>
      <c r="BU139" s="194"/>
      <c r="BV139" s="194"/>
      <c r="BW139" s="194"/>
      <c r="BX139" s="194"/>
      <c r="BY139" s="194"/>
      <c r="BZ139" s="194"/>
      <c r="CA139" s="194"/>
      <c r="CB139" s="194"/>
      <c r="CC139" s="194"/>
      <c r="CD139" s="194"/>
      <c r="CE139" s="194"/>
      <c r="CF139" s="194"/>
      <c r="CG139" s="194"/>
      <c r="CH139" s="194"/>
      <c r="CI139" s="194"/>
      <c r="CJ139" s="194"/>
      <c r="CK139" s="194"/>
      <c r="CL139" s="194"/>
      <c r="CM139" s="194"/>
      <c r="CN139" s="194"/>
      <c r="CO139" s="194"/>
      <c r="CP139" s="194"/>
      <c r="CQ139" s="194"/>
      <c r="CR139" s="194"/>
    </row>
    <row r="140" spans="1:96" x14ac:dyDescent="0.45">
      <c r="A140" s="193"/>
      <c r="B140" s="194"/>
      <c r="C140" s="195"/>
      <c r="D140" s="194"/>
      <c r="E140" s="194"/>
      <c r="F140" s="194"/>
      <c r="G140" s="193"/>
      <c r="H140" s="194"/>
      <c r="I140" s="194"/>
      <c r="J140" s="194"/>
      <c r="K140" s="194"/>
      <c r="L140" s="194"/>
      <c r="M140" s="194"/>
      <c r="N140" s="197"/>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194"/>
      <c r="BQ140" s="194"/>
      <c r="BR140" s="194"/>
      <c r="BS140" s="194"/>
      <c r="BT140" s="194"/>
      <c r="BU140" s="194"/>
      <c r="BV140" s="194"/>
      <c r="BW140" s="194"/>
      <c r="BX140" s="194"/>
      <c r="BY140" s="194"/>
      <c r="BZ140" s="194"/>
      <c r="CA140" s="194"/>
      <c r="CB140" s="194"/>
      <c r="CC140" s="194"/>
      <c r="CD140" s="194"/>
      <c r="CE140" s="194"/>
      <c r="CF140" s="194"/>
      <c r="CG140" s="194"/>
      <c r="CH140" s="194"/>
      <c r="CI140" s="194"/>
      <c r="CJ140" s="194"/>
      <c r="CK140" s="194"/>
      <c r="CL140" s="194"/>
      <c r="CM140" s="194"/>
      <c r="CN140" s="194"/>
      <c r="CO140" s="194"/>
      <c r="CP140" s="194"/>
      <c r="CQ140" s="194"/>
      <c r="CR140" s="194"/>
    </row>
    <row r="141" spans="1:96" x14ac:dyDescent="0.45">
      <c r="A141" s="193"/>
      <c r="B141" s="194"/>
      <c r="C141" s="195"/>
      <c r="D141" s="194"/>
      <c r="E141" s="194"/>
      <c r="F141" s="194"/>
      <c r="G141" s="193"/>
      <c r="H141" s="194"/>
      <c r="I141" s="194"/>
      <c r="J141" s="194"/>
      <c r="K141" s="194"/>
      <c r="L141" s="194"/>
      <c r="M141" s="194"/>
      <c r="N141" s="197"/>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c r="BD141" s="194"/>
      <c r="BE141" s="194"/>
      <c r="BF141" s="194"/>
      <c r="BG141" s="194"/>
      <c r="BH141" s="194"/>
      <c r="BI141" s="194"/>
      <c r="BJ141" s="194"/>
      <c r="BK141" s="194"/>
      <c r="BL141" s="194"/>
      <c r="BM141" s="194"/>
      <c r="BN141" s="194"/>
      <c r="BO141" s="194"/>
      <c r="BP141" s="194"/>
      <c r="BQ141" s="194"/>
      <c r="BR141" s="194"/>
      <c r="BS141" s="194"/>
      <c r="BT141" s="194"/>
      <c r="BU141" s="194"/>
      <c r="BV141" s="194"/>
      <c r="BW141" s="194"/>
      <c r="BX141" s="194"/>
      <c r="BY141" s="194"/>
      <c r="BZ141" s="194"/>
      <c r="CA141" s="194"/>
      <c r="CB141" s="194"/>
      <c r="CC141" s="194"/>
      <c r="CD141" s="194"/>
      <c r="CE141" s="194"/>
      <c r="CF141" s="194"/>
      <c r="CG141" s="194"/>
      <c r="CH141" s="194"/>
      <c r="CI141" s="194"/>
      <c r="CJ141" s="194"/>
      <c r="CK141" s="194"/>
      <c r="CL141" s="194"/>
      <c r="CM141" s="194"/>
      <c r="CN141" s="194"/>
      <c r="CO141" s="194"/>
      <c r="CP141" s="194"/>
      <c r="CQ141" s="194"/>
      <c r="CR141" s="194"/>
    </row>
    <row r="142" spans="1:96" x14ac:dyDescent="0.45">
      <c r="A142" s="193"/>
      <c r="B142" s="194"/>
      <c r="C142" s="195"/>
      <c r="D142" s="194"/>
      <c r="E142" s="194"/>
      <c r="F142" s="194"/>
      <c r="G142" s="193"/>
      <c r="H142" s="194"/>
      <c r="I142" s="194"/>
      <c r="J142" s="194"/>
      <c r="K142" s="194"/>
      <c r="L142" s="194"/>
      <c r="M142" s="194"/>
      <c r="N142" s="197"/>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c r="BR142" s="194"/>
      <c r="BS142" s="194"/>
      <c r="BT142" s="194"/>
      <c r="BU142" s="194"/>
      <c r="BV142" s="194"/>
      <c r="BW142" s="194"/>
      <c r="BX142" s="194"/>
      <c r="BY142" s="194"/>
      <c r="BZ142" s="194"/>
      <c r="CA142" s="194"/>
      <c r="CB142" s="194"/>
      <c r="CC142" s="194"/>
      <c r="CD142" s="194"/>
      <c r="CE142" s="194"/>
      <c r="CF142" s="194"/>
      <c r="CG142" s="194"/>
      <c r="CH142" s="194"/>
      <c r="CI142" s="194"/>
      <c r="CJ142" s="194"/>
      <c r="CK142" s="194"/>
      <c r="CL142" s="194"/>
      <c r="CM142" s="194"/>
      <c r="CN142" s="194"/>
      <c r="CO142" s="194"/>
      <c r="CP142" s="194"/>
      <c r="CQ142" s="194"/>
      <c r="CR142" s="194"/>
    </row>
    <row r="143" spans="1:96" x14ac:dyDescent="0.45">
      <c r="A143" s="193"/>
      <c r="B143" s="194"/>
      <c r="C143" s="195"/>
      <c r="D143" s="194"/>
      <c r="E143" s="194"/>
      <c r="F143" s="194"/>
      <c r="G143" s="193"/>
      <c r="H143" s="194"/>
      <c r="I143" s="194"/>
      <c r="J143" s="194"/>
      <c r="K143" s="194"/>
      <c r="L143" s="194"/>
      <c r="M143" s="194"/>
      <c r="N143" s="197"/>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c r="BX143" s="194"/>
      <c r="BY143" s="194"/>
      <c r="BZ143" s="194"/>
      <c r="CA143" s="194"/>
      <c r="CB143" s="194"/>
      <c r="CC143" s="194"/>
      <c r="CD143" s="194"/>
      <c r="CE143" s="194"/>
      <c r="CF143" s="194"/>
      <c r="CG143" s="194"/>
      <c r="CH143" s="194"/>
      <c r="CI143" s="194"/>
      <c r="CJ143" s="194"/>
      <c r="CK143" s="194"/>
      <c r="CL143" s="194"/>
      <c r="CM143" s="194"/>
      <c r="CN143" s="194"/>
      <c r="CO143" s="194"/>
      <c r="CP143" s="194"/>
      <c r="CQ143" s="194"/>
      <c r="CR143" s="194"/>
    </row>
    <row r="144" spans="1:96" x14ac:dyDescent="0.45">
      <c r="A144" s="193"/>
      <c r="B144" s="194"/>
      <c r="C144" s="195"/>
      <c r="D144" s="194"/>
      <c r="E144" s="194"/>
      <c r="F144" s="194"/>
      <c r="G144" s="193"/>
      <c r="H144" s="194"/>
      <c r="I144" s="194"/>
      <c r="J144" s="194"/>
      <c r="K144" s="194"/>
      <c r="L144" s="194"/>
      <c r="M144" s="194"/>
      <c r="N144" s="197"/>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c r="BX144" s="194"/>
      <c r="BY144" s="194"/>
      <c r="BZ144" s="194"/>
      <c r="CA144" s="194"/>
      <c r="CB144" s="194"/>
      <c r="CC144" s="194"/>
      <c r="CD144" s="194"/>
      <c r="CE144" s="194"/>
      <c r="CF144" s="194"/>
      <c r="CG144" s="194"/>
      <c r="CH144" s="194"/>
      <c r="CI144" s="194"/>
      <c r="CJ144" s="194"/>
      <c r="CK144" s="194"/>
      <c r="CL144" s="194"/>
      <c r="CM144" s="194"/>
      <c r="CN144" s="194"/>
      <c r="CO144" s="194"/>
      <c r="CP144" s="194"/>
      <c r="CQ144" s="194"/>
      <c r="CR144" s="194"/>
    </row>
    <row r="145" spans="1:96" x14ac:dyDescent="0.45">
      <c r="A145" s="193"/>
      <c r="B145" s="194"/>
      <c r="C145" s="195"/>
      <c r="D145" s="194"/>
      <c r="E145" s="194"/>
      <c r="F145" s="194"/>
      <c r="G145" s="193"/>
      <c r="H145" s="194"/>
      <c r="I145" s="194"/>
      <c r="J145" s="194"/>
      <c r="K145" s="194"/>
      <c r="L145" s="194"/>
      <c r="M145" s="194"/>
      <c r="N145" s="197"/>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row>
    <row r="146" spans="1:96" x14ac:dyDescent="0.45">
      <c r="A146" s="193"/>
      <c r="B146" s="194"/>
      <c r="C146" s="195"/>
      <c r="D146" s="194"/>
      <c r="E146" s="194"/>
      <c r="F146" s="194"/>
      <c r="G146" s="193"/>
      <c r="H146" s="194"/>
      <c r="I146" s="194"/>
      <c r="J146" s="194"/>
      <c r="K146" s="194"/>
      <c r="L146" s="194"/>
      <c r="M146" s="194"/>
      <c r="N146" s="197"/>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c r="BR146" s="194"/>
      <c r="BS146" s="194"/>
      <c r="BT146" s="194"/>
      <c r="BU146" s="194"/>
      <c r="BV146" s="194"/>
      <c r="BW146" s="194"/>
      <c r="BX146" s="194"/>
      <c r="BY146" s="194"/>
      <c r="BZ146" s="194"/>
      <c r="CA146" s="194"/>
      <c r="CB146" s="194"/>
      <c r="CC146" s="194"/>
      <c r="CD146" s="194"/>
      <c r="CE146" s="194"/>
      <c r="CF146" s="194"/>
      <c r="CG146" s="194"/>
      <c r="CH146" s="194"/>
      <c r="CI146" s="194"/>
      <c r="CJ146" s="194"/>
      <c r="CK146" s="194"/>
      <c r="CL146" s="194"/>
      <c r="CM146" s="194"/>
      <c r="CN146" s="194"/>
      <c r="CO146" s="194"/>
      <c r="CP146" s="194"/>
      <c r="CQ146" s="194"/>
      <c r="CR146" s="194"/>
    </row>
    <row r="147" spans="1:96" x14ac:dyDescent="0.45">
      <c r="A147" s="193"/>
      <c r="B147" s="194"/>
      <c r="C147" s="195"/>
      <c r="D147" s="194"/>
      <c r="E147" s="194"/>
      <c r="F147" s="194"/>
      <c r="G147" s="193"/>
      <c r="H147" s="194"/>
      <c r="I147" s="194"/>
      <c r="J147" s="194"/>
      <c r="K147" s="194"/>
      <c r="L147" s="194"/>
      <c r="M147" s="194"/>
      <c r="N147" s="197"/>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c r="BD147" s="194"/>
      <c r="BE147" s="194"/>
      <c r="BF147" s="194"/>
      <c r="BG147" s="194"/>
      <c r="BH147" s="194"/>
      <c r="BI147" s="194"/>
      <c r="BJ147" s="194"/>
      <c r="BK147" s="194"/>
      <c r="BL147" s="194"/>
      <c r="BM147" s="194"/>
      <c r="BN147" s="194"/>
      <c r="BO147" s="194"/>
      <c r="BP147" s="194"/>
      <c r="BQ147" s="194"/>
      <c r="BR147" s="194"/>
      <c r="BS147" s="194"/>
      <c r="BT147" s="194"/>
      <c r="BU147" s="194"/>
      <c r="BV147" s="194"/>
      <c r="BW147" s="194"/>
      <c r="BX147" s="194"/>
      <c r="BY147" s="194"/>
      <c r="BZ147" s="194"/>
      <c r="CA147" s="194"/>
      <c r="CB147" s="194"/>
      <c r="CC147" s="194"/>
      <c r="CD147" s="194"/>
      <c r="CE147" s="194"/>
      <c r="CF147" s="194"/>
      <c r="CG147" s="194"/>
      <c r="CH147" s="194"/>
      <c r="CI147" s="194"/>
      <c r="CJ147" s="194"/>
      <c r="CK147" s="194"/>
      <c r="CL147" s="194"/>
      <c r="CM147" s="194"/>
      <c r="CN147" s="194"/>
      <c r="CO147" s="194"/>
      <c r="CP147" s="194"/>
      <c r="CQ147" s="194"/>
      <c r="CR147" s="194"/>
    </row>
    <row r="148" spans="1:96" x14ac:dyDescent="0.45">
      <c r="A148" s="193"/>
      <c r="B148" s="194"/>
      <c r="C148" s="195"/>
      <c r="D148" s="194"/>
      <c r="E148" s="194"/>
      <c r="F148" s="194"/>
      <c r="G148" s="193"/>
      <c r="H148" s="194"/>
      <c r="I148" s="194"/>
      <c r="J148" s="194"/>
      <c r="K148" s="194"/>
      <c r="L148" s="194"/>
      <c r="M148" s="194"/>
      <c r="N148" s="197"/>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c r="BR148" s="194"/>
      <c r="BS148" s="194"/>
      <c r="BT148" s="194"/>
      <c r="BU148" s="194"/>
      <c r="BV148" s="194"/>
      <c r="BW148" s="194"/>
      <c r="BX148" s="194"/>
      <c r="BY148" s="194"/>
      <c r="BZ148" s="194"/>
      <c r="CA148" s="194"/>
      <c r="CB148" s="194"/>
      <c r="CC148" s="194"/>
      <c r="CD148" s="194"/>
      <c r="CE148" s="194"/>
      <c r="CF148" s="194"/>
      <c r="CG148" s="194"/>
      <c r="CH148" s="194"/>
      <c r="CI148" s="194"/>
      <c r="CJ148" s="194"/>
      <c r="CK148" s="194"/>
      <c r="CL148" s="194"/>
      <c r="CM148" s="194"/>
      <c r="CN148" s="194"/>
      <c r="CO148" s="194"/>
      <c r="CP148" s="194"/>
      <c r="CQ148" s="194"/>
      <c r="CR148" s="194"/>
    </row>
    <row r="149" spans="1:96" x14ac:dyDescent="0.45">
      <c r="A149" s="193"/>
      <c r="B149" s="194"/>
      <c r="C149" s="195"/>
      <c r="D149" s="194"/>
      <c r="E149" s="194"/>
      <c r="F149" s="194"/>
      <c r="G149" s="193"/>
      <c r="H149" s="194"/>
      <c r="I149" s="194"/>
      <c r="J149" s="194"/>
      <c r="K149" s="194"/>
      <c r="L149" s="194"/>
      <c r="M149" s="194"/>
      <c r="N149" s="197"/>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c r="BX149" s="194"/>
      <c r="BY149" s="194"/>
      <c r="BZ149" s="194"/>
      <c r="CA149" s="194"/>
      <c r="CB149" s="194"/>
      <c r="CC149" s="194"/>
      <c r="CD149" s="194"/>
      <c r="CE149" s="194"/>
      <c r="CF149" s="194"/>
      <c r="CG149" s="194"/>
      <c r="CH149" s="194"/>
      <c r="CI149" s="194"/>
      <c r="CJ149" s="194"/>
      <c r="CK149" s="194"/>
      <c r="CL149" s="194"/>
      <c r="CM149" s="194"/>
      <c r="CN149" s="194"/>
      <c r="CO149" s="194"/>
      <c r="CP149" s="194"/>
      <c r="CQ149" s="194"/>
      <c r="CR149" s="194"/>
    </row>
    <row r="150" spans="1:96" x14ac:dyDescent="0.45">
      <c r="A150" s="193"/>
      <c r="B150" s="194"/>
      <c r="C150" s="195"/>
      <c r="D150" s="194"/>
      <c r="E150" s="194"/>
      <c r="F150" s="194"/>
      <c r="G150" s="193"/>
      <c r="H150" s="194"/>
      <c r="I150" s="194"/>
      <c r="J150" s="194"/>
      <c r="K150" s="194"/>
      <c r="L150" s="194"/>
      <c r="M150" s="194"/>
      <c r="N150" s="197"/>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row>
    <row r="151" spans="1:96" x14ac:dyDescent="0.45">
      <c r="A151" s="193"/>
      <c r="B151" s="194"/>
      <c r="C151" s="195"/>
      <c r="D151" s="194"/>
      <c r="E151" s="194"/>
      <c r="F151" s="194"/>
      <c r="G151" s="193"/>
      <c r="H151" s="194"/>
      <c r="I151" s="194"/>
      <c r="J151" s="194"/>
      <c r="K151" s="194"/>
      <c r="L151" s="194"/>
      <c r="M151" s="194"/>
      <c r="N151" s="197"/>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c r="BD151" s="194"/>
      <c r="BE151" s="194"/>
      <c r="BF151" s="194"/>
      <c r="BG151" s="194"/>
      <c r="BH151" s="194"/>
      <c r="BI151" s="194"/>
      <c r="BJ151" s="194"/>
      <c r="BK151" s="194"/>
      <c r="BL151" s="194"/>
      <c r="BM151" s="194"/>
      <c r="BN151" s="194"/>
      <c r="BO151" s="194"/>
      <c r="BP151" s="194"/>
      <c r="BQ151" s="194"/>
      <c r="BR151" s="194"/>
      <c r="BS151" s="194"/>
      <c r="BT151" s="194"/>
      <c r="BU151" s="194"/>
      <c r="BV151" s="194"/>
      <c r="BW151" s="194"/>
      <c r="BX151" s="194"/>
      <c r="BY151" s="194"/>
      <c r="BZ151" s="194"/>
      <c r="CA151" s="194"/>
      <c r="CB151" s="194"/>
      <c r="CC151" s="194"/>
      <c r="CD151" s="194"/>
      <c r="CE151" s="194"/>
      <c r="CF151" s="194"/>
      <c r="CG151" s="194"/>
      <c r="CH151" s="194"/>
      <c r="CI151" s="194"/>
      <c r="CJ151" s="194"/>
      <c r="CK151" s="194"/>
      <c r="CL151" s="194"/>
      <c r="CM151" s="194"/>
      <c r="CN151" s="194"/>
      <c r="CO151" s="194"/>
      <c r="CP151" s="194"/>
      <c r="CQ151" s="194"/>
      <c r="CR151" s="194"/>
    </row>
    <row r="152" spans="1:96" x14ac:dyDescent="0.45">
      <c r="A152" s="193"/>
      <c r="B152" s="194"/>
      <c r="C152" s="195"/>
      <c r="D152" s="194"/>
      <c r="E152" s="194"/>
      <c r="F152" s="194"/>
      <c r="G152" s="193"/>
      <c r="H152" s="194"/>
      <c r="I152" s="194"/>
      <c r="J152" s="194"/>
      <c r="K152" s="194"/>
      <c r="L152" s="194"/>
      <c r="M152" s="194"/>
      <c r="N152" s="197"/>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c r="BR152" s="194"/>
      <c r="BS152" s="194"/>
      <c r="BT152" s="194"/>
      <c r="BU152" s="194"/>
      <c r="BV152" s="194"/>
      <c r="BW152" s="194"/>
      <c r="BX152" s="194"/>
      <c r="BY152" s="194"/>
      <c r="BZ152" s="194"/>
      <c r="CA152" s="194"/>
      <c r="CB152" s="194"/>
      <c r="CC152" s="194"/>
      <c r="CD152" s="194"/>
      <c r="CE152" s="194"/>
      <c r="CF152" s="194"/>
      <c r="CG152" s="194"/>
      <c r="CH152" s="194"/>
      <c r="CI152" s="194"/>
      <c r="CJ152" s="194"/>
      <c r="CK152" s="194"/>
      <c r="CL152" s="194"/>
      <c r="CM152" s="194"/>
      <c r="CN152" s="194"/>
      <c r="CO152" s="194"/>
      <c r="CP152" s="194"/>
      <c r="CQ152" s="194"/>
      <c r="CR152" s="194"/>
    </row>
    <row r="153" spans="1:96" x14ac:dyDescent="0.45">
      <c r="A153" s="193"/>
      <c r="B153" s="194"/>
      <c r="C153" s="195"/>
      <c r="D153" s="194"/>
      <c r="E153" s="194"/>
      <c r="F153" s="194"/>
      <c r="G153" s="193"/>
      <c r="H153" s="194"/>
      <c r="I153" s="194"/>
      <c r="J153" s="194"/>
      <c r="K153" s="194"/>
      <c r="L153" s="194"/>
      <c r="M153" s="194"/>
      <c r="N153" s="197"/>
      <c r="O153" s="194"/>
      <c r="P153" s="194"/>
      <c r="Q153" s="194"/>
      <c r="R153" s="194"/>
      <c r="S153" s="194"/>
      <c r="T153" s="194"/>
      <c r="U153" s="194"/>
      <c r="V153" s="194"/>
      <c r="W153" s="194"/>
      <c r="X153" s="194"/>
      <c r="Y153" s="194"/>
      <c r="Z153" s="194"/>
      <c r="AA153" s="194"/>
      <c r="AB153" s="194"/>
      <c r="AC153" s="194"/>
      <c r="AD153" s="194"/>
      <c r="AE153" s="194"/>
      <c r="AF153" s="194"/>
      <c r="AG153" s="194"/>
      <c r="AH153" s="194"/>
      <c r="AI153" s="194"/>
      <c r="AJ153" s="194"/>
      <c r="AK153" s="194"/>
      <c r="AL153" s="194"/>
      <c r="AM153" s="194"/>
      <c r="AN153" s="194"/>
      <c r="AO153" s="194"/>
      <c r="AP153" s="194"/>
      <c r="AQ153" s="194"/>
      <c r="AR153" s="194"/>
      <c r="AS153" s="194"/>
      <c r="AT153" s="194"/>
      <c r="AU153" s="194"/>
      <c r="AV153" s="194"/>
      <c r="AW153" s="194"/>
      <c r="AX153" s="194"/>
      <c r="AY153" s="194"/>
      <c r="AZ153" s="194"/>
      <c r="BA153" s="194"/>
      <c r="BB153" s="194"/>
      <c r="BC153" s="194"/>
      <c r="BD153" s="194"/>
      <c r="BE153" s="194"/>
      <c r="BF153" s="194"/>
      <c r="BG153" s="194"/>
      <c r="BH153" s="194"/>
      <c r="BI153" s="194"/>
      <c r="BJ153" s="194"/>
      <c r="BK153" s="194"/>
      <c r="BL153" s="194"/>
      <c r="BM153" s="194"/>
      <c r="BN153" s="194"/>
      <c r="BO153" s="194"/>
      <c r="BP153" s="194"/>
      <c r="BQ153" s="194"/>
      <c r="BR153" s="194"/>
      <c r="BS153" s="194"/>
      <c r="BT153" s="194"/>
      <c r="BU153" s="194"/>
      <c r="BV153" s="194"/>
      <c r="BW153" s="194"/>
      <c r="BX153" s="194"/>
      <c r="BY153" s="194"/>
      <c r="BZ153" s="194"/>
      <c r="CA153" s="194"/>
      <c r="CB153" s="194"/>
      <c r="CC153" s="194"/>
      <c r="CD153" s="194"/>
      <c r="CE153" s="194"/>
      <c r="CF153" s="194"/>
      <c r="CG153" s="194"/>
      <c r="CH153" s="194"/>
      <c r="CI153" s="194"/>
      <c r="CJ153" s="194"/>
      <c r="CK153" s="194"/>
      <c r="CL153" s="194"/>
      <c r="CM153" s="194"/>
      <c r="CN153" s="194"/>
      <c r="CO153" s="194"/>
      <c r="CP153" s="194"/>
      <c r="CQ153" s="194"/>
      <c r="CR153" s="194"/>
    </row>
    <row r="154" spans="1:96" x14ac:dyDescent="0.45">
      <c r="A154" s="193"/>
      <c r="B154" s="194"/>
      <c r="C154" s="195"/>
      <c r="D154" s="194"/>
      <c r="E154" s="194"/>
      <c r="F154" s="194"/>
      <c r="G154" s="193"/>
      <c r="H154" s="194"/>
      <c r="I154" s="194"/>
      <c r="J154" s="194"/>
      <c r="K154" s="194"/>
      <c r="L154" s="194"/>
      <c r="M154" s="194"/>
      <c r="N154" s="197"/>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c r="BC154" s="194"/>
      <c r="BD154" s="194"/>
      <c r="BE154" s="194"/>
      <c r="BF154" s="194"/>
      <c r="BG154" s="194"/>
      <c r="BH154" s="194"/>
      <c r="BI154" s="194"/>
      <c r="BJ154" s="194"/>
      <c r="BK154" s="194"/>
      <c r="BL154" s="194"/>
      <c r="BM154" s="194"/>
      <c r="BN154" s="194"/>
      <c r="BO154" s="194"/>
      <c r="BP154" s="194"/>
      <c r="BQ154" s="194"/>
      <c r="BR154" s="194"/>
      <c r="BS154" s="194"/>
      <c r="BT154" s="194"/>
      <c r="BU154" s="194"/>
      <c r="BV154" s="194"/>
      <c r="BW154" s="194"/>
      <c r="BX154" s="194"/>
      <c r="BY154" s="194"/>
      <c r="BZ154" s="194"/>
      <c r="CA154" s="194"/>
      <c r="CB154" s="194"/>
      <c r="CC154" s="194"/>
      <c r="CD154" s="194"/>
      <c r="CE154" s="194"/>
      <c r="CF154" s="194"/>
      <c r="CG154" s="194"/>
      <c r="CH154" s="194"/>
      <c r="CI154" s="194"/>
      <c r="CJ154" s="194"/>
      <c r="CK154" s="194"/>
      <c r="CL154" s="194"/>
      <c r="CM154" s="194"/>
      <c r="CN154" s="194"/>
      <c r="CO154" s="194"/>
      <c r="CP154" s="194"/>
      <c r="CQ154" s="194"/>
      <c r="CR154" s="194"/>
    </row>
    <row r="155" spans="1:96" x14ac:dyDescent="0.45">
      <c r="A155" s="193"/>
      <c r="B155" s="194"/>
      <c r="C155" s="195"/>
      <c r="D155" s="194"/>
      <c r="E155" s="194"/>
      <c r="F155" s="194"/>
      <c r="G155" s="193"/>
      <c r="H155" s="194"/>
      <c r="I155" s="194"/>
      <c r="J155" s="194"/>
      <c r="K155" s="194"/>
      <c r="L155" s="194"/>
      <c r="M155" s="194"/>
      <c r="N155" s="197"/>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c r="AS155" s="194"/>
      <c r="AT155" s="194"/>
      <c r="AU155" s="194"/>
      <c r="AV155" s="194"/>
      <c r="AW155" s="194"/>
      <c r="AX155" s="194"/>
      <c r="AY155" s="194"/>
      <c r="AZ155" s="194"/>
      <c r="BA155" s="194"/>
      <c r="BB155" s="194"/>
      <c r="BC155" s="194"/>
      <c r="BD155" s="194"/>
      <c r="BE155" s="194"/>
      <c r="BF155" s="194"/>
      <c r="BG155" s="194"/>
      <c r="BH155" s="194"/>
      <c r="BI155" s="194"/>
      <c r="BJ155" s="194"/>
      <c r="BK155" s="194"/>
      <c r="BL155" s="194"/>
      <c r="BM155" s="194"/>
      <c r="BN155" s="194"/>
      <c r="BO155" s="194"/>
      <c r="BP155" s="194"/>
      <c r="BQ155" s="194"/>
      <c r="BR155" s="194"/>
      <c r="BS155" s="194"/>
      <c r="BT155" s="194"/>
      <c r="BU155" s="194"/>
      <c r="BV155" s="194"/>
      <c r="BW155" s="194"/>
      <c r="BX155" s="194"/>
      <c r="BY155" s="194"/>
      <c r="BZ155" s="194"/>
      <c r="CA155" s="194"/>
      <c r="CB155" s="194"/>
      <c r="CC155" s="194"/>
      <c r="CD155" s="194"/>
      <c r="CE155" s="194"/>
      <c r="CF155" s="194"/>
      <c r="CG155" s="194"/>
      <c r="CH155" s="194"/>
      <c r="CI155" s="194"/>
      <c r="CJ155" s="194"/>
      <c r="CK155" s="194"/>
      <c r="CL155" s="194"/>
      <c r="CM155" s="194"/>
      <c r="CN155" s="194"/>
      <c r="CO155" s="194"/>
      <c r="CP155" s="194"/>
      <c r="CQ155" s="194"/>
      <c r="CR155" s="194"/>
    </row>
    <row r="156" spans="1:96" x14ac:dyDescent="0.45">
      <c r="A156" s="193"/>
      <c r="B156" s="194"/>
      <c r="C156" s="195"/>
      <c r="D156" s="194"/>
      <c r="E156" s="194"/>
      <c r="F156" s="194"/>
      <c r="G156" s="193"/>
      <c r="H156" s="194"/>
      <c r="I156" s="194"/>
      <c r="J156" s="194"/>
      <c r="K156" s="194"/>
      <c r="L156" s="194"/>
      <c r="M156" s="194"/>
      <c r="N156" s="197"/>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4"/>
      <c r="BL156" s="194"/>
      <c r="BM156" s="194"/>
      <c r="BN156" s="194"/>
      <c r="BO156" s="194"/>
      <c r="BP156" s="194"/>
      <c r="BQ156" s="194"/>
      <c r="BR156" s="194"/>
      <c r="BS156" s="194"/>
      <c r="BT156" s="194"/>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row>
    <row r="157" spans="1:96" x14ac:dyDescent="0.45">
      <c r="A157" s="193"/>
      <c r="B157" s="194"/>
      <c r="C157" s="195"/>
      <c r="D157" s="194"/>
      <c r="E157" s="194"/>
      <c r="F157" s="194"/>
      <c r="G157" s="193"/>
      <c r="H157" s="194"/>
      <c r="I157" s="194"/>
      <c r="J157" s="194"/>
      <c r="K157" s="194"/>
      <c r="L157" s="194"/>
      <c r="M157" s="194"/>
      <c r="N157" s="197"/>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c r="BD157" s="194"/>
      <c r="BE157" s="194"/>
      <c r="BF157" s="194"/>
      <c r="BG157" s="194"/>
      <c r="BH157" s="194"/>
      <c r="BI157" s="194"/>
      <c r="BJ157" s="194"/>
      <c r="BK157" s="194"/>
      <c r="BL157" s="194"/>
      <c r="BM157" s="194"/>
      <c r="BN157" s="194"/>
      <c r="BO157" s="194"/>
      <c r="BP157" s="194"/>
      <c r="BQ157" s="194"/>
      <c r="BR157" s="194"/>
      <c r="BS157" s="194"/>
      <c r="BT157" s="194"/>
      <c r="BU157" s="194"/>
      <c r="BV157" s="194"/>
      <c r="BW157" s="194"/>
      <c r="BX157" s="194"/>
      <c r="BY157" s="194"/>
      <c r="BZ157" s="194"/>
      <c r="CA157" s="194"/>
      <c r="CB157" s="194"/>
      <c r="CC157" s="194"/>
      <c r="CD157" s="194"/>
      <c r="CE157" s="194"/>
      <c r="CF157" s="194"/>
      <c r="CG157" s="194"/>
      <c r="CH157" s="194"/>
      <c r="CI157" s="194"/>
      <c r="CJ157" s="194"/>
      <c r="CK157" s="194"/>
      <c r="CL157" s="194"/>
      <c r="CM157" s="194"/>
      <c r="CN157" s="194"/>
      <c r="CO157" s="194"/>
      <c r="CP157" s="194"/>
      <c r="CQ157" s="194"/>
      <c r="CR157" s="194"/>
    </row>
    <row r="158" spans="1:96" x14ac:dyDescent="0.45">
      <c r="A158" s="193"/>
      <c r="B158" s="194"/>
      <c r="C158" s="195"/>
      <c r="D158" s="194"/>
      <c r="E158" s="194"/>
      <c r="F158" s="194"/>
      <c r="G158" s="193"/>
      <c r="H158" s="194"/>
      <c r="I158" s="194"/>
      <c r="J158" s="194"/>
      <c r="K158" s="194"/>
      <c r="L158" s="194"/>
      <c r="M158" s="194"/>
      <c r="N158" s="197"/>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194"/>
      <c r="AL158" s="194"/>
      <c r="AM158" s="194"/>
      <c r="AN158" s="194"/>
      <c r="AO158" s="194"/>
      <c r="AP158" s="194"/>
      <c r="AQ158" s="194"/>
      <c r="AR158" s="194"/>
      <c r="AS158" s="194"/>
      <c r="AT158" s="194"/>
      <c r="AU158" s="194"/>
      <c r="AV158" s="194"/>
      <c r="AW158" s="194"/>
      <c r="AX158" s="194"/>
      <c r="AY158" s="194"/>
      <c r="AZ158" s="194"/>
      <c r="BA158" s="194"/>
      <c r="BB158" s="194"/>
      <c r="BC158" s="194"/>
      <c r="BD158" s="194"/>
      <c r="BE158" s="194"/>
      <c r="BF158" s="194"/>
      <c r="BG158" s="194"/>
      <c r="BH158" s="194"/>
      <c r="BI158" s="194"/>
      <c r="BJ158" s="194"/>
      <c r="BK158" s="194"/>
      <c r="BL158" s="194"/>
      <c r="BM158" s="194"/>
      <c r="BN158" s="194"/>
      <c r="BO158" s="194"/>
      <c r="BP158" s="194"/>
      <c r="BQ158" s="194"/>
      <c r="BR158" s="194"/>
      <c r="BS158" s="194"/>
      <c r="BT158" s="194"/>
      <c r="BU158" s="194"/>
      <c r="BV158" s="194"/>
      <c r="BW158" s="194"/>
      <c r="BX158" s="194"/>
      <c r="BY158" s="194"/>
      <c r="BZ158" s="194"/>
      <c r="CA158" s="194"/>
      <c r="CB158" s="194"/>
      <c r="CC158" s="194"/>
      <c r="CD158" s="194"/>
      <c r="CE158" s="194"/>
      <c r="CF158" s="194"/>
      <c r="CG158" s="194"/>
      <c r="CH158" s="194"/>
      <c r="CI158" s="194"/>
      <c r="CJ158" s="194"/>
      <c r="CK158" s="194"/>
      <c r="CL158" s="194"/>
      <c r="CM158" s="194"/>
      <c r="CN158" s="194"/>
      <c r="CO158" s="194"/>
      <c r="CP158" s="194"/>
      <c r="CQ158" s="194"/>
      <c r="CR158" s="194"/>
    </row>
    <row r="159" spans="1:96" x14ac:dyDescent="0.45">
      <c r="A159" s="193"/>
      <c r="B159" s="194"/>
      <c r="C159" s="195"/>
      <c r="D159" s="194"/>
      <c r="E159" s="194"/>
      <c r="F159" s="194"/>
      <c r="G159" s="193"/>
      <c r="H159" s="194"/>
      <c r="I159" s="194"/>
      <c r="J159" s="194"/>
      <c r="K159" s="194"/>
      <c r="L159" s="194"/>
      <c r="M159" s="194"/>
      <c r="N159" s="197"/>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94"/>
      <c r="BJ159" s="194"/>
      <c r="BK159" s="194"/>
      <c r="BL159" s="194"/>
      <c r="BM159" s="194"/>
      <c r="BN159" s="194"/>
      <c r="BO159" s="194"/>
      <c r="BP159" s="194"/>
      <c r="BQ159" s="194"/>
      <c r="BR159" s="194"/>
      <c r="BS159" s="194"/>
      <c r="BT159" s="194"/>
      <c r="BU159" s="194"/>
      <c r="BV159" s="194"/>
      <c r="BW159" s="194"/>
      <c r="BX159" s="194"/>
      <c r="BY159" s="194"/>
      <c r="BZ159" s="194"/>
      <c r="CA159" s="194"/>
      <c r="CB159" s="194"/>
      <c r="CC159" s="194"/>
      <c r="CD159" s="194"/>
      <c r="CE159" s="194"/>
      <c r="CF159" s="194"/>
      <c r="CG159" s="194"/>
      <c r="CH159" s="194"/>
      <c r="CI159" s="194"/>
      <c r="CJ159" s="194"/>
      <c r="CK159" s="194"/>
      <c r="CL159" s="194"/>
      <c r="CM159" s="194"/>
      <c r="CN159" s="194"/>
      <c r="CO159" s="194"/>
      <c r="CP159" s="194"/>
      <c r="CQ159" s="194"/>
      <c r="CR159" s="194"/>
    </row>
    <row r="160" spans="1:96" x14ac:dyDescent="0.45">
      <c r="A160" s="193"/>
      <c r="B160" s="194"/>
      <c r="C160" s="195"/>
      <c r="D160" s="194"/>
      <c r="E160" s="194"/>
      <c r="F160" s="194"/>
      <c r="G160" s="193"/>
      <c r="H160" s="194"/>
      <c r="I160" s="194"/>
      <c r="J160" s="194"/>
      <c r="K160" s="194"/>
      <c r="L160" s="194"/>
      <c r="M160" s="194"/>
      <c r="N160" s="197"/>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c r="BX160" s="194"/>
      <c r="BY160" s="194"/>
      <c r="BZ160" s="194"/>
      <c r="CA160" s="194"/>
      <c r="CB160" s="194"/>
      <c r="CC160" s="194"/>
      <c r="CD160" s="194"/>
      <c r="CE160" s="194"/>
      <c r="CF160" s="194"/>
      <c r="CG160" s="194"/>
      <c r="CH160" s="194"/>
      <c r="CI160" s="194"/>
      <c r="CJ160" s="194"/>
      <c r="CK160" s="194"/>
      <c r="CL160" s="194"/>
      <c r="CM160" s="194"/>
      <c r="CN160" s="194"/>
      <c r="CO160" s="194"/>
      <c r="CP160" s="194"/>
      <c r="CQ160" s="194"/>
      <c r="CR160" s="194"/>
    </row>
    <row r="161" spans="1:96" x14ac:dyDescent="0.45">
      <c r="A161" s="193"/>
      <c r="B161" s="194"/>
      <c r="C161" s="195"/>
      <c r="D161" s="194"/>
      <c r="E161" s="194"/>
      <c r="F161" s="194"/>
      <c r="G161" s="193"/>
      <c r="H161" s="194"/>
      <c r="I161" s="194"/>
      <c r="J161" s="194"/>
      <c r="K161" s="194"/>
      <c r="L161" s="194"/>
      <c r="M161" s="194"/>
      <c r="N161" s="197"/>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c r="BD161" s="194"/>
      <c r="BE161" s="194"/>
      <c r="BF161" s="194"/>
      <c r="BG161" s="194"/>
      <c r="BH161" s="194"/>
      <c r="BI161" s="194"/>
      <c r="BJ161" s="194"/>
      <c r="BK161" s="194"/>
      <c r="BL161" s="194"/>
      <c r="BM161" s="194"/>
      <c r="BN161" s="194"/>
      <c r="BO161" s="194"/>
      <c r="BP161" s="194"/>
      <c r="BQ161" s="194"/>
      <c r="BR161" s="194"/>
      <c r="BS161" s="194"/>
      <c r="BT161" s="194"/>
      <c r="BU161" s="194"/>
      <c r="BV161" s="194"/>
      <c r="BW161" s="194"/>
      <c r="BX161" s="194"/>
      <c r="BY161" s="194"/>
      <c r="BZ161" s="194"/>
      <c r="CA161" s="194"/>
      <c r="CB161" s="194"/>
      <c r="CC161" s="194"/>
      <c r="CD161" s="194"/>
      <c r="CE161" s="194"/>
      <c r="CF161" s="194"/>
      <c r="CG161" s="194"/>
      <c r="CH161" s="194"/>
      <c r="CI161" s="194"/>
      <c r="CJ161" s="194"/>
      <c r="CK161" s="194"/>
      <c r="CL161" s="194"/>
      <c r="CM161" s="194"/>
      <c r="CN161" s="194"/>
      <c r="CO161" s="194"/>
      <c r="CP161" s="194"/>
      <c r="CQ161" s="194"/>
      <c r="CR161" s="194"/>
    </row>
    <row r="162" spans="1:96" x14ac:dyDescent="0.45">
      <c r="A162" s="193"/>
      <c r="B162" s="194"/>
      <c r="C162" s="195"/>
      <c r="D162" s="194"/>
      <c r="E162" s="194"/>
      <c r="F162" s="194"/>
      <c r="G162" s="193"/>
      <c r="H162" s="194"/>
      <c r="I162" s="194"/>
      <c r="J162" s="194"/>
      <c r="K162" s="194"/>
      <c r="L162" s="194"/>
      <c r="M162" s="194"/>
      <c r="N162" s="197"/>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c r="BQ162" s="194"/>
      <c r="BR162" s="194"/>
      <c r="BS162" s="194"/>
      <c r="BT162" s="194"/>
      <c r="BU162" s="194"/>
      <c r="BV162" s="194"/>
      <c r="BW162" s="194"/>
      <c r="BX162" s="194"/>
      <c r="BY162" s="194"/>
      <c r="BZ162" s="194"/>
      <c r="CA162" s="194"/>
      <c r="CB162" s="194"/>
      <c r="CC162" s="194"/>
      <c r="CD162" s="194"/>
      <c r="CE162" s="194"/>
      <c r="CF162" s="194"/>
      <c r="CG162" s="194"/>
      <c r="CH162" s="194"/>
      <c r="CI162" s="194"/>
      <c r="CJ162" s="194"/>
      <c r="CK162" s="194"/>
      <c r="CL162" s="194"/>
      <c r="CM162" s="194"/>
      <c r="CN162" s="194"/>
      <c r="CO162" s="194"/>
      <c r="CP162" s="194"/>
      <c r="CQ162" s="194"/>
      <c r="CR162" s="194"/>
    </row>
    <row r="163" spans="1:96" x14ac:dyDescent="0.45">
      <c r="A163" s="193"/>
      <c r="B163" s="194"/>
      <c r="C163" s="195"/>
      <c r="D163" s="194"/>
      <c r="E163" s="194"/>
      <c r="F163" s="194"/>
      <c r="G163" s="193"/>
      <c r="H163" s="194"/>
      <c r="I163" s="194"/>
      <c r="J163" s="194"/>
      <c r="K163" s="194"/>
      <c r="L163" s="194"/>
      <c r="M163" s="194"/>
      <c r="N163" s="197"/>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c r="BR163" s="194"/>
      <c r="BS163" s="194"/>
      <c r="BT163" s="194"/>
      <c r="BU163" s="194"/>
      <c r="BV163" s="194"/>
      <c r="BW163" s="194"/>
      <c r="BX163" s="194"/>
      <c r="BY163" s="194"/>
      <c r="BZ163" s="194"/>
      <c r="CA163" s="194"/>
      <c r="CB163" s="194"/>
      <c r="CC163" s="194"/>
      <c r="CD163" s="194"/>
      <c r="CE163" s="194"/>
      <c r="CF163" s="194"/>
      <c r="CG163" s="194"/>
      <c r="CH163" s="194"/>
      <c r="CI163" s="194"/>
      <c r="CJ163" s="194"/>
      <c r="CK163" s="194"/>
      <c r="CL163" s="194"/>
      <c r="CM163" s="194"/>
      <c r="CN163" s="194"/>
      <c r="CO163" s="194"/>
      <c r="CP163" s="194"/>
      <c r="CQ163" s="194"/>
      <c r="CR163" s="194"/>
    </row>
    <row r="164" spans="1:96" x14ac:dyDescent="0.45">
      <c r="A164" s="193"/>
      <c r="B164" s="194"/>
      <c r="C164" s="195"/>
      <c r="D164" s="194"/>
      <c r="E164" s="194"/>
      <c r="F164" s="194"/>
      <c r="G164" s="193"/>
      <c r="H164" s="194"/>
      <c r="I164" s="194"/>
      <c r="J164" s="194"/>
      <c r="K164" s="194"/>
      <c r="L164" s="194"/>
      <c r="M164" s="194"/>
      <c r="N164" s="197"/>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c r="BR164" s="194"/>
      <c r="BS164" s="194"/>
      <c r="BT164" s="194"/>
      <c r="BU164" s="194"/>
      <c r="BV164" s="194"/>
      <c r="BW164" s="194"/>
      <c r="BX164" s="194"/>
      <c r="BY164" s="194"/>
      <c r="BZ164" s="194"/>
      <c r="CA164" s="194"/>
      <c r="CB164" s="194"/>
      <c r="CC164" s="194"/>
      <c r="CD164" s="194"/>
      <c r="CE164" s="194"/>
      <c r="CF164" s="194"/>
      <c r="CG164" s="194"/>
      <c r="CH164" s="194"/>
      <c r="CI164" s="194"/>
      <c r="CJ164" s="194"/>
      <c r="CK164" s="194"/>
      <c r="CL164" s="194"/>
      <c r="CM164" s="194"/>
      <c r="CN164" s="194"/>
      <c r="CO164" s="194"/>
      <c r="CP164" s="194"/>
      <c r="CQ164" s="194"/>
      <c r="CR164" s="194"/>
    </row>
    <row r="165" spans="1:96" x14ac:dyDescent="0.45">
      <c r="A165" s="193"/>
      <c r="B165" s="194"/>
      <c r="C165" s="195"/>
      <c r="D165" s="194"/>
      <c r="E165" s="194"/>
      <c r="F165" s="194"/>
      <c r="G165" s="193"/>
      <c r="H165" s="194"/>
      <c r="I165" s="194"/>
      <c r="J165" s="194"/>
      <c r="K165" s="194"/>
      <c r="L165" s="194"/>
      <c r="M165" s="194"/>
      <c r="N165" s="197"/>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c r="BF165" s="194"/>
      <c r="BG165" s="194"/>
      <c r="BH165" s="194"/>
      <c r="BI165" s="194"/>
      <c r="BJ165" s="194"/>
      <c r="BK165" s="194"/>
      <c r="BL165" s="194"/>
      <c r="BM165" s="194"/>
      <c r="BN165" s="194"/>
      <c r="BO165" s="194"/>
      <c r="BP165" s="194"/>
      <c r="BQ165" s="194"/>
      <c r="BR165" s="194"/>
      <c r="BS165" s="194"/>
      <c r="BT165" s="194"/>
      <c r="BU165" s="194"/>
      <c r="BV165" s="194"/>
      <c r="BW165" s="194"/>
      <c r="BX165" s="194"/>
      <c r="BY165" s="194"/>
      <c r="BZ165" s="194"/>
      <c r="CA165" s="194"/>
      <c r="CB165" s="194"/>
      <c r="CC165" s="194"/>
      <c r="CD165" s="194"/>
      <c r="CE165" s="194"/>
      <c r="CF165" s="194"/>
      <c r="CG165" s="194"/>
      <c r="CH165" s="194"/>
      <c r="CI165" s="194"/>
      <c r="CJ165" s="194"/>
      <c r="CK165" s="194"/>
      <c r="CL165" s="194"/>
      <c r="CM165" s="194"/>
      <c r="CN165" s="194"/>
      <c r="CO165" s="194"/>
      <c r="CP165" s="194"/>
      <c r="CQ165" s="194"/>
      <c r="CR165" s="194"/>
    </row>
    <row r="166" spans="1:96" x14ac:dyDescent="0.45">
      <c r="A166" s="193"/>
      <c r="B166" s="194"/>
      <c r="C166" s="195"/>
      <c r="D166" s="194"/>
      <c r="E166" s="194"/>
      <c r="F166" s="194"/>
      <c r="G166" s="193"/>
      <c r="H166" s="194"/>
      <c r="I166" s="194"/>
      <c r="J166" s="194"/>
      <c r="K166" s="194"/>
      <c r="L166" s="194"/>
      <c r="M166" s="194"/>
      <c r="N166" s="197"/>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194"/>
      <c r="AM166" s="194"/>
      <c r="AN166" s="194"/>
      <c r="AO166" s="194"/>
      <c r="AP166" s="194"/>
      <c r="AQ166" s="194"/>
      <c r="AR166" s="194"/>
      <c r="AS166" s="194"/>
      <c r="AT166" s="194"/>
      <c r="AU166" s="194"/>
      <c r="AV166" s="194"/>
      <c r="AW166" s="194"/>
      <c r="AX166" s="194"/>
      <c r="AY166" s="194"/>
      <c r="AZ166" s="194"/>
      <c r="BA166" s="194"/>
      <c r="BB166" s="194"/>
      <c r="BC166" s="194"/>
      <c r="BD166" s="194"/>
      <c r="BE166" s="194"/>
      <c r="BF166" s="194"/>
      <c r="BG166" s="194"/>
      <c r="BH166" s="194"/>
      <c r="BI166" s="194"/>
      <c r="BJ166" s="194"/>
      <c r="BK166" s="194"/>
      <c r="BL166" s="194"/>
      <c r="BM166" s="194"/>
      <c r="BN166" s="194"/>
      <c r="BO166" s="194"/>
      <c r="BP166" s="194"/>
      <c r="BQ166" s="194"/>
      <c r="BR166" s="194"/>
      <c r="BS166" s="194"/>
      <c r="BT166" s="194"/>
      <c r="BU166" s="194"/>
      <c r="BV166" s="194"/>
      <c r="BW166" s="194"/>
      <c r="BX166" s="194"/>
      <c r="BY166" s="194"/>
      <c r="BZ166" s="194"/>
      <c r="CA166" s="194"/>
      <c r="CB166" s="194"/>
      <c r="CC166" s="194"/>
      <c r="CD166" s="194"/>
      <c r="CE166" s="194"/>
      <c r="CF166" s="194"/>
      <c r="CG166" s="194"/>
      <c r="CH166" s="194"/>
      <c r="CI166" s="194"/>
      <c r="CJ166" s="194"/>
      <c r="CK166" s="194"/>
      <c r="CL166" s="194"/>
      <c r="CM166" s="194"/>
      <c r="CN166" s="194"/>
      <c r="CO166" s="194"/>
      <c r="CP166" s="194"/>
      <c r="CQ166" s="194"/>
      <c r="CR166" s="194"/>
    </row>
    <row r="167" spans="1:96" x14ac:dyDescent="0.45">
      <c r="A167" s="193"/>
      <c r="B167" s="194"/>
      <c r="C167" s="195"/>
      <c r="D167" s="194"/>
      <c r="E167" s="194"/>
      <c r="F167" s="194"/>
      <c r="G167" s="193"/>
      <c r="H167" s="194"/>
      <c r="I167" s="194"/>
      <c r="J167" s="194"/>
      <c r="K167" s="194"/>
      <c r="L167" s="194"/>
      <c r="M167" s="194"/>
      <c r="N167" s="197"/>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c r="BD167" s="194"/>
      <c r="BE167" s="194"/>
      <c r="BF167" s="194"/>
      <c r="BG167" s="194"/>
      <c r="BH167" s="194"/>
      <c r="BI167" s="194"/>
      <c r="BJ167" s="194"/>
      <c r="BK167" s="194"/>
      <c r="BL167" s="194"/>
      <c r="BM167" s="194"/>
      <c r="BN167" s="194"/>
      <c r="BO167" s="194"/>
      <c r="BP167" s="194"/>
      <c r="BQ167" s="194"/>
      <c r="BR167" s="194"/>
      <c r="BS167" s="194"/>
      <c r="BT167" s="194"/>
      <c r="BU167" s="194"/>
      <c r="BV167" s="194"/>
      <c r="BW167" s="194"/>
      <c r="BX167" s="194"/>
      <c r="BY167" s="194"/>
      <c r="BZ167" s="194"/>
      <c r="CA167" s="194"/>
      <c r="CB167" s="194"/>
      <c r="CC167" s="194"/>
      <c r="CD167" s="194"/>
      <c r="CE167" s="194"/>
      <c r="CF167" s="194"/>
      <c r="CG167" s="194"/>
      <c r="CH167" s="194"/>
      <c r="CI167" s="194"/>
      <c r="CJ167" s="194"/>
      <c r="CK167" s="194"/>
      <c r="CL167" s="194"/>
      <c r="CM167" s="194"/>
      <c r="CN167" s="194"/>
      <c r="CO167" s="194"/>
      <c r="CP167" s="194"/>
      <c r="CQ167" s="194"/>
      <c r="CR167" s="194"/>
    </row>
    <row r="168" spans="1:96" x14ac:dyDescent="0.45">
      <c r="A168" s="193"/>
      <c r="B168" s="194"/>
      <c r="C168" s="195"/>
      <c r="D168" s="194"/>
      <c r="E168" s="194"/>
      <c r="F168" s="194"/>
      <c r="G168" s="193"/>
      <c r="H168" s="194"/>
      <c r="I168" s="194"/>
      <c r="J168" s="194"/>
      <c r="K168" s="194"/>
      <c r="L168" s="194"/>
      <c r="M168" s="194"/>
      <c r="N168" s="197"/>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c r="BD168" s="194"/>
      <c r="BE168" s="194"/>
      <c r="BF168" s="194"/>
      <c r="BG168" s="194"/>
      <c r="BH168" s="194"/>
      <c r="BI168" s="194"/>
      <c r="BJ168" s="194"/>
      <c r="BK168" s="194"/>
      <c r="BL168" s="194"/>
      <c r="BM168" s="194"/>
      <c r="BN168" s="194"/>
      <c r="BO168" s="194"/>
      <c r="BP168" s="194"/>
      <c r="BQ168" s="194"/>
      <c r="BR168" s="194"/>
      <c r="BS168" s="194"/>
      <c r="BT168" s="194"/>
      <c r="BU168" s="194"/>
      <c r="BV168" s="194"/>
      <c r="BW168" s="194"/>
      <c r="BX168" s="194"/>
      <c r="BY168" s="194"/>
      <c r="BZ168" s="194"/>
      <c r="CA168" s="194"/>
      <c r="CB168" s="194"/>
      <c r="CC168" s="194"/>
      <c r="CD168" s="194"/>
      <c r="CE168" s="194"/>
      <c r="CF168" s="194"/>
      <c r="CG168" s="194"/>
      <c r="CH168" s="194"/>
      <c r="CI168" s="194"/>
      <c r="CJ168" s="194"/>
      <c r="CK168" s="194"/>
      <c r="CL168" s="194"/>
      <c r="CM168" s="194"/>
      <c r="CN168" s="194"/>
      <c r="CO168" s="194"/>
      <c r="CP168" s="194"/>
      <c r="CQ168" s="194"/>
      <c r="CR168" s="194"/>
    </row>
    <row r="169" spans="1:96" x14ac:dyDescent="0.45">
      <c r="A169" s="193"/>
      <c r="B169" s="194"/>
      <c r="C169" s="195"/>
      <c r="D169" s="194"/>
      <c r="E169" s="194"/>
      <c r="F169" s="194"/>
      <c r="G169" s="193"/>
      <c r="H169" s="194"/>
      <c r="I169" s="194"/>
      <c r="J169" s="194"/>
      <c r="K169" s="194"/>
      <c r="L169" s="194"/>
      <c r="M169" s="194"/>
      <c r="N169" s="197"/>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c r="BD169" s="194"/>
      <c r="BE169" s="194"/>
      <c r="BF169" s="194"/>
      <c r="BG169" s="194"/>
      <c r="BH169" s="194"/>
      <c r="BI169" s="194"/>
      <c r="BJ169" s="194"/>
      <c r="BK169" s="194"/>
      <c r="BL169" s="194"/>
      <c r="BM169" s="194"/>
      <c r="BN169" s="194"/>
      <c r="BO169" s="194"/>
      <c r="BP169" s="194"/>
      <c r="BQ169" s="194"/>
      <c r="BR169" s="194"/>
      <c r="BS169" s="194"/>
      <c r="BT169" s="194"/>
      <c r="BU169" s="194"/>
      <c r="BV169" s="194"/>
      <c r="BW169" s="194"/>
      <c r="BX169" s="194"/>
      <c r="BY169" s="194"/>
      <c r="BZ169" s="194"/>
      <c r="CA169" s="194"/>
      <c r="CB169" s="194"/>
      <c r="CC169" s="194"/>
      <c r="CD169" s="194"/>
      <c r="CE169" s="194"/>
      <c r="CF169" s="194"/>
      <c r="CG169" s="194"/>
      <c r="CH169" s="194"/>
      <c r="CI169" s="194"/>
      <c r="CJ169" s="194"/>
      <c r="CK169" s="194"/>
      <c r="CL169" s="194"/>
      <c r="CM169" s="194"/>
      <c r="CN169" s="194"/>
      <c r="CO169" s="194"/>
      <c r="CP169" s="194"/>
      <c r="CQ169" s="194"/>
      <c r="CR169" s="194"/>
    </row>
    <row r="170" spans="1:96" x14ac:dyDescent="0.45">
      <c r="A170" s="193"/>
      <c r="B170" s="194"/>
      <c r="C170" s="195"/>
      <c r="D170" s="194"/>
      <c r="E170" s="194"/>
      <c r="F170" s="194"/>
      <c r="G170" s="193"/>
      <c r="H170" s="194"/>
      <c r="I170" s="194"/>
      <c r="J170" s="194"/>
      <c r="K170" s="194"/>
      <c r="L170" s="194"/>
      <c r="M170" s="194"/>
      <c r="N170" s="197"/>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c r="BD170" s="194"/>
      <c r="BE170" s="194"/>
      <c r="BF170" s="194"/>
      <c r="BG170" s="194"/>
      <c r="BH170" s="194"/>
      <c r="BI170" s="194"/>
      <c r="BJ170" s="194"/>
      <c r="BK170" s="194"/>
      <c r="BL170" s="194"/>
      <c r="BM170" s="194"/>
      <c r="BN170" s="194"/>
      <c r="BO170" s="194"/>
      <c r="BP170" s="194"/>
      <c r="BQ170" s="194"/>
      <c r="BR170" s="194"/>
      <c r="BS170" s="194"/>
      <c r="BT170" s="194"/>
      <c r="BU170" s="194"/>
      <c r="BV170" s="194"/>
      <c r="BW170" s="194"/>
      <c r="BX170" s="194"/>
      <c r="BY170" s="194"/>
      <c r="BZ170" s="194"/>
      <c r="CA170" s="194"/>
      <c r="CB170" s="194"/>
      <c r="CC170" s="194"/>
      <c r="CD170" s="194"/>
      <c r="CE170" s="194"/>
      <c r="CF170" s="194"/>
      <c r="CG170" s="194"/>
      <c r="CH170" s="194"/>
      <c r="CI170" s="194"/>
      <c r="CJ170" s="194"/>
      <c r="CK170" s="194"/>
      <c r="CL170" s="194"/>
      <c r="CM170" s="194"/>
      <c r="CN170" s="194"/>
      <c r="CO170" s="194"/>
      <c r="CP170" s="194"/>
      <c r="CQ170" s="194"/>
      <c r="CR170" s="194"/>
    </row>
    <row r="171" spans="1:96" x14ac:dyDescent="0.45">
      <c r="A171" s="193"/>
      <c r="B171" s="194"/>
      <c r="C171" s="195"/>
      <c r="D171" s="194"/>
      <c r="E171" s="194"/>
      <c r="F171" s="194"/>
      <c r="G171" s="193"/>
      <c r="H171" s="194"/>
      <c r="I171" s="194"/>
      <c r="J171" s="194"/>
      <c r="K171" s="194"/>
      <c r="L171" s="194"/>
      <c r="M171" s="194"/>
      <c r="N171" s="197"/>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4"/>
      <c r="BK171" s="194"/>
      <c r="BL171" s="194"/>
      <c r="BM171" s="194"/>
      <c r="BN171" s="194"/>
      <c r="BO171" s="194"/>
      <c r="BP171" s="194"/>
      <c r="BQ171" s="194"/>
      <c r="BR171" s="194"/>
      <c r="BS171" s="194"/>
      <c r="BT171" s="194"/>
      <c r="BU171" s="194"/>
      <c r="BV171" s="194"/>
      <c r="BW171" s="194"/>
      <c r="BX171" s="194"/>
      <c r="BY171" s="194"/>
      <c r="BZ171" s="194"/>
      <c r="CA171" s="194"/>
      <c r="CB171" s="194"/>
      <c r="CC171" s="194"/>
      <c r="CD171" s="194"/>
      <c r="CE171" s="194"/>
      <c r="CF171" s="194"/>
      <c r="CG171" s="194"/>
      <c r="CH171" s="194"/>
      <c r="CI171" s="194"/>
      <c r="CJ171" s="194"/>
      <c r="CK171" s="194"/>
      <c r="CL171" s="194"/>
      <c r="CM171" s="194"/>
      <c r="CN171" s="194"/>
      <c r="CO171" s="194"/>
      <c r="CP171" s="194"/>
      <c r="CQ171" s="194"/>
      <c r="CR171" s="194"/>
    </row>
    <row r="172" spans="1:96" x14ac:dyDescent="0.45">
      <c r="A172" s="193"/>
      <c r="B172" s="194"/>
      <c r="C172" s="195"/>
      <c r="D172" s="194"/>
      <c r="E172" s="194"/>
      <c r="F172" s="194"/>
      <c r="G172" s="193"/>
      <c r="H172" s="194"/>
      <c r="I172" s="194"/>
      <c r="J172" s="194"/>
      <c r="K172" s="194"/>
      <c r="L172" s="194"/>
      <c r="M172" s="194"/>
      <c r="N172" s="197"/>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c r="BD172" s="194"/>
      <c r="BE172" s="194"/>
      <c r="BF172" s="194"/>
      <c r="BG172" s="194"/>
      <c r="BH172" s="194"/>
      <c r="BI172" s="194"/>
      <c r="BJ172" s="194"/>
      <c r="BK172" s="194"/>
      <c r="BL172" s="194"/>
      <c r="BM172" s="194"/>
      <c r="BN172" s="194"/>
      <c r="BO172" s="194"/>
      <c r="BP172" s="194"/>
      <c r="BQ172" s="194"/>
      <c r="BR172" s="194"/>
      <c r="BS172" s="194"/>
      <c r="BT172" s="194"/>
      <c r="BU172" s="194"/>
      <c r="BV172" s="194"/>
      <c r="BW172" s="194"/>
      <c r="BX172" s="194"/>
      <c r="BY172" s="194"/>
      <c r="BZ172" s="194"/>
      <c r="CA172" s="194"/>
      <c r="CB172" s="194"/>
      <c r="CC172" s="194"/>
      <c r="CD172" s="194"/>
      <c r="CE172" s="194"/>
      <c r="CF172" s="194"/>
      <c r="CG172" s="194"/>
      <c r="CH172" s="194"/>
      <c r="CI172" s="194"/>
      <c r="CJ172" s="194"/>
      <c r="CK172" s="194"/>
      <c r="CL172" s="194"/>
      <c r="CM172" s="194"/>
      <c r="CN172" s="194"/>
      <c r="CO172" s="194"/>
      <c r="CP172" s="194"/>
      <c r="CQ172" s="194"/>
      <c r="CR172" s="194"/>
    </row>
    <row r="173" spans="1:96" x14ac:dyDescent="0.45">
      <c r="A173" s="193"/>
      <c r="B173" s="194"/>
      <c r="C173" s="195"/>
      <c r="D173" s="194"/>
      <c r="E173" s="194"/>
      <c r="F173" s="194"/>
      <c r="G173" s="193"/>
      <c r="H173" s="194"/>
      <c r="I173" s="194"/>
      <c r="J173" s="194"/>
      <c r="K173" s="194"/>
      <c r="L173" s="194"/>
      <c r="M173" s="194"/>
      <c r="N173" s="197"/>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c r="BD173" s="194"/>
      <c r="BE173" s="194"/>
      <c r="BF173" s="194"/>
      <c r="BG173" s="194"/>
      <c r="BH173" s="194"/>
      <c r="BI173" s="194"/>
      <c r="BJ173" s="194"/>
      <c r="BK173" s="194"/>
      <c r="BL173" s="194"/>
      <c r="BM173" s="194"/>
      <c r="BN173" s="194"/>
      <c r="BO173" s="194"/>
      <c r="BP173" s="194"/>
      <c r="BQ173" s="194"/>
      <c r="BR173" s="194"/>
      <c r="BS173" s="194"/>
      <c r="BT173" s="194"/>
      <c r="BU173" s="194"/>
      <c r="BV173" s="194"/>
      <c r="BW173" s="194"/>
      <c r="BX173" s="194"/>
      <c r="BY173" s="194"/>
      <c r="BZ173" s="194"/>
      <c r="CA173" s="194"/>
      <c r="CB173" s="194"/>
      <c r="CC173" s="194"/>
      <c r="CD173" s="194"/>
      <c r="CE173" s="194"/>
      <c r="CF173" s="194"/>
      <c r="CG173" s="194"/>
      <c r="CH173" s="194"/>
      <c r="CI173" s="194"/>
      <c r="CJ173" s="194"/>
      <c r="CK173" s="194"/>
      <c r="CL173" s="194"/>
      <c r="CM173" s="194"/>
      <c r="CN173" s="194"/>
      <c r="CO173" s="194"/>
      <c r="CP173" s="194"/>
      <c r="CQ173" s="194"/>
      <c r="CR173" s="194"/>
    </row>
    <row r="174" spans="1:96" x14ac:dyDescent="0.45">
      <c r="A174" s="193"/>
      <c r="B174" s="194"/>
      <c r="C174" s="195"/>
      <c r="D174" s="194"/>
      <c r="E174" s="194"/>
      <c r="F174" s="194"/>
      <c r="G174" s="193"/>
      <c r="H174" s="194"/>
      <c r="I174" s="194"/>
      <c r="J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c r="BD174" s="194"/>
      <c r="BE174" s="194"/>
      <c r="BF174" s="194"/>
      <c r="BG174" s="194"/>
      <c r="BH174" s="194"/>
      <c r="BI174" s="194"/>
      <c r="BJ174" s="194"/>
      <c r="BK174" s="194"/>
      <c r="BL174" s="194"/>
      <c r="BM174" s="194"/>
      <c r="BN174" s="194"/>
      <c r="BO174" s="194"/>
      <c r="BP174" s="194"/>
      <c r="BQ174" s="194"/>
      <c r="BR174" s="194"/>
      <c r="BS174" s="194"/>
      <c r="BT174" s="194"/>
      <c r="BU174" s="194"/>
      <c r="BV174" s="194"/>
      <c r="BW174" s="194"/>
      <c r="BX174" s="194"/>
      <c r="BY174" s="194"/>
      <c r="BZ174" s="194"/>
      <c r="CA174" s="194"/>
      <c r="CB174" s="194"/>
      <c r="CC174" s="194"/>
      <c r="CD174" s="194"/>
      <c r="CE174" s="194"/>
      <c r="CF174" s="194"/>
      <c r="CG174" s="194"/>
      <c r="CH174" s="194"/>
      <c r="CI174" s="194"/>
      <c r="CJ174" s="194"/>
      <c r="CK174" s="194"/>
      <c r="CL174" s="194"/>
      <c r="CM174" s="194"/>
      <c r="CN174" s="194"/>
      <c r="CO174" s="194"/>
      <c r="CP174" s="194"/>
      <c r="CQ174" s="194"/>
      <c r="CR174" s="194"/>
    </row>
    <row r="175" spans="1:96" x14ac:dyDescent="0.45">
      <c r="A175" s="193"/>
      <c r="B175" s="194"/>
      <c r="C175" s="195"/>
      <c r="D175" s="194"/>
      <c r="E175" s="194"/>
      <c r="F175" s="194"/>
      <c r="G175" s="193"/>
      <c r="H175" s="194"/>
      <c r="I175" s="194"/>
      <c r="J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94"/>
      <c r="BE175" s="194"/>
      <c r="BF175" s="194"/>
      <c r="BG175" s="194"/>
      <c r="BH175" s="194"/>
      <c r="BI175" s="194"/>
      <c r="BJ175" s="194"/>
      <c r="BK175" s="194"/>
      <c r="BL175" s="194"/>
      <c r="BM175" s="194"/>
      <c r="BN175" s="194"/>
      <c r="BO175" s="194"/>
      <c r="BP175" s="194"/>
      <c r="BQ175" s="194"/>
      <c r="BR175" s="194"/>
      <c r="BS175" s="194"/>
      <c r="BT175" s="194"/>
      <c r="BU175" s="194"/>
      <c r="BV175" s="194"/>
      <c r="BW175" s="194"/>
      <c r="BX175" s="194"/>
      <c r="BY175" s="194"/>
      <c r="BZ175" s="194"/>
      <c r="CA175" s="194"/>
      <c r="CB175" s="194"/>
      <c r="CC175" s="194"/>
      <c r="CD175" s="194"/>
      <c r="CE175" s="194"/>
      <c r="CF175" s="194"/>
      <c r="CG175" s="194"/>
      <c r="CH175" s="194"/>
      <c r="CI175" s="194"/>
      <c r="CJ175" s="194"/>
      <c r="CK175" s="194"/>
      <c r="CL175" s="194"/>
      <c r="CM175" s="194"/>
      <c r="CN175" s="194"/>
      <c r="CO175" s="194"/>
      <c r="CP175" s="194"/>
      <c r="CQ175" s="194"/>
      <c r="CR175" s="194"/>
    </row>
    <row r="176" spans="1:96" x14ac:dyDescent="0.45">
      <c r="A176" s="193"/>
      <c r="B176" s="194"/>
      <c r="C176" s="195"/>
      <c r="D176" s="194"/>
      <c r="E176" s="194"/>
      <c r="F176" s="194"/>
      <c r="G176" s="193"/>
      <c r="H176" s="194"/>
      <c r="I176" s="194"/>
      <c r="J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c r="BA176" s="194"/>
      <c r="BB176" s="194"/>
      <c r="BC176" s="194"/>
      <c r="BD176" s="194"/>
      <c r="BE176" s="194"/>
      <c r="BF176" s="194"/>
      <c r="BG176" s="194"/>
      <c r="BH176" s="194"/>
      <c r="BI176" s="194"/>
      <c r="BJ176" s="194"/>
      <c r="BK176" s="194"/>
      <c r="BL176" s="194"/>
      <c r="BM176" s="194"/>
      <c r="BN176" s="194"/>
      <c r="BO176" s="194"/>
      <c r="BP176" s="194"/>
      <c r="BQ176" s="194"/>
      <c r="BR176" s="194"/>
      <c r="BS176" s="194"/>
      <c r="BT176" s="194"/>
      <c r="BU176" s="194"/>
      <c r="BV176" s="194"/>
      <c r="BW176" s="194"/>
      <c r="BX176" s="194"/>
      <c r="BY176" s="194"/>
      <c r="BZ176" s="194"/>
      <c r="CA176" s="194"/>
      <c r="CB176" s="194"/>
      <c r="CC176" s="194"/>
      <c r="CD176" s="194"/>
      <c r="CE176" s="194"/>
      <c r="CF176" s="194"/>
      <c r="CG176" s="194"/>
      <c r="CH176" s="194"/>
      <c r="CI176" s="194"/>
      <c r="CJ176" s="194"/>
      <c r="CK176" s="194"/>
      <c r="CL176" s="194"/>
      <c r="CM176" s="194"/>
      <c r="CN176" s="194"/>
      <c r="CO176" s="194"/>
      <c r="CP176" s="194"/>
      <c r="CQ176" s="194"/>
      <c r="CR176" s="194"/>
    </row>
    <row r="177" spans="1:96" x14ac:dyDescent="0.45">
      <c r="A177" s="193"/>
      <c r="B177" s="194"/>
      <c r="C177" s="195"/>
      <c r="D177" s="194"/>
      <c r="E177" s="194"/>
      <c r="F177" s="194"/>
      <c r="G177" s="193"/>
      <c r="H177" s="194"/>
      <c r="I177" s="194"/>
      <c r="J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4"/>
      <c r="BK177" s="194"/>
      <c r="BL177" s="194"/>
      <c r="BM177" s="194"/>
      <c r="BN177" s="194"/>
      <c r="BO177" s="194"/>
      <c r="BP177" s="194"/>
      <c r="BQ177" s="194"/>
      <c r="BR177" s="194"/>
      <c r="BS177" s="194"/>
      <c r="BT177" s="194"/>
      <c r="BU177" s="194"/>
      <c r="BV177" s="194"/>
      <c r="BW177" s="194"/>
      <c r="BX177" s="194"/>
      <c r="BY177" s="194"/>
      <c r="BZ177" s="194"/>
      <c r="CA177" s="194"/>
      <c r="CB177" s="194"/>
      <c r="CC177" s="194"/>
      <c r="CD177" s="194"/>
      <c r="CE177" s="194"/>
      <c r="CF177" s="194"/>
      <c r="CG177" s="194"/>
      <c r="CH177" s="194"/>
      <c r="CI177" s="194"/>
      <c r="CJ177" s="194"/>
      <c r="CK177" s="194"/>
      <c r="CL177" s="194"/>
      <c r="CM177" s="194"/>
      <c r="CN177" s="194"/>
      <c r="CO177" s="194"/>
      <c r="CP177" s="194"/>
      <c r="CQ177" s="194"/>
      <c r="CR177" s="194"/>
    </row>
    <row r="178" spans="1:96" x14ac:dyDescent="0.45">
      <c r="A178" s="193"/>
      <c r="B178" s="194"/>
      <c r="C178" s="195"/>
      <c r="D178" s="194"/>
      <c r="E178" s="194"/>
      <c r="F178" s="194"/>
      <c r="G178" s="193"/>
      <c r="H178" s="194"/>
      <c r="I178" s="194"/>
      <c r="J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4"/>
      <c r="BK178" s="194"/>
      <c r="BL178" s="194"/>
      <c r="BM178" s="194"/>
      <c r="BN178" s="194"/>
      <c r="BO178" s="194"/>
      <c r="BP178" s="194"/>
      <c r="BQ178" s="194"/>
      <c r="BR178" s="194"/>
      <c r="BS178" s="194"/>
      <c r="BT178" s="194"/>
      <c r="BU178" s="194"/>
      <c r="BV178" s="194"/>
      <c r="BW178" s="194"/>
      <c r="BX178" s="194"/>
      <c r="BY178" s="194"/>
      <c r="BZ178" s="194"/>
      <c r="CA178" s="194"/>
      <c r="CB178" s="194"/>
      <c r="CC178" s="194"/>
      <c r="CD178" s="194"/>
      <c r="CE178" s="194"/>
      <c r="CF178" s="194"/>
      <c r="CG178" s="194"/>
      <c r="CH178" s="194"/>
      <c r="CI178" s="194"/>
      <c r="CJ178" s="194"/>
      <c r="CK178" s="194"/>
      <c r="CL178" s="194"/>
      <c r="CM178" s="194"/>
      <c r="CN178" s="194"/>
      <c r="CO178" s="194"/>
      <c r="CP178" s="194"/>
      <c r="CQ178" s="194"/>
      <c r="CR178" s="194"/>
    </row>
    <row r="179" spans="1:96" x14ac:dyDescent="0.45">
      <c r="A179" s="193"/>
      <c r="B179" s="194"/>
      <c r="C179" s="195"/>
      <c r="D179" s="194"/>
      <c r="E179" s="194"/>
      <c r="F179" s="194"/>
      <c r="G179" s="193"/>
      <c r="H179" s="194"/>
      <c r="I179" s="194"/>
      <c r="J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c r="BD179" s="194"/>
      <c r="BE179" s="194"/>
      <c r="BF179" s="194"/>
      <c r="BG179" s="194"/>
      <c r="BH179" s="194"/>
      <c r="BI179" s="194"/>
      <c r="BJ179" s="194"/>
      <c r="BK179" s="194"/>
      <c r="BL179" s="194"/>
      <c r="BM179" s="194"/>
      <c r="BN179" s="194"/>
      <c r="BO179" s="194"/>
      <c r="BP179" s="194"/>
      <c r="BQ179" s="194"/>
      <c r="BR179" s="194"/>
      <c r="BS179" s="194"/>
      <c r="BT179" s="194"/>
      <c r="BU179" s="194"/>
      <c r="BV179" s="194"/>
      <c r="BW179" s="194"/>
      <c r="BX179" s="194"/>
      <c r="BY179" s="194"/>
      <c r="BZ179" s="194"/>
      <c r="CA179" s="194"/>
      <c r="CB179" s="194"/>
      <c r="CC179" s="194"/>
      <c r="CD179" s="194"/>
      <c r="CE179" s="194"/>
      <c r="CF179" s="194"/>
      <c r="CG179" s="194"/>
      <c r="CH179" s="194"/>
      <c r="CI179" s="194"/>
      <c r="CJ179" s="194"/>
      <c r="CK179" s="194"/>
      <c r="CL179" s="194"/>
      <c r="CM179" s="194"/>
      <c r="CN179" s="194"/>
      <c r="CO179" s="194"/>
      <c r="CP179" s="194"/>
      <c r="CQ179" s="194"/>
      <c r="CR179" s="194"/>
    </row>
    <row r="180" spans="1:96" x14ac:dyDescent="0.45">
      <c r="A180" s="193"/>
      <c r="B180" s="194"/>
      <c r="C180" s="195"/>
      <c r="D180" s="194"/>
      <c r="E180" s="194"/>
      <c r="F180" s="194"/>
      <c r="G180" s="193"/>
      <c r="H180" s="194"/>
      <c r="I180" s="194"/>
      <c r="J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c r="AL180" s="194"/>
      <c r="AM180" s="194"/>
      <c r="AN180" s="194"/>
      <c r="AO180" s="194"/>
      <c r="AP180" s="194"/>
      <c r="AQ180" s="194"/>
      <c r="AR180" s="194"/>
      <c r="AS180" s="194"/>
      <c r="AT180" s="194"/>
      <c r="AU180" s="194"/>
      <c r="AV180" s="194"/>
      <c r="AW180" s="194"/>
      <c r="AX180" s="194"/>
      <c r="AY180" s="194"/>
      <c r="AZ180" s="194"/>
      <c r="BA180" s="194"/>
      <c r="BB180" s="194"/>
      <c r="BC180" s="194"/>
      <c r="BD180" s="194"/>
      <c r="BE180" s="194"/>
      <c r="BF180" s="194"/>
      <c r="BG180" s="194"/>
      <c r="BH180" s="194"/>
      <c r="BI180" s="194"/>
      <c r="BJ180" s="194"/>
      <c r="BK180" s="194"/>
      <c r="BL180" s="194"/>
      <c r="BM180" s="194"/>
      <c r="BN180" s="194"/>
      <c r="BO180" s="194"/>
      <c r="BP180" s="194"/>
      <c r="BQ180" s="194"/>
      <c r="BR180" s="194"/>
      <c r="BS180" s="194"/>
      <c r="BT180" s="194"/>
      <c r="BU180" s="194"/>
      <c r="BV180" s="194"/>
      <c r="BW180" s="194"/>
      <c r="BX180" s="194"/>
      <c r="BY180" s="194"/>
      <c r="BZ180" s="194"/>
      <c r="CA180" s="194"/>
      <c r="CB180" s="194"/>
      <c r="CC180" s="194"/>
      <c r="CD180" s="194"/>
      <c r="CE180" s="194"/>
      <c r="CF180" s="194"/>
      <c r="CG180" s="194"/>
      <c r="CH180" s="194"/>
      <c r="CI180" s="194"/>
      <c r="CJ180" s="194"/>
      <c r="CK180" s="194"/>
      <c r="CL180" s="194"/>
      <c r="CM180" s="194"/>
      <c r="CN180" s="194"/>
      <c r="CO180" s="194"/>
      <c r="CP180" s="194"/>
      <c r="CQ180" s="194"/>
      <c r="CR180" s="194"/>
    </row>
    <row r="181" spans="1:96" x14ac:dyDescent="0.45">
      <c r="A181" s="193"/>
      <c r="B181" s="194"/>
      <c r="C181" s="195"/>
      <c r="D181" s="194"/>
      <c r="E181" s="194"/>
      <c r="F181" s="194"/>
      <c r="G181" s="193"/>
      <c r="H181" s="194"/>
      <c r="I181" s="194"/>
      <c r="J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c r="AL181" s="194"/>
      <c r="AM181" s="194"/>
      <c r="AN181" s="194"/>
      <c r="AO181" s="194"/>
      <c r="AP181" s="194"/>
      <c r="AQ181" s="194"/>
      <c r="AR181" s="194"/>
      <c r="AS181" s="194"/>
      <c r="AT181" s="194"/>
      <c r="AU181" s="194"/>
      <c r="AV181" s="194"/>
      <c r="AW181" s="194"/>
      <c r="AX181" s="194"/>
      <c r="AY181" s="194"/>
      <c r="AZ181" s="194"/>
      <c r="BA181" s="194"/>
      <c r="BB181" s="194"/>
      <c r="BC181" s="194"/>
      <c r="BD181" s="194"/>
      <c r="BE181" s="194"/>
      <c r="BF181" s="194"/>
      <c r="BG181" s="194"/>
      <c r="BH181" s="194"/>
      <c r="BI181" s="194"/>
      <c r="BJ181" s="194"/>
      <c r="BK181" s="194"/>
      <c r="BL181" s="194"/>
      <c r="BM181" s="194"/>
      <c r="BN181" s="194"/>
      <c r="BO181" s="194"/>
      <c r="BP181" s="194"/>
      <c r="BQ181" s="194"/>
      <c r="BR181" s="194"/>
      <c r="BS181" s="194"/>
      <c r="BT181" s="194"/>
      <c r="BU181" s="194"/>
      <c r="BV181" s="194"/>
      <c r="BW181" s="194"/>
      <c r="BX181" s="194"/>
      <c r="BY181" s="194"/>
      <c r="BZ181" s="194"/>
      <c r="CA181" s="194"/>
      <c r="CB181" s="194"/>
      <c r="CC181" s="194"/>
      <c r="CD181" s="194"/>
      <c r="CE181" s="194"/>
      <c r="CF181" s="194"/>
      <c r="CG181" s="194"/>
      <c r="CH181" s="194"/>
      <c r="CI181" s="194"/>
      <c r="CJ181" s="194"/>
      <c r="CK181" s="194"/>
      <c r="CL181" s="194"/>
      <c r="CM181" s="194"/>
      <c r="CN181" s="194"/>
      <c r="CO181" s="194"/>
      <c r="CP181" s="194"/>
      <c r="CQ181" s="194"/>
      <c r="CR181" s="194"/>
    </row>
    <row r="182" spans="1:96" x14ac:dyDescent="0.45">
      <c r="A182" s="193"/>
      <c r="B182" s="194"/>
      <c r="C182" s="195"/>
      <c r="D182" s="194"/>
      <c r="E182" s="194"/>
      <c r="F182" s="194"/>
      <c r="G182" s="193"/>
      <c r="H182" s="194"/>
      <c r="I182" s="194"/>
      <c r="J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c r="BD182" s="194"/>
      <c r="BE182" s="194"/>
      <c r="BF182" s="194"/>
      <c r="BG182" s="194"/>
      <c r="BH182" s="194"/>
      <c r="BI182" s="194"/>
      <c r="BJ182" s="194"/>
      <c r="BK182" s="194"/>
      <c r="BL182" s="194"/>
      <c r="BM182" s="194"/>
      <c r="BN182" s="194"/>
      <c r="BO182" s="194"/>
      <c r="BP182" s="194"/>
      <c r="BQ182" s="194"/>
      <c r="BR182" s="194"/>
      <c r="BS182" s="194"/>
      <c r="BT182" s="194"/>
      <c r="BU182" s="194"/>
      <c r="BV182" s="194"/>
      <c r="BW182" s="194"/>
      <c r="BX182" s="194"/>
      <c r="BY182" s="194"/>
      <c r="BZ182" s="194"/>
      <c r="CA182" s="194"/>
      <c r="CB182" s="194"/>
      <c r="CC182" s="194"/>
      <c r="CD182" s="194"/>
      <c r="CE182" s="194"/>
      <c r="CF182" s="194"/>
      <c r="CG182" s="194"/>
      <c r="CH182" s="194"/>
      <c r="CI182" s="194"/>
      <c r="CJ182" s="194"/>
      <c r="CK182" s="194"/>
      <c r="CL182" s="194"/>
      <c r="CM182" s="194"/>
      <c r="CN182" s="194"/>
      <c r="CO182" s="194"/>
      <c r="CP182" s="194"/>
      <c r="CQ182" s="194"/>
      <c r="CR182" s="194"/>
    </row>
    <row r="183" spans="1:96" x14ac:dyDescent="0.45">
      <c r="A183" s="193"/>
      <c r="B183" s="194"/>
      <c r="C183" s="195"/>
      <c r="D183" s="194"/>
      <c r="E183" s="194"/>
      <c r="F183" s="194"/>
      <c r="G183" s="193"/>
      <c r="H183" s="194"/>
      <c r="I183" s="194"/>
      <c r="J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c r="AL183" s="194"/>
      <c r="AM183" s="194"/>
      <c r="AN183" s="194"/>
      <c r="AO183" s="194"/>
      <c r="AP183" s="194"/>
      <c r="AQ183" s="194"/>
      <c r="AR183" s="194"/>
      <c r="AS183" s="194"/>
      <c r="AT183" s="194"/>
      <c r="AU183" s="194"/>
      <c r="AV183" s="194"/>
      <c r="AW183" s="194"/>
      <c r="AX183" s="194"/>
      <c r="AY183" s="194"/>
      <c r="AZ183" s="194"/>
      <c r="BA183" s="194"/>
      <c r="BB183" s="194"/>
      <c r="BC183" s="194"/>
      <c r="BD183" s="194"/>
      <c r="BE183" s="194"/>
      <c r="BF183" s="194"/>
      <c r="BG183" s="194"/>
      <c r="BH183" s="194"/>
      <c r="BI183" s="194"/>
      <c r="BJ183" s="194"/>
      <c r="BK183" s="194"/>
      <c r="BL183" s="194"/>
      <c r="BM183" s="194"/>
      <c r="BN183" s="194"/>
      <c r="BO183" s="194"/>
      <c r="BP183" s="194"/>
      <c r="BQ183" s="194"/>
      <c r="BR183" s="194"/>
      <c r="BS183" s="194"/>
      <c r="BT183" s="194"/>
      <c r="BU183" s="194"/>
      <c r="BV183" s="194"/>
      <c r="BW183" s="194"/>
      <c r="BX183" s="194"/>
      <c r="BY183" s="194"/>
      <c r="BZ183" s="194"/>
      <c r="CA183" s="194"/>
      <c r="CB183" s="194"/>
      <c r="CC183" s="194"/>
      <c r="CD183" s="194"/>
      <c r="CE183" s="194"/>
      <c r="CF183" s="194"/>
      <c r="CG183" s="194"/>
      <c r="CH183" s="194"/>
      <c r="CI183" s="194"/>
      <c r="CJ183" s="194"/>
      <c r="CK183" s="194"/>
      <c r="CL183" s="194"/>
      <c r="CM183" s="194"/>
      <c r="CN183" s="194"/>
      <c r="CO183" s="194"/>
      <c r="CP183" s="194"/>
      <c r="CQ183" s="194"/>
      <c r="CR183" s="194"/>
    </row>
    <row r="184" spans="1:96" x14ac:dyDescent="0.45">
      <c r="A184" s="193"/>
      <c r="B184" s="194"/>
      <c r="C184" s="195"/>
      <c r="D184" s="194"/>
      <c r="E184" s="194"/>
      <c r="F184" s="194"/>
      <c r="G184" s="193"/>
      <c r="H184" s="194"/>
      <c r="I184" s="194"/>
      <c r="J184" s="194"/>
      <c r="P184" s="194"/>
      <c r="Q184" s="194"/>
      <c r="R184" s="194"/>
      <c r="S184" s="194"/>
      <c r="T184" s="194"/>
      <c r="U184" s="194"/>
      <c r="V184" s="194"/>
      <c r="W184" s="194"/>
      <c r="X184" s="194"/>
      <c r="Y184" s="194"/>
      <c r="Z184" s="194"/>
      <c r="AA184" s="194"/>
      <c r="AB184" s="194"/>
      <c r="AC184" s="194"/>
      <c r="AD184" s="194"/>
      <c r="AE184" s="194"/>
      <c r="AF184" s="194"/>
      <c r="AG184" s="194"/>
      <c r="AH184" s="194"/>
      <c r="AI184" s="194"/>
      <c r="AJ184" s="194"/>
      <c r="AK184" s="194"/>
      <c r="AL184" s="194"/>
      <c r="AM184" s="194"/>
      <c r="AN184" s="194"/>
      <c r="AO184" s="194"/>
      <c r="AP184" s="194"/>
      <c r="AQ184" s="194"/>
      <c r="AR184" s="194"/>
      <c r="AS184" s="194"/>
      <c r="AT184" s="194"/>
      <c r="AU184" s="194"/>
      <c r="AV184" s="194"/>
      <c r="AW184" s="194"/>
      <c r="AX184" s="194"/>
      <c r="AY184" s="194"/>
      <c r="AZ184" s="194"/>
      <c r="BA184" s="194"/>
      <c r="BB184" s="194"/>
      <c r="BC184" s="194"/>
      <c r="BD184" s="194"/>
      <c r="BE184" s="194"/>
      <c r="BF184" s="194"/>
      <c r="BG184" s="194"/>
      <c r="BH184" s="194"/>
      <c r="BI184" s="194"/>
      <c r="BJ184" s="194"/>
      <c r="BK184" s="194"/>
      <c r="BL184" s="194"/>
      <c r="BM184" s="194"/>
      <c r="BN184" s="194"/>
      <c r="BO184" s="194"/>
      <c r="BP184" s="194"/>
      <c r="BQ184" s="194"/>
      <c r="BR184" s="194"/>
      <c r="BS184" s="194"/>
      <c r="BT184" s="194"/>
      <c r="BU184" s="194"/>
      <c r="BV184" s="194"/>
      <c r="BW184" s="194"/>
      <c r="BX184" s="194"/>
      <c r="BY184" s="194"/>
      <c r="BZ184" s="194"/>
      <c r="CA184" s="194"/>
      <c r="CB184" s="194"/>
      <c r="CC184" s="194"/>
      <c r="CD184" s="194"/>
      <c r="CE184" s="194"/>
      <c r="CF184" s="194"/>
      <c r="CG184" s="194"/>
      <c r="CH184" s="194"/>
      <c r="CI184" s="194"/>
      <c r="CJ184" s="194"/>
      <c r="CK184" s="194"/>
      <c r="CL184" s="194"/>
      <c r="CM184" s="194"/>
      <c r="CN184" s="194"/>
      <c r="CO184" s="194"/>
      <c r="CP184" s="194"/>
      <c r="CQ184" s="194"/>
      <c r="CR184" s="194"/>
    </row>
    <row r="185" spans="1:96" x14ac:dyDescent="0.45">
      <c r="A185" s="193"/>
      <c r="B185" s="194"/>
      <c r="C185" s="195"/>
      <c r="D185" s="194"/>
      <c r="E185" s="194"/>
      <c r="F185" s="194"/>
      <c r="G185" s="193"/>
      <c r="H185" s="194"/>
      <c r="I185" s="194"/>
      <c r="J185" s="194"/>
      <c r="P185" s="194"/>
      <c r="Q185" s="194"/>
      <c r="R185" s="194"/>
      <c r="S185" s="194"/>
      <c r="T185" s="194"/>
      <c r="U185" s="194"/>
      <c r="V185" s="194"/>
      <c r="W185" s="194"/>
      <c r="X185" s="194"/>
      <c r="Y185" s="194"/>
      <c r="Z185" s="194"/>
      <c r="AA185" s="194"/>
      <c r="AB185" s="194"/>
      <c r="AC185" s="194"/>
      <c r="AD185" s="194"/>
      <c r="AE185" s="194"/>
      <c r="AF185" s="194"/>
      <c r="AG185" s="194"/>
      <c r="AH185" s="194"/>
      <c r="AI185" s="194"/>
      <c r="AJ185" s="194"/>
      <c r="AK185" s="194"/>
      <c r="AL185" s="194"/>
      <c r="AM185" s="194"/>
      <c r="AN185" s="194"/>
      <c r="AO185" s="194"/>
      <c r="AP185" s="194"/>
      <c r="AQ185" s="194"/>
      <c r="AR185" s="194"/>
      <c r="AS185" s="194"/>
      <c r="AT185" s="194"/>
      <c r="AU185" s="194"/>
      <c r="AV185" s="194"/>
      <c r="AW185" s="194"/>
      <c r="AX185" s="194"/>
      <c r="AY185" s="194"/>
      <c r="AZ185" s="194"/>
      <c r="BA185" s="194"/>
      <c r="BB185" s="194"/>
      <c r="BC185" s="194"/>
      <c r="BD185" s="194"/>
      <c r="BE185" s="194"/>
      <c r="BF185" s="194"/>
      <c r="BG185" s="194"/>
      <c r="BH185" s="194"/>
      <c r="BI185" s="194"/>
      <c r="BJ185" s="194"/>
      <c r="BK185" s="194"/>
      <c r="BL185" s="194"/>
      <c r="BM185" s="194"/>
      <c r="BN185" s="194"/>
      <c r="BO185" s="194"/>
      <c r="BP185" s="194"/>
      <c r="BQ185" s="194"/>
      <c r="BR185" s="194"/>
      <c r="BS185" s="194"/>
      <c r="BT185" s="194"/>
      <c r="BU185" s="194"/>
      <c r="BV185" s="194"/>
      <c r="BW185" s="194"/>
      <c r="BX185" s="194"/>
      <c r="BY185" s="194"/>
      <c r="BZ185" s="194"/>
      <c r="CA185" s="194"/>
      <c r="CB185" s="194"/>
      <c r="CC185" s="194"/>
      <c r="CD185" s="194"/>
      <c r="CE185" s="194"/>
      <c r="CF185" s="194"/>
      <c r="CG185" s="194"/>
      <c r="CH185" s="194"/>
      <c r="CI185" s="194"/>
      <c r="CJ185" s="194"/>
      <c r="CK185" s="194"/>
      <c r="CL185" s="194"/>
      <c r="CM185" s="194"/>
      <c r="CN185" s="194"/>
      <c r="CO185" s="194"/>
      <c r="CP185" s="194"/>
      <c r="CQ185" s="194"/>
      <c r="CR185" s="194"/>
    </row>
    <row r="186" spans="1:96" x14ac:dyDescent="0.45">
      <c r="A186" s="193"/>
      <c r="B186" s="194"/>
      <c r="C186" s="195"/>
      <c r="D186" s="194"/>
      <c r="E186" s="194"/>
      <c r="F186" s="194"/>
      <c r="G186" s="193"/>
      <c r="H186" s="194"/>
      <c r="I186" s="194"/>
      <c r="J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c r="BC186" s="194"/>
      <c r="BD186" s="194"/>
      <c r="BE186" s="194"/>
      <c r="BF186" s="194"/>
      <c r="BG186" s="194"/>
      <c r="BH186" s="194"/>
      <c r="BI186" s="194"/>
      <c r="BJ186" s="194"/>
      <c r="BK186" s="194"/>
      <c r="BL186" s="194"/>
      <c r="BM186" s="194"/>
      <c r="BN186" s="194"/>
      <c r="BO186" s="194"/>
      <c r="BP186" s="194"/>
      <c r="BQ186" s="194"/>
      <c r="BR186" s="194"/>
      <c r="BS186" s="194"/>
      <c r="BT186" s="194"/>
      <c r="BU186" s="194"/>
      <c r="BV186" s="194"/>
      <c r="BW186" s="194"/>
      <c r="BX186" s="194"/>
      <c r="BY186" s="194"/>
      <c r="BZ186" s="194"/>
      <c r="CA186" s="194"/>
      <c r="CB186" s="194"/>
      <c r="CC186" s="194"/>
      <c r="CD186" s="194"/>
      <c r="CE186" s="194"/>
      <c r="CF186" s="194"/>
      <c r="CG186" s="194"/>
      <c r="CH186" s="194"/>
      <c r="CI186" s="194"/>
      <c r="CJ186" s="194"/>
      <c r="CK186" s="194"/>
      <c r="CL186" s="194"/>
      <c r="CM186" s="194"/>
      <c r="CN186" s="194"/>
      <c r="CO186" s="194"/>
      <c r="CP186" s="194"/>
      <c r="CQ186" s="194"/>
      <c r="CR186" s="194"/>
    </row>
    <row r="187" spans="1:96" x14ac:dyDescent="0.45">
      <c r="A187" s="193"/>
      <c r="B187" s="194"/>
      <c r="C187" s="195"/>
      <c r="D187" s="194"/>
      <c r="E187" s="194"/>
      <c r="F187" s="194"/>
      <c r="G187" s="193"/>
      <c r="H187" s="194"/>
      <c r="I187" s="194"/>
      <c r="J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c r="BA187" s="194"/>
      <c r="BB187" s="194"/>
      <c r="BC187" s="194"/>
      <c r="BD187" s="194"/>
      <c r="BE187" s="194"/>
      <c r="BF187" s="194"/>
      <c r="BG187" s="194"/>
      <c r="BH187" s="194"/>
      <c r="BI187" s="194"/>
      <c r="BJ187" s="194"/>
      <c r="BK187" s="194"/>
      <c r="BL187" s="194"/>
      <c r="BM187" s="194"/>
      <c r="BN187" s="194"/>
      <c r="BO187" s="194"/>
      <c r="BP187" s="194"/>
      <c r="BQ187" s="194"/>
      <c r="BR187" s="194"/>
      <c r="BS187" s="194"/>
      <c r="BT187" s="194"/>
      <c r="BU187" s="194"/>
      <c r="BV187" s="194"/>
      <c r="BW187" s="194"/>
      <c r="BX187" s="194"/>
      <c r="BY187" s="194"/>
      <c r="BZ187" s="194"/>
      <c r="CA187" s="194"/>
      <c r="CB187" s="194"/>
      <c r="CC187" s="194"/>
      <c r="CD187" s="194"/>
      <c r="CE187" s="194"/>
      <c r="CF187" s="194"/>
      <c r="CG187" s="194"/>
      <c r="CH187" s="194"/>
      <c r="CI187" s="194"/>
      <c r="CJ187" s="194"/>
      <c r="CK187" s="194"/>
      <c r="CL187" s="194"/>
      <c r="CM187" s="194"/>
      <c r="CN187" s="194"/>
      <c r="CO187" s="194"/>
      <c r="CP187" s="194"/>
      <c r="CQ187" s="194"/>
      <c r="CR187" s="194"/>
    </row>
    <row r="188" spans="1:96" x14ac:dyDescent="0.45">
      <c r="A188" s="193"/>
      <c r="B188" s="194"/>
      <c r="C188" s="195"/>
      <c r="D188" s="194"/>
      <c r="E188" s="194"/>
      <c r="F188" s="194"/>
      <c r="G188" s="193"/>
      <c r="H188" s="194"/>
      <c r="I188" s="194"/>
      <c r="J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c r="BA188" s="194"/>
      <c r="BB188" s="194"/>
      <c r="BC188" s="194"/>
      <c r="BD188" s="194"/>
      <c r="BE188" s="194"/>
      <c r="BF188" s="194"/>
      <c r="BG188" s="194"/>
      <c r="BH188" s="194"/>
      <c r="BI188" s="194"/>
      <c r="BJ188" s="194"/>
      <c r="BK188" s="194"/>
      <c r="BL188" s="194"/>
      <c r="BM188" s="194"/>
      <c r="BN188" s="194"/>
      <c r="BO188" s="194"/>
      <c r="BP188" s="194"/>
      <c r="BQ188" s="194"/>
      <c r="BR188" s="194"/>
      <c r="BS188" s="194"/>
      <c r="BT188" s="194"/>
      <c r="BU188" s="194"/>
      <c r="BV188" s="194"/>
      <c r="BW188" s="194"/>
      <c r="BX188" s="194"/>
      <c r="BY188" s="194"/>
      <c r="BZ188" s="194"/>
      <c r="CA188" s="194"/>
      <c r="CB188" s="194"/>
      <c r="CC188" s="194"/>
      <c r="CD188" s="194"/>
      <c r="CE188" s="194"/>
      <c r="CF188" s="194"/>
      <c r="CG188" s="194"/>
      <c r="CH188" s="194"/>
      <c r="CI188" s="194"/>
      <c r="CJ188" s="194"/>
      <c r="CK188" s="194"/>
      <c r="CL188" s="194"/>
      <c r="CM188" s="194"/>
      <c r="CN188" s="194"/>
      <c r="CO188" s="194"/>
      <c r="CP188" s="194"/>
      <c r="CQ188" s="194"/>
      <c r="CR188" s="194"/>
    </row>
    <row r="189" spans="1:96" x14ac:dyDescent="0.45">
      <c r="A189" s="193"/>
      <c r="B189" s="194"/>
      <c r="C189" s="195"/>
      <c r="D189" s="194"/>
      <c r="E189" s="194"/>
      <c r="F189" s="194"/>
      <c r="G189" s="193"/>
      <c r="H189" s="194"/>
      <c r="I189" s="194"/>
      <c r="J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4"/>
      <c r="AK189" s="194"/>
      <c r="AL189" s="194"/>
      <c r="AM189" s="194"/>
      <c r="AN189" s="194"/>
      <c r="AO189" s="194"/>
      <c r="AP189" s="194"/>
      <c r="AQ189" s="194"/>
      <c r="AR189" s="194"/>
      <c r="AS189" s="194"/>
      <c r="AT189" s="194"/>
      <c r="AU189" s="194"/>
      <c r="AV189" s="194"/>
      <c r="AW189" s="194"/>
      <c r="AX189" s="194"/>
      <c r="AY189" s="194"/>
      <c r="AZ189" s="194"/>
      <c r="BA189" s="194"/>
      <c r="BB189" s="194"/>
      <c r="BC189" s="194"/>
      <c r="BD189" s="194"/>
      <c r="BE189" s="194"/>
      <c r="BF189" s="194"/>
      <c r="BG189" s="194"/>
      <c r="BH189" s="194"/>
      <c r="BI189" s="194"/>
      <c r="BJ189" s="194"/>
      <c r="BK189" s="194"/>
      <c r="BL189" s="194"/>
      <c r="BM189" s="194"/>
      <c r="BN189" s="194"/>
      <c r="BO189" s="194"/>
      <c r="BP189" s="194"/>
      <c r="BQ189" s="194"/>
      <c r="BR189" s="194"/>
      <c r="BS189" s="194"/>
      <c r="BT189" s="194"/>
      <c r="BU189" s="194"/>
      <c r="BV189" s="194"/>
      <c r="BW189" s="194"/>
      <c r="BX189" s="194"/>
      <c r="BY189" s="194"/>
      <c r="BZ189" s="194"/>
      <c r="CA189" s="194"/>
      <c r="CB189" s="194"/>
      <c r="CC189" s="194"/>
      <c r="CD189" s="194"/>
      <c r="CE189" s="194"/>
      <c r="CF189" s="194"/>
      <c r="CG189" s="194"/>
      <c r="CH189" s="194"/>
      <c r="CI189" s="194"/>
      <c r="CJ189" s="194"/>
      <c r="CK189" s="194"/>
      <c r="CL189" s="194"/>
      <c r="CM189" s="194"/>
      <c r="CN189" s="194"/>
      <c r="CO189" s="194"/>
      <c r="CP189" s="194"/>
      <c r="CQ189" s="194"/>
      <c r="CR189" s="194"/>
    </row>
    <row r="190" spans="1:96" x14ac:dyDescent="0.45">
      <c r="A190" s="193"/>
      <c r="B190" s="194"/>
      <c r="C190" s="195"/>
      <c r="D190" s="194"/>
      <c r="E190" s="194"/>
      <c r="F190" s="194"/>
      <c r="G190" s="193"/>
      <c r="H190" s="194"/>
      <c r="I190" s="194"/>
      <c r="J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c r="AL190" s="194"/>
      <c r="AM190" s="194"/>
      <c r="AN190" s="194"/>
      <c r="AO190" s="194"/>
      <c r="AP190" s="194"/>
      <c r="AQ190" s="194"/>
      <c r="AR190" s="194"/>
      <c r="AS190" s="194"/>
      <c r="AT190" s="194"/>
      <c r="AU190" s="194"/>
      <c r="AV190" s="194"/>
      <c r="AW190" s="194"/>
      <c r="AX190" s="194"/>
      <c r="AY190" s="194"/>
      <c r="AZ190" s="194"/>
      <c r="BA190" s="194"/>
      <c r="BB190" s="194"/>
      <c r="BC190" s="194"/>
      <c r="BD190" s="194"/>
      <c r="BE190" s="194"/>
      <c r="BF190" s="194"/>
      <c r="BG190" s="194"/>
      <c r="BH190" s="194"/>
      <c r="BI190" s="194"/>
      <c r="BJ190" s="194"/>
      <c r="BK190" s="194"/>
      <c r="BL190" s="194"/>
      <c r="BM190" s="194"/>
      <c r="BN190" s="194"/>
      <c r="BO190" s="194"/>
      <c r="BP190" s="194"/>
      <c r="BQ190" s="194"/>
      <c r="BR190" s="194"/>
      <c r="BS190" s="194"/>
      <c r="BT190" s="194"/>
      <c r="BU190" s="194"/>
      <c r="BV190" s="194"/>
      <c r="BW190" s="194"/>
      <c r="BX190" s="194"/>
      <c r="BY190" s="194"/>
      <c r="BZ190" s="194"/>
      <c r="CA190" s="194"/>
      <c r="CB190" s="194"/>
      <c r="CC190" s="194"/>
      <c r="CD190" s="194"/>
      <c r="CE190" s="194"/>
      <c r="CF190" s="194"/>
      <c r="CG190" s="194"/>
      <c r="CH190" s="194"/>
      <c r="CI190" s="194"/>
      <c r="CJ190" s="194"/>
      <c r="CK190" s="194"/>
      <c r="CL190" s="194"/>
      <c r="CM190" s="194"/>
      <c r="CN190" s="194"/>
      <c r="CO190" s="194"/>
      <c r="CP190" s="194"/>
      <c r="CQ190" s="194"/>
      <c r="CR190" s="194"/>
    </row>
    <row r="191" spans="1:96" x14ac:dyDescent="0.45">
      <c r="A191" s="193"/>
      <c r="B191" s="194"/>
      <c r="C191" s="195"/>
      <c r="D191" s="194"/>
      <c r="E191" s="194"/>
      <c r="F191" s="194"/>
      <c r="G191" s="193"/>
      <c r="H191" s="194"/>
      <c r="I191" s="194"/>
      <c r="J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c r="AL191" s="194"/>
      <c r="AM191" s="194"/>
      <c r="AN191" s="194"/>
      <c r="AO191" s="194"/>
      <c r="AP191" s="194"/>
      <c r="AQ191" s="194"/>
      <c r="AR191" s="194"/>
      <c r="AS191" s="194"/>
      <c r="AT191" s="194"/>
      <c r="AU191" s="194"/>
      <c r="AV191" s="194"/>
      <c r="AW191" s="194"/>
      <c r="AX191" s="194"/>
      <c r="AY191" s="194"/>
      <c r="AZ191" s="194"/>
      <c r="BA191" s="194"/>
      <c r="BB191" s="194"/>
      <c r="BC191" s="194"/>
      <c r="BD191" s="194"/>
      <c r="BE191" s="194"/>
      <c r="BF191" s="194"/>
      <c r="BG191" s="194"/>
      <c r="BH191" s="194"/>
      <c r="BI191" s="194"/>
      <c r="BJ191" s="194"/>
      <c r="BK191" s="194"/>
      <c r="BL191" s="194"/>
      <c r="BM191" s="194"/>
      <c r="BN191" s="194"/>
      <c r="BO191" s="194"/>
      <c r="BP191" s="194"/>
      <c r="BQ191" s="194"/>
      <c r="BR191" s="194"/>
      <c r="BS191" s="194"/>
      <c r="BT191" s="194"/>
      <c r="BU191" s="194"/>
      <c r="BV191" s="194"/>
      <c r="BW191" s="194"/>
      <c r="BX191" s="194"/>
      <c r="BY191" s="194"/>
      <c r="BZ191" s="194"/>
      <c r="CA191" s="194"/>
      <c r="CB191" s="194"/>
      <c r="CC191" s="194"/>
      <c r="CD191" s="194"/>
      <c r="CE191" s="194"/>
      <c r="CF191" s="194"/>
      <c r="CG191" s="194"/>
      <c r="CH191" s="194"/>
      <c r="CI191" s="194"/>
      <c r="CJ191" s="194"/>
      <c r="CK191" s="194"/>
      <c r="CL191" s="194"/>
      <c r="CM191" s="194"/>
      <c r="CN191" s="194"/>
      <c r="CO191" s="194"/>
      <c r="CP191" s="194"/>
      <c r="CQ191" s="194"/>
      <c r="CR191" s="194"/>
    </row>
    <row r="192" spans="1:96" x14ac:dyDescent="0.45">
      <c r="A192" s="193"/>
      <c r="B192" s="194"/>
      <c r="C192" s="195"/>
      <c r="D192" s="194"/>
      <c r="E192" s="194"/>
      <c r="F192" s="194"/>
      <c r="G192" s="193"/>
      <c r="H192" s="194"/>
      <c r="I192" s="194"/>
      <c r="J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c r="AS192" s="194"/>
      <c r="AT192" s="194"/>
      <c r="AU192" s="194"/>
      <c r="AV192" s="194"/>
      <c r="AW192" s="194"/>
      <c r="AX192" s="194"/>
      <c r="AY192" s="194"/>
      <c r="AZ192" s="194"/>
      <c r="BA192" s="194"/>
      <c r="BB192" s="194"/>
      <c r="BC192" s="194"/>
      <c r="BD192" s="194"/>
      <c r="BE192" s="194"/>
      <c r="BF192" s="194"/>
      <c r="BG192" s="194"/>
      <c r="BH192" s="194"/>
      <c r="BI192" s="194"/>
      <c r="BJ192" s="194"/>
      <c r="BK192" s="194"/>
      <c r="BL192" s="194"/>
      <c r="BM192" s="194"/>
      <c r="BN192" s="194"/>
      <c r="BO192" s="194"/>
      <c r="BP192" s="194"/>
      <c r="BQ192" s="194"/>
      <c r="BR192" s="194"/>
      <c r="BS192" s="194"/>
      <c r="BT192" s="194"/>
      <c r="BU192" s="194"/>
      <c r="BV192" s="194"/>
      <c r="BW192" s="194"/>
      <c r="BX192" s="194"/>
      <c r="BY192" s="194"/>
      <c r="BZ192" s="194"/>
      <c r="CA192" s="194"/>
      <c r="CB192" s="194"/>
      <c r="CC192" s="194"/>
      <c r="CD192" s="194"/>
      <c r="CE192" s="194"/>
      <c r="CF192" s="194"/>
      <c r="CG192" s="194"/>
      <c r="CH192" s="194"/>
      <c r="CI192" s="194"/>
      <c r="CJ192" s="194"/>
      <c r="CK192" s="194"/>
      <c r="CL192" s="194"/>
      <c r="CM192" s="194"/>
      <c r="CN192" s="194"/>
      <c r="CO192" s="194"/>
      <c r="CP192" s="194"/>
      <c r="CQ192" s="194"/>
      <c r="CR192" s="194"/>
    </row>
    <row r="193" spans="1:96" x14ac:dyDescent="0.45">
      <c r="A193" s="193"/>
      <c r="B193" s="194"/>
      <c r="C193" s="195"/>
      <c r="D193" s="194"/>
      <c r="E193" s="194"/>
      <c r="F193" s="194"/>
      <c r="G193" s="193"/>
      <c r="H193" s="194"/>
      <c r="I193" s="194"/>
      <c r="J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194"/>
      <c r="BA193" s="194"/>
      <c r="BB193" s="194"/>
      <c r="BC193" s="194"/>
      <c r="BD193" s="194"/>
      <c r="BE193" s="194"/>
      <c r="BF193" s="194"/>
      <c r="BG193" s="194"/>
      <c r="BH193" s="194"/>
      <c r="BI193" s="194"/>
      <c r="BJ193" s="194"/>
      <c r="BK193" s="194"/>
      <c r="BL193" s="194"/>
      <c r="BM193" s="194"/>
      <c r="BN193" s="194"/>
      <c r="BO193" s="194"/>
      <c r="BP193" s="194"/>
      <c r="BQ193" s="194"/>
      <c r="BR193" s="194"/>
      <c r="BS193" s="194"/>
      <c r="BT193" s="194"/>
      <c r="BU193" s="194"/>
      <c r="BV193" s="194"/>
      <c r="BW193" s="194"/>
      <c r="BX193" s="194"/>
      <c r="BY193" s="194"/>
      <c r="BZ193" s="194"/>
      <c r="CA193" s="194"/>
      <c r="CB193" s="194"/>
      <c r="CC193" s="194"/>
      <c r="CD193" s="194"/>
      <c r="CE193" s="194"/>
      <c r="CF193" s="194"/>
      <c r="CG193" s="194"/>
      <c r="CH193" s="194"/>
      <c r="CI193" s="194"/>
      <c r="CJ193" s="194"/>
      <c r="CK193" s="194"/>
      <c r="CL193" s="194"/>
      <c r="CM193" s="194"/>
      <c r="CN193" s="194"/>
      <c r="CO193" s="194"/>
      <c r="CP193" s="194"/>
      <c r="CQ193" s="194"/>
      <c r="CR193" s="194"/>
    </row>
    <row r="194" spans="1:96" x14ac:dyDescent="0.45">
      <c r="A194" s="193"/>
      <c r="B194" s="194"/>
      <c r="C194" s="195"/>
      <c r="D194" s="194"/>
      <c r="E194" s="194"/>
      <c r="F194" s="194"/>
      <c r="G194" s="193"/>
      <c r="H194" s="194"/>
      <c r="I194" s="194"/>
      <c r="J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194"/>
      <c r="BA194" s="194"/>
      <c r="BB194" s="194"/>
      <c r="BC194" s="194"/>
      <c r="BD194" s="194"/>
      <c r="BE194" s="194"/>
      <c r="BF194" s="194"/>
      <c r="BG194" s="194"/>
      <c r="BH194" s="194"/>
      <c r="BI194" s="194"/>
      <c r="BJ194" s="194"/>
      <c r="BK194" s="194"/>
      <c r="BL194" s="194"/>
      <c r="BM194" s="194"/>
      <c r="BN194" s="194"/>
      <c r="BO194" s="194"/>
      <c r="BP194" s="194"/>
      <c r="BQ194" s="194"/>
      <c r="BR194" s="194"/>
      <c r="BS194" s="194"/>
      <c r="BT194" s="194"/>
      <c r="BU194" s="194"/>
      <c r="BV194" s="194"/>
      <c r="BW194" s="194"/>
      <c r="BX194" s="194"/>
      <c r="BY194" s="194"/>
      <c r="BZ194" s="194"/>
      <c r="CA194" s="194"/>
      <c r="CB194" s="194"/>
      <c r="CC194" s="194"/>
      <c r="CD194" s="194"/>
      <c r="CE194" s="194"/>
      <c r="CF194" s="194"/>
      <c r="CG194" s="194"/>
      <c r="CH194" s="194"/>
      <c r="CI194" s="194"/>
      <c r="CJ194" s="194"/>
      <c r="CK194" s="194"/>
      <c r="CL194" s="194"/>
      <c r="CM194" s="194"/>
      <c r="CN194" s="194"/>
      <c r="CO194" s="194"/>
      <c r="CP194" s="194"/>
      <c r="CQ194" s="194"/>
      <c r="CR194" s="194"/>
    </row>
    <row r="195" spans="1:96" x14ac:dyDescent="0.45">
      <c r="A195" s="193"/>
      <c r="B195" s="194"/>
      <c r="C195" s="195"/>
      <c r="D195" s="194"/>
      <c r="E195" s="194"/>
      <c r="F195" s="194"/>
      <c r="G195" s="193"/>
      <c r="H195" s="194"/>
      <c r="I195" s="194"/>
      <c r="J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c r="AL195" s="194"/>
      <c r="AM195" s="194"/>
      <c r="AN195" s="194"/>
      <c r="AO195" s="194"/>
      <c r="AP195" s="194"/>
      <c r="AQ195" s="194"/>
      <c r="AR195" s="194"/>
      <c r="AS195" s="194"/>
      <c r="AT195" s="194"/>
      <c r="AU195" s="194"/>
      <c r="AV195" s="194"/>
      <c r="AW195" s="194"/>
      <c r="AX195" s="194"/>
      <c r="AY195" s="194"/>
      <c r="AZ195" s="194"/>
      <c r="BA195" s="194"/>
      <c r="BB195" s="194"/>
      <c r="BC195" s="194"/>
      <c r="BD195" s="194"/>
      <c r="BE195" s="194"/>
      <c r="BF195" s="194"/>
      <c r="BG195" s="194"/>
      <c r="BH195" s="194"/>
      <c r="BI195" s="194"/>
      <c r="BJ195" s="194"/>
      <c r="BK195" s="194"/>
      <c r="BL195" s="194"/>
      <c r="BM195" s="194"/>
      <c r="BN195" s="194"/>
      <c r="BO195" s="194"/>
      <c r="BP195" s="194"/>
      <c r="BQ195" s="194"/>
      <c r="BR195" s="194"/>
      <c r="BS195" s="194"/>
      <c r="BT195" s="194"/>
      <c r="BU195" s="194"/>
      <c r="BV195" s="194"/>
      <c r="BW195" s="194"/>
      <c r="BX195" s="194"/>
      <c r="BY195" s="194"/>
      <c r="BZ195" s="194"/>
      <c r="CA195" s="194"/>
      <c r="CB195" s="194"/>
      <c r="CC195" s="194"/>
      <c r="CD195" s="194"/>
      <c r="CE195" s="194"/>
      <c r="CF195" s="194"/>
      <c r="CG195" s="194"/>
      <c r="CH195" s="194"/>
      <c r="CI195" s="194"/>
      <c r="CJ195" s="194"/>
      <c r="CK195" s="194"/>
      <c r="CL195" s="194"/>
      <c r="CM195" s="194"/>
      <c r="CN195" s="194"/>
      <c r="CO195" s="194"/>
      <c r="CP195" s="194"/>
      <c r="CQ195" s="194"/>
      <c r="CR195" s="194"/>
    </row>
    <row r="196" spans="1:96" x14ac:dyDescent="0.45">
      <c r="A196" s="193"/>
      <c r="B196" s="194"/>
      <c r="C196" s="195"/>
      <c r="D196" s="194"/>
      <c r="E196" s="194"/>
      <c r="F196" s="194"/>
      <c r="G196" s="193"/>
      <c r="H196" s="194"/>
      <c r="I196" s="194"/>
      <c r="J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c r="AU196" s="194"/>
      <c r="AV196" s="194"/>
      <c r="AW196" s="194"/>
      <c r="AX196" s="194"/>
      <c r="AY196" s="194"/>
      <c r="AZ196" s="194"/>
      <c r="BA196" s="194"/>
      <c r="BB196" s="194"/>
      <c r="BC196" s="194"/>
      <c r="BD196" s="194"/>
      <c r="BE196" s="194"/>
      <c r="BF196" s="194"/>
      <c r="BG196" s="194"/>
      <c r="BH196" s="194"/>
      <c r="BI196" s="194"/>
      <c r="BJ196" s="194"/>
      <c r="BK196" s="194"/>
      <c r="BL196" s="194"/>
      <c r="BM196" s="194"/>
      <c r="BN196" s="194"/>
      <c r="BO196" s="194"/>
      <c r="BP196" s="194"/>
      <c r="BQ196" s="194"/>
      <c r="BR196" s="194"/>
      <c r="BS196" s="194"/>
      <c r="BT196" s="194"/>
      <c r="BU196" s="194"/>
      <c r="BV196" s="194"/>
      <c r="BW196" s="194"/>
      <c r="BX196" s="194"/>
      <c r="BY196" s="194"/>
      <c r="BZ196" s="194"/>
      <c r="CA196" s="194"/>
      <c r="CB196" s="194"/>
      <c r="CC196" s="194"/>
      <c r="CD196" s="194"/>
      <c r="CE196" s="194"/>
      <c r="CF196" s="194"/>
      <c r="CG196" s="194"/>
      <c r="CH196" s="194"/>
      <c r="CI196" s="194"/>
      <c r="CJ196" s="194"/>
      <c r="CK196" s="194"/>
      <c r="CL196" s="194"/>
      <c r="CM196" s="194"/>
      <c r="CN196" s="194"/>
      <c r="CO196" s="194"/>
      <c r="CP196" s="194"/>
      <c r="CQ196" s="194"/>
      <c r="CR196" s="194"/>
    </row>
    <row r="197" spans="1:96" x14ac:dyDescent="0.45">
      <c r="A197" s="193"/>
      <c r="B197" s="194"/>
      <c r="C197" s="195"/>
      <c r="D197" s="194"/>
      <c r="E197" s="194"/>
      <c r="F197" s="194"/>
      <c r="G197" s="193"/>
      <c r="H197" s="194"/>
      <c r="I197" s="194"/>
      <c r="J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94"/>
      <c r="BA197" s="194"/>
      <c r="BB197" s="194"/>
      <c r="BC197" s="194"/>
      <c r="BD197" s="194"/>
      <c r="BE197" s="194"/>
      <c r="BF197" s="194"/>
      <c r="BG197" s="194"/>
      <c r="BH197" s="194"/>
      <c r="BI197" s="194"/>
      <c r="BJ197" s="194"/>
      <c r="BK197" s="194"/>
      <c r="BL197" s="194"/>
      <c r="BM197" s="194"/>
      <c r="BN197" s="194"/>
      <c r="BO197" s="194"/>
      <c r="BP197" s="194"/>
      <c r="BQ197" s="194"/>
      <c r="BR197" s="194"/>
      <c r="BS197" s="194"/>
      <c r="BT197" s="194"/>
      <c r="BU197" s="194"/>
      <c r="BV197" s="194"/>
      <c r="BW197" s="194"/>
      <c r="BX197" s="194"/>
      <c r="BY197" s="194"/>
      <c r="BZ197" s="194"/>
      <c r="CA197" s="194"/>
      <c r="CB197" s="194"/>
      <c r="CC197" s="194"/>
      <c r="CD197" s="194"/>
      <c r="CE197" s="194"/>
      <c r="CF197" s="194"/>
      <c r="CG197" s="194"/>
      <c r="CH197" s="194"/>
      <c r="CI197" s="194"/>
      <c r="CJ197" s="194"/>
      <c r="CK197" s="194"/>
      <c r="CL197" s="194"/>
      <c r="CM197" s="194"/>
      <c r="CN197" s="194"/>
      <c r="CO197" s="194"/>
      <c r="CP197" s="194"/>
      <c r="CQ197" s="194"/>
      <c r="CR197" s="194"/>
    </row>
    <row r="198" spans="1:96" x14ac:dyDescent="0.45">
      <c r="A198" s="193"/>
      <c r="B198" s="194"/>
      <c r="C198" s="195"/>
      <c r="D198" s="194"/>
      <c r="E198" s="194"/>
      <c r="F198" s="194"/>
      <c r="G198" s="193"/>
      <c r="H198" s="194"/>
      <c r="I198" s="194"/>
      <c r="J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c r="AU198" s="194"/>
      <c r="AV198" s="194"/>
      <c r="AW198" s="194"/>
      <c r="AX198" s="194"/>
      <c r="AY198" s="194"/>
      <c r="AZ198" s="194"/>
      <c r="BA198" s="194"/>
      <c r="BB198" s="194"/>
      <c r="BC198" s="194"/>
      <c r="BD198" s="194"/>
      <c r="BE198" s="194"/>
      <c r="BF198" s="194"/>
      <c r="BG198" s="194"/>
      <c r="BH198" s="194"/>
      <c r="BI198" s="194"/>
      <c r="BJ198" s="194"/>
      <c r="BK198" s="194"/>
      <c r="BL198" s="194"/>
      <c r="BM198" s="194"/>
      <c r="BN198" s="194"/>
      <c r="BO198" s="194"/>
      <c r="BP198" s="194"/>
      <c r="BQ198" s="194"/>
      <c r="BR198" s="194"/>
      <c r="BS198" s="194"/>
      <c r="BT198" s="194"/>
      <c r="BU198" s="194"/>
      <c r="BV198" s="194"/>
      <c r="BW198" s="194"/>
      <c r="BX198" s="194"/>
      <c r="BY198" s="194"/>
      <c r="BZ198" s="194"/>
      <c r="CA198" s="194"/>
      <c r="CB198" s="194"/>
      <c r="CC198" s="194"/>
      <c r="CD198" s="194"/>
      <c r="CE198" s="194"/>
      <c r="CF198" s="194"/>
      <c r="CG198" s="194"/>
      <c r="CH198" s="194"/>
      <c r="CI198" s="194"/>
      <c r="CJ198" s="194"/>
      <c r="CK198" s="194"/>
      <c r="CL198" s="194"/>
      <c r="CM198" s="194"/>
      <c r="CN198" s="194"/>
      <c r="CO198" s="194"/>
      <c r="CP198" s="194"/>
      <c r="CQ198" s="194"/>
      <c r="CR198" s="194"/>
    </row>
    <row r="199" spans="1:96" x14ac:dyDescent="0.45">
      <c r="A199" s="193"/>
      <c r="B199" s="194"/>
      <c r="C199" s="195"/>
      <c r="D199" s="194"/>
      <c r="E199" s="194"/>
      <c r="F199" s="194"/>
      <c r="G199" s="193"/>
      <c r="H199" s="194"/>
      <c r="I199" s="194"/>
      <c r="J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c r="BA199" s="194"/>
      <c r="BB199" s="194"/>
      <c r="BC199" s="194"/>
      <c r="BD199" s="194"/>
      <c r="BE199" s="194"/>
      <c r="BF199" s="194"/>
      <c r="BG199" s="194"/>
      <c r="BH199" s="194"/>
      <c r="BI199" s="194"/>
      <c r="BJ199" s="194"/>
      <c r="BK199" s="194"/>
      <c r="BL199" s="194"/>
      <c r="BM199" s="194"/>
      <c r="BN199" s="194"/>
      <c r="BO199" s="194"/>
      <c r="BP199" s="194"/>
      <c r="BQ199" s="194"/>
      <c r="BR199" s="194"/>
      <c r="BS199" s="194"/>
      <c r="BT199" s="194"/>
      <c r="BU199" s="194"/>
      <c r="BV199" s="194"/>
      <c r="BW199" s="194"/>
      <c r="BX199" s="194"/>
      <c r="BY199" s="194"/>
      <c r="BZ199" s="194"/>
      <c r="CA199" s="194"/>
      <c r="CB199" s="194"/>
      <c r="CC199" s="194"/>
      <c r="CD199" s="194"/>
      <c r="CE199" s="194"/>
      <c r="CF199" s="194"/>
      <c r="CG199" s="194"/>
      <c r="CH199" s="194"/>
      <c r="CI199" s="194"/>
      <c r="CJ199" s="194"/>
      <c r="CK199" s="194"/>
      <c r="CL199" s="194"/>
      <c r="CM199" s="194"/>
      <c r="CN199" s="194"/>
      <c r="CO199" s="194"/>
      <c r="CP199" s="194"/>
      <c r="CQ199" s="194"/>
      <c r="CR199" s="194"/>
    </row>
    <row r="200" spans="1:96" x14ac:dyDescent="0.45">
      <c r="A200" s="193"/>
      <c r="B200" s="194"/>
      <c r="C200" s="195"/>
      <c r="D200" s="194"/>
      <c r="E200" s="194"/>
      <c r="F200" s="194"/>
      <c r="G200" s="193"/>
      <c r="H200" s="194"/>
      <c r="I200" s="194"/>
      <c r="J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194"/>
      <c r="AL200" s="194"/>
      <c r="AM200" s="194"/>
      <c r="AN200" s="194"/>
      <c r="AO200" s="194"/>
      <c r="AP200" s="194"/>
      <c r="AQ200" s="194"/>
      <c r="AR200" s="194"/>
      <c r="AS200" s="194"/>
      <c r="AT200" s="194"/>
      <c r="AU200" s="194"/>
      <c r="AV200" s="194"/>
      <c r="AW200" s="194"/>
      <c r="AX200" s="194"/>
      <c r="AY200" s="194"/>
      <c r="AZ200" s="194"/>
      <c r="BA200" s="194"/>
      <c r="BB200" s="194"/>
      <c r="BC200" s="194"/>
      <c r="BD200" s="194"/>
      <c r="BE200" s="194"/>
      <c r="BF200" s="194"/>
      <c r="BG200" s="194"/>
      <c r="BH200" s="194"/>
      <c r="BI200" s="194"/>
      <c r="BJ200" s="194"/>
      <c r="BK200" s="194"/>
      <c r="BL200" s="194"/>
      <c r="BM200" s="194"/>
      <c r="BN200" s="194"/>
      <c r="BO200" s="194"/>
      <c r="BP200" s="194"/>
      <c r="BQ200" s="194"/>
      <c r="BR200" s="194"/>
      <c r="BS200" s="194"/>
      <c r="BT200" s="194"/>
      <c r="BU200" s="194"/>
      <c r="BV200" s="194"/>
      <c r="BW200" s="194"/>
      <c r="BX200" s="194"/>
      <c r="BY200" s="194"/>
      <c r="BZ200" s="194"/>
      <c r="CA200" s="194"/>
      <c r="CB200" s="194"/>
      <c r="CC200" s="194"/>
      <c r="CD200" s="194"/>
      <c r="CE200" s="194"/>
      <c r="CF200" s="194"/>
      <c r="CG200" s="194"/>
      <c r="CH200" s="194"/>
      <c r="CI200" s="194"/>
      <c r="CJ200" s="194"/>
      <c r="CK200" s="194"/>
      <c r="CL200" s="194"/>
      <c r="CM200" s="194"/>
      <c r="CN200" s="194"/>
      <c r="CO200" s="194"/>
      <c r="CP200" s="194"/>
      <c r="CQ200" s="194"/>
      <c r="CR200" s="194"/>
    </row>
    <row r="201" spans="1:96" x14ac:dyDescent="0.45">
      <c r="A201" s="193"/>
      <c r="B201" s="194"/>
      <c r="C201" s="195"/>
      <c r="D201" s="194"/>
      <c r="E201" s="194"/>
      <c r="F201" s="194"/>
      <c r="G201" s="193"/>
      <c r="H201" s="194"/>
      <c r="I201" s="194"/>
      <c r="J201" s="194"/>
      <c r="P201" s="194"/>
      <c r="Q201" s="194"/>
      <c r="R201" s="194"/>
      <c r="S201" s="194"/>
      <c r="T201" s="194"/>
      <c r="U201" s="194"/>
      <c r="V201" s="194"/>
      <c r="W201" s="194"/>
      <c r="X201" s="194"/>
      <c r="Y201" s="194"/>
      <c r="Z201" s="194"/>
      <c r="AA201" s="194"/>
      <c r="AB201" s="194"/>
      <c r="AC201" s="194"/>
      <c r="AD201" s="194"/>
      <c r="AE201" s="194"/>
      <c r="AF201" s="194"/>
      <c r="AG201" s="194"/>
      <c r="AH201" s="194"/>
      <c r="AI201" s="194"/>
      <c r="AJ201" s="194"/>
      <c r="AK201" s="194"/>
      <c r="AL201" s="194"/>
      <c r="AM201" s="194"/>
      <c r="AN201" s="194"/>
      <c r="AO201" s="194"/>
      <c r="AP201" s="194"/>
      <c r="AQ201" s="194"/>
      <c r="AR201" s="194"/>
      <c r="AS201" s="194"/>
      <c r="AT201" s="194"/>
      <c r="AU201" s="194"/>
      <c r="AV201" s="194"/>
      <c r="AW201" s="194"/>
      <c r="AX201" s="194"/>
      <c r="AY201" s="194"/>
      <c r="AZ201" s="194"/>
      <c r="BA201" s="194"/>
      <c r="BB201" s="194"/>
      <c r="BC201" s="194"/>
      <c r="BD201" s="194"/>
      <c r="BE201" s="194"/>
      <c r="BF201" s="194"/>
      <c r="BG201" s="194"/>
      <c r="BH201" s="194"/>
      <c r="BI201" s="194"/>
      <c r="BJ201" s="194"/>
      <c r="BK201" s="194"/>
      <c r="BL201" s="194"/>
      <c r="BM201" s="194"/>
      <c r="BN201" s="194"/>
      <c r="BO201" s="194"/>
      <c r="BP201" s="194"/>
      <c r="BQ201" s="194"/>
      <c r="BR201" s="194"/>
      <c r="BS201" s="194"/>
      <c r="BT201" s="194"/>
      <c r="BU201" s="194"/>
      <c r="BV201" s="194"/>
      <c r="BW201" s="194"/>
      <c r="BX201" s="194"/>
      <c r="BY201" s="194"/>
      <c r="BZ201" s="194"/>
      <c r="CA201" s="194"/>
      <c r="CB201" s="194"/>
      <c r="CC201" s="194"/>
      <c r="CD201" s="194"/>
      <c r="CE201" s="194"/>
      <c r="CF201" s="194"/>
      <c r="CG201" s="194"/>
      <c r="CH201" s="194"/>
      <c r="CI201" s="194"/>
      <c r="CJ201" s="194"/>
      <c r="CK201" s="194"/>
      <c r="CL201" s="194"/>
      <c r="CM201" s="194"/>
      <c r="CN201" s="194"/>
      <c r="CO201" s="194"/>
      <c r="CP201" s="194"/>
      <c r="CQ201" s="194"/>
      <c r="CR201" s="194"/>
    </row>
    <row r="202" spans="1:96" x14ac:dyDescent="0.45">
      <c r="A202" s="193"/>
      <c r="B202" s="194"/>
      <c r="C202" s="195"/>
      <c r="D202" s="194"/>
      <c r="E202" s="194"/>
      <c r="F202" s="194"/>
      <c r="G202" s="193"/>
      <c r="H202" s="194"/>
      <c r="I202" s="194"/>
      <c r="J202" s="194"/>
      <c r="P202" s="194"/>
      <c r="Q202" s="194"/>
      <c r="R202" s="194"/>
      <c r="S202" s="194"/>
      <c r="T202" s="194"/>
      <c r="U202" s="194"/>
      <c r="V202" s="194"/>
      <c r="W202" s="194"/>
      <c r="X202" s="194"/>
      <c r="Y202" s="194"/>
      <c r="Z202" s="194"/>
      <c r="AA202" s="194"/>
      <c r="AB202" s="194"/>
      <c r="AC202" s="194"/>
      <c r="AD202" s="194"/>
      <c r="AE202" s="194"/>
      <c r="AF202" s="194"/>
      <c r="AG202" s="194"/>
      <c r="AH202" s="194"/>
      <c r="AI202" s="194"/>
      <c r="AJ202" s="194"/>
      <c r="AK202" s="194"/>
      <c r="AL202" s="194"/>
      <c r="AM202" s="194"/>
      <c r="AN202" s="194"/>
      <c r="AO202" s="194"/>
      <c r="AP202" s="194"/>
      <c r="AQ202" s="194"/>
      <c r="AR202" s="194"/>
      <c r="AS202" s="194"/>
      <c r="AT202" s="194"/>
      <c r="AU202" s="194"/>
      <c r="AV202" s="194"/>
      <c r="AW202" s="194"/>
      <c r="AX202" s="194"/>
      <c r="AY202" s="194"/>
      <c r="AZ202" s="194"/>
      <c r="BA202" s="194"/>
      <c r="BB202" s="194"/>
      <c r="BC202" s="194"/>
      <c r="BD202" s="194"/>
      <c r="BE202" s="194"/>
      <c r="BF202" s="194"/>
      <c r="BG202" s="194"/>
      <c r="BH202" s="194"/>
      <c r="BI202" s="194"/>
      <c r="BJ202" s="194"/>
      <c r="BK202" s="194"/>
      <c r="BL202" s="194"/>
      <c r="BM202" s="194"/>
      <c r="BN202" s="194"/>
      <c r="BO202" s="194"/>
      <c r="BP202" s="194"/>
      <c r="BQ202" s="194"/>
      <c r="BR202" s="194"/>
      <c r="BS202" s="194"/>
      <c r="BT202" s="194"/>
      <c r="BU202" s="194"/>
      <c r="BV202" s="194"/>
      <c r="BW202" s="194"/>
      <c r="BX202" s="194"/>
      <c r="BY202" s="194"/>
      <c r="BZ202" s="194"/>
      <c r="CA202" s="194"/>
      <c r="CB202" s="194"/>
      <c r="CC202" s="194"/>
      <c r="CD202" s="194"/>
      <c r="CE202" s="194"/>
      <c r="CF202" s="194"/>
      <c r="CG202" s="194"/>
      <c r="CH202" s="194"/>
      <c r="CI202" s="194"/>
      <c r="CJ202" s="194"/>
      <c r="CK202" s="194"/>
      <c r="CL202" s="194"/>
      <c r="CM202" s="194"/>
      <c r="CN202" s="194"/>
      <c r="CO202" s="194"/>
      <c r="CP202" s="194"/>
      <c r="CQ202" s="194"/>
      <c r="CR202" s="194"/>
    </row>
    <row r="203" spans="1:96" x14ac:dyDescent="0.45">
      <c r="A203" s="193"/>
      <c r="B203" s="194"/>
      <c r="C203" s="195"/>
      <c r="D203" s="194"/>
      <c r="E203" s="194"/>
      <c r="F203" s="194"/>
      <c r="G203" s="193"/>
      <c r="H203" s="194"/>
      <c r="I203" s="194"/>
      <c r="J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c r="AL203" s="194"/>
      <c r="AM203" s="194"/>
      <c r="AN203" s="194"/>
      <c r="AO203" s="194"/>
      <c r="AP203" s="194"/>
      <c r="AQ203" s="194"/>
      <c r="AR203" s="194"/>
      <c r="AS203" s="194"/>
      <c r="AT203" s="194"/>
      <c r="AU203" s="194"/>
      <c r="AV203" s="194"/>
      <c r="AW203" s="194"/>
      <c r="AX203" s="194"/>
      <c r="AY203" s="194"/>
      <c r="AZ203" s="194"/>
      <c r="BA203" s="194"/>
      <c r="BB203" s="194"/>
      <c r="BC203" s="194"/>
      <c r="BD203" s="194"/>
      <c r="BE203" s="194"/>
      <c r="BF203" s="194"/>
      <c r="BG203" s="194"/>
      <c r="BH203" s="194"/>
      <c r="BI203" s="194"/>
      <c r="BJ203" s="194"/>
      <c r="BK203" s="194"/>
      <c r="BL203" s="194"/>
      <c r="BM203" s="194"/>
      <c r="BN203" s="194"/>
      <c r="BO203" s="194"/>
      <c r="BP203" s="194"/>
      <c r="BQ203" s="194"/>
      <c r="BR203" s="194"/>
      <c r="BS203" s="194"/>
      <c r="BT203" s="194"/>
      <c r="BU203" s="194"/>
      <c r="BV203" s="194"/>
      <c r="BW203" s="194"/>
      <c r="BX203" s="194"/>
      <c r="BY203" s="194"/>
      <c r="BZ203" s="194"/>
      <c r="CA203" s="194"/>
      <c r="CB203" s="194"/>
      <c r="CC203" s="194"/>
      <c r="CD203" s="194"/>
      <c r="CE203" s="194"/>
      <c r="CF203" s="194"/>
      <c r="CG203" s="194"/>
      <c r="CH203" s="194"/>
      <c r="CI203" s="194"/>
      <c r="CJ203" s="194"/>
      <c r="CK203" s="194"/>
      <c r="CL203" s="194"/>
      <c r="CM203" s="194"/>
      <c r="CN203" s="194"/>
      <c r="CO203" s="194"/>
      <c r="CP203" s="194"/>
      <c r="CQ203" s="194"/>
      <c r="CR203" s="194"/>
    </row>
    <row r="204" spans="1:96" x14ac:dyDescent="0.45">
      <c r="A204" s="193"/>
      <c r="B204" s="194"/>
      <c r="C204" s="195"/>
      <c r="D204" s="194"/>
      <c r="E204" s="194"/>
      <c r="F204" s="194"/>
      <c r="G204" s="193"/>
      <c r="H204" s="194"/>
      <c r="I204" s="194"/>
      <c r="J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c r="AU204" s="194"/>
      <c r="AV204" s="194"/>
      <c r="AW204" s="194"/>
      <c r="AX204" s="194"/>
      <c r="AY204" s="194"/>
      <c r="AZ204" s="194"/>
      <c r="BA204" s="194"/>
      <c r="BB204" s="194"/>
      <c r="BC204" s="194"/>
      <c r="BD204" s="194"/>
      <c r="BE204" s="194"/>
      <c r="BF204" s="194"/>
      <c r="BG204" s="194"/>
      <c r="BH204" s="194"/>
      <c r="BI204" s="194"/>
      <c r="BJ204" s="194"/>
      <c r="BK204" s="194"/>
      <c r="BL204" s="194"/>
      <c r="BM204" s="194"/>
      <c r="BN204" s="194"/>
      <c r="BO204" s="194"/>
      <c r="BP204" s="194"/>
      <c r="BQ204" s="194"/>
      <c r="BR204" s="194"/>
      <c r="BS204" s="194"/>
      <c r="BT204" s="194"/>
      <c r="BU204" s="194"/>
      <c r="BV204" s="194"/>
      <c r="BW204" s="194"/>
      <c r="BX204" s="194"/>
      <c r="BY204" s="194"/>
      <c r="BZ204" s="194"/>
      <c r="CA204" s="194"/>
      <c r="CB204" s="194"/>
      <c r="CC204" s="194"/>
      <c r="CD204" s="194"/>
      <c r="CE204" s="194"/>
      <c r="CF204" s="194"/>
      <c r="CG204" s="194"/>
      <c r="CH204" s="194"/>
      <c r="CI204" s="194"/>
      <c r="CJ204" s="194"/>
      <c r="CK204" s="194"/>
      <c r="CL204" s="194"/>
      <c r="CM204" s="194"/>
      <c r="CN204" s="194"/>
      <c r="CO204" s="194"/>
      <c r="CP204" s="194"/>
      <c r="CQ204" s="194"/>
      <c r="CR204" s="194"/>
    </row>
    <row r="205" spans="1:96" x14ac:dyDescent="0.45">
      <c r="A205" s="193"/>
      <c r="B205" s="194"/>
      <c r="C205" s="195"/>
      <c r="D205" s="194"/>
      <c r="E205" s="194"/>
      <c r="F205" s="194"/>
      <c r="G205" s="193"/>
      <c r="H205" s="194"/>
      <c r="I205" s="194"/>
      <c r="J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c r="AL205" s="194"/>
      <c r="AM205" s="194"/>
      <c r="AN205" s="194"/>
      <c r="AO205" s="194"/>
      <c r="AP205" s="194"/>
      <c r="AQ205" s="194"/>
      <c r="AR205" s="194"/>
      <c r="AS205" s="194"/>
      <c r="AT205" s="194"/>
      <c r="AU205" s="194"/>
      <c r="AV205" s="194"/>
      <c r="AW205" s="194"/>
      <c r="AX205" s="194"/>
      <c r="AY205" s="194"/>
      <c r="AZ205" s="194"/>
      <c r="BA205" s="194"/>
      <c r="BB205" s="194"/>
      <c r="BC205" s="194"/>
      <c r="BD205" s="194"/>
      <c r="BE205" s="194"/>
      <c r="BF205" s="194"/>
      <c r="BG205" s="194"/>
      <c r="BH205" s="194"/>
      <c r="BI205" s="194"/>
      <c r="BJ205" s="194"/>
      <c r="BK205" s="194"/>
      <c r="BL205" s="194"/>
      <c r="BM205" s="194"/>
      <c r="BN205" s="194"/>
      <c r="BO205" s="194"/>
      <c r="BP205" s="194"/>
      <c r="BQ205" s="194"/>
      <c r="BR205" s="194"/>
      <c r="BS205" s="194"/>
      <c r="BT205" s="194"/>
      <c r="BU205" s="194"/>
      <c r="BV205" s="194"/>
      <c r="BW205" s="194"/>
      <c r="BX205" s="194"/>
      <c r="BY205" s="194"/>
      <c r="BZ205" s="194"/>
      <c r="CA205" s="194"/>
      <c r="CB205" s="194"/>
      <c r="CC205" s="194"/>
      <c r="CD205" s="194"/>
      <c r="CE205" s="194"/>
      <c r="CF205" s="194"/>
      <c r="CG205" s="194"/>
      <c r="CH205" s="194"/>
      <c r="CI205" s="194"/>
      <c r="CJ205" s="194"/>
      <c r="CK205" s="194"/>
      <c r="CL205" s="194"/>
      <c r="CM205" s="194"/>
      <c r="CN205" s="194"/>
      <c r="CO205" s="194"/>
      <c r="CP205" s="194"/>
      <c r="CQ205" s="194"/>
      <c r="CR205" s="194"/>
    </row>
    <row r="206" spans="1:96" x14ac:dyDescent="0.45">
      <c r="A206" s="193"/>
      <c r="B206" s="194"/>
      <c r="C206" s="195"/>
      <c r="D206" s="194"/>
      <c r="E206" s="194"/>
      <c r="F206" s="194"/>
      <c r="G206" s="193"/>
      <c r="H206" s="194"/>
      <c r="I206" s="194"/>
      <c r="J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194"/>
      <c r="AL206" s="194"/>
      <c r="AM206" s="194"/>
      <c r="AN206" s="194"/>
      <c r="AO206" s="194"/>
      <c r="AP206" s="194"/>
      <c r="AQ206" s="194"/>
      <c r="AR206" s="194"/>
      <c r="AS206" s="194"/>
      <c r="AT206" s="194"/>
      <c r="AU206" s="194"/>
      <c r="AV206" s="194"/>
      <c r="AW206" s="194"/>
      <c r="AX206" s="194"/>
      <c r="AY206" s="194"/>
      <c r="AZ206" s="194"/>
      <c r="BA206" s="194"/>
      <c r="BB206" s="194"/>
      <c r="BC206" s="194"/>
      <c r="BD206" s="194"/>
      <c r="BE206" s="194"/>
      <c r="BF206" s="194"/>
      <c r="BG206" s="194"/>
      <c r="BH206" s="194"/>
      <c r="BI206" s="194"/>
      <c r="BJ206" s="194"/>
      <c r="BK206" s="194"/>
      <c r="BL206" s="194"/>
      <c r="BM206" s="194"/>
      <c r="BN206" s="194"/>
      <c r="BO206" s="194"/>
      <c r="BP206" s="194"/>
      <c r="BQ206" s="194"/>
      <c r="BR206" s="194"/>
      <c r="BS206" s="194"/>
      <c r="BT206" s="194"/>
      <c r="BU206" s="194"/>
      <c r="BV206" s="194"/>
      <c r="BW206" s="194"/>
      <c r="BX206" s="194"/>
      <c r="BY206" s="194"/>
      <c r="BZ206" s="194"/>
      <c r="CA206" s="194"/>
      <c r="CB206" s="194"/>
      <c r="CC206" s="194"/>
      <c r="CD206" s="194"/>
      <c r="CE206" s="194"/>
      <c r="CF206" s="194"/>
      <c r="CG206" s="194"/>
      <c r="CH206" s="194"/>
      <c r="CI206" s="194"/>
      <c r="CJ206" s="194"/>
      <c r="CK206" s="194"/>
      <c r="CL206" s="194"/>
      <c r="CM206" s="194"/>
      <c r="CN206" s="194"/>
      <c r="CO206" s="194"/>
      <c r="CP206" s="194"/>
      <c r="CQ206" s="194"/>
      <c r="CR206" s="194"/>
    </row>
    <row r="207" spans="1:96" x14ac:dyDescent="0.45">
      <c r="A207" s="193"/>
      <c r="B207" s="194"/>
      <c r="C207" s="195"/>
      <c r="D207" s="194"/>
      <c r="E207" s="194"/>
      <c r="F207" s="194"/>
      <c r="G207" s="193"/>
      <c r="H207" s="194"/>
      <c r="I207" s="194"/>
      <c r="J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c r="AK207" s="194"/>
      <c r="AL207" s="194"/>
      <c r="AM207" s="194"/>
      <c r="AN207" s="194"/>
      <c r="AO207" s="194"/>
      <c r="AP207" s="194"/>
      <c r="AQ207" s="194"/>
      <c r="AR207" s="194"/>
      <c r="AS207" s="194"/>
      <c r="AT207" s="194"/>
      <c r="AU207" s="194"/>
      <c r="AV207" s="194"/>
      <c r="AW207" s="194"/>
      <c r="AX207" s="194"/>
      <c r="AY207" s="194"/>
      <c r="AZ207" s="194"/>
      <c r="BA207" s="194"/>
      <c r="BB207" s="194"/>
      <c r="BC207" s="194"/>
      <c r="BD207" s="194"/>
      <c r="BE207" s="194"/>
      <c r="BF207" s="194"/>
      <c r="BG207" s="194"/>
      <c r="BH207" s="194"/>
      <c r="BI207" s="194"/>
      <c r="BJ207" s="194"/>
      <c r="BK207" s="194"/>
      <c r="BL207" s="194"/>
      <c r="BM207" s="194"/>
      <c r="BN207" s="194"/>
      <c r="BO207" s="194"/>
      <c r="BP207" s="194"/>
      <c r="BQ207" s="194"/>
      <c r="BR207" s="194"/>
      <c r="BS207" s="194"/>
      <c r="BT207" s="194"/>
      <c r="BU207" s="194"/>
      <c r="BV207" s="194"/>
      <c r="BW207" s="194"/>
      <c r="BX207" s="194"/>
      <c r="BY207" s="194"/>
      <c r="BZ207" s="194"/>
      <c r="CA207" s="194"/>
      <c r="CB207" s="194"/>
      <c r="CC207" s="194"/>
      <c r="CD207" s="194"/>
      <c r="CE207" s="194"/>
      <c r="CF207" s="194"/>
      <c r="CG207" s="194"/>
      <c r="CH207" s="194"/>
      <c r="CI207" s="194"/>
      <c r="CJ207" s="194"/>
      <c r="CK207" s="194"/>
      <c r="CL207" s="194"/>
      <c r="CM207" s="194"/>
      <c r="CN207" s="194"/>
      <c r="CO207" s="194"/>
      <c r="CP207" s="194"/>
      <c r="CQ207" s="194"/>
      <c r="CR207" s="194"/>
    </row>
    <row r="208" spans="1:96" x14ac:dyDescent="0.45">
      <c r="A208" s="193"/>
      <c r="B208" s="194"/>
      <c r="C208" s="195"/>
      <c r="D208" s="194"/>
      <c r="E208" s="194"/>
      <c r="F208" s="194"/>
      <c r="G208" s="193"/>
      <c r="H208" s="194"/>
      <c r="I208" s="194"/>
      <c r="J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c r="AK208" s="194"/>
      <c r="AL208" s="194"/>
      <c r="AM208" s="194"/>
      <c r="AN208" s="194"/>
      <c r="AO208" s="194"/>
      <c r="AP208" s="194"/>
      <c r="AQ208" s="194"/>
      <c r="AR208" s="194"/>
      <c r="AS208" s="194"/>
      <c r="AT208" s="194"/>
      <c r="AU208" s="194"/>
      <c r="AV208" s="194"/>
      <c r="AW208" s="194"/>
      <c r="AX208" s="194"/>
      <c r="AY208" s="194"/>
      <c r="AZ208" s="194"/>
      <c r="BA208" s="194"/>
      <c r="BB208" s="194"/>
      <c r="BC208" s="194"/>
      <c r="BD208" s="194"/>
      <c r="BE208" s="194"/>
      <c r="BF208" s="194"/>
      <c r="BG208" s="194"/>
      <c r="BH208" s="194"/>
      <c r="BI208" s="194"/>
      <c r="BJ208" s="194"/>
      <c r="BK208" s="194"/>
      <c r="BL208" s="194"/>
      <c r="BM208" s="194"/>
      <c r="BN208" s="194"/>
      <c r="BO208" s="194"/>
      <c r="BP208" s="194"/>
      <c r="BQ208" s="194"/>
      <c r="BR208" s="194"/>
      <c r="BS208" s="194"/>
      <c r="BT208" s="194"/>
      <c r="BU208" s="194"/>
      <c r="BV208" s="194"/>
      <c r="BW208" s="194"/>
      <c r="BX208" s="194"/>
      <c r="BY208" s="194"/>
      <c r="BZ208" s="194"/>
      <c r="CA208" s="194"/>
      <c r="CB208" s="194"/>
      <c r="CC208" s="194"/>
      <c r="CD208" s="194"/>
      <c r="CE208" s="194"/>
      <c r="CF208" s="194"/>
      <c r="CG208" s="194"/>
      <c r="CH208" s="194"/>
      <c r="CI208" s="194"/>
      <c r="CJ208" s="194"/>
      <c r="CK208" s="194"/>
      <c r="CL208" s="194"/>
      <c r="CM208" s="194"/>
      <c r="CN208" s="194"/>
      <c r="CO208" s="194"/>
      <c r="CP208" s="194"/>
      <c r="CQ208" s="194"/>
      <c r="CR208" s="194"/>
    </row>
    <row r="209" spans="1:96" x14ac:dyDescent="0.45">
      <c r="A209" s="193"/>
      <c r="B209" s="194"/>
      <c r="C209" s="195"/>
      <c r="D209" s="194"/>
      <c r="E209" s="194"/>
      <c r="F209" s="194"/>
      <c r="G209" s="193"/>
      <c r="H209" s="194"/>
      <c r="I209" s="194"/>
      <c r="J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94"/>
      <c r="AL209" s="194"/>
      <c r="AM209" s="194"/>
      <c r="AN209" s="194"/>
      <c r="AO209" s="194"/>
      <c r="AP209" s="194"/>
      <c r="AQ209" s="194"/>
      <c r="AR209" s="194"/>
      <c r="AS209" s="194"/>
      <c r="AT209" s="194"/>
      <c r="AU209" s="194"/>
      <c r="AV209" s="194"/>
      <c r="AW209" s="194"/>
      <c r="AX209" s="194"/>
      <c r="AY209" s="194"/>
      <c r="AZ209" s="194"/>
      <c r="BA209" s="194"/>
      <c r="BB209" s="194"/>
      <c r="BC209" s="194"/>
      <c r="BD209" s="194"/>
      <c r="BE209" s="194"/>
      <c r="BF209" s="194"/>
      <c r="BG209" s="194"/>
      <c r="BH209" s="194"/>
      <c r="BI209" s="194"/>
      <c r="BJ209" s="194"/>
      <c r="BK209" s="194"/>
      <c r="BL209" s="194"/>
      <c r="BM209" s="194"/>
      <c r="BN209" s="194"/>
      <c r="BO209" s="194"/>
      <c r="BP209" s="194"/>
      <c r="BQ209" s="194"/>
      <c r="BR209" s="194"/>
      <c r="BS209" s="194"/>
      <c r="BT209" s="194"/>
      <c r="BU209" s="194"/>
      <c r="BV209" s="194"/>
      <c r="BW209" s="194"/>
      <c r="BX209" s="194"/>
      <c r="BY209" s="194"/>
      <c r="BZ209" s="194"/>
      <c r="CA209" s="194"/>
      <c r="CB209" s="194"/>
      <c r="CC209" s="194"/>
      <c r="CD209" s="194"/>
      <c r="CE209" s="194"/>
      <c r="CF209" s="194"/>
      <c r="CG209" s="194"/>
      <c r="CH209" s="194"/>
      <c r="CI209" s="194"/>
      <c r="CJ209" s="194"/>
      <c r="CK209" s="194"/>
      <c r="CL209" s="194"/>
      <c r="CM209" s="194"/>
      <c r="CN209" s="194"/>
      <c r="CO209" s="194"/>
      <c r="CP209" s="194"/>
      <c r="CQ209" s="194"/>
      <c r="CR209" s="194"/>
    </row>
    <row r="210" spans="1:96" x14ac:dyDescent="0.45">
      <c r="A210" s="193"/>
      <c r="B210" s="194"/>
      <c r="C210" s="195"/>
      <c r="D210" s="194"/>
      <c r="E210" s="194"/>
      <c r="F210" s="194"/>
      <c r="G210" s="193"/>
      <c r="H210" s="194"/>
      <c r="I210" s="194"/>
      <c r="J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c r="AK210" s="194"/>
      <c r="AL210" s="194"/>
      <c r="AM210" s="194"/>
      <c r="AN210" s="194"/>
      <c r="AO210" s="194"/>
      <c r="AP210" s="194"/>
      <c r="AQ210" s="194"/>
      <c r="AR210" s="194"/>
      <c r="AS210" s="194"/>
      <c r="AT210" s="194"/>
      <c r="AU210" s="194"/>
      <c r="AV210" s="194"/>
      <c r="AW210" s="194"/>
      <c r="AX210" s="194"/>
      <c r="AY210" s="194"/>
      <c r="AZ210" s="194"/>
      <c r="BA210" s="194"/>
      <c r="BB210" s="194"/>
      <c r="BC210" s="194"/>
      <c r="BD210" s="194"/>
      <c r="BE210" s="194"/>
      <c r="BF210" s="194"/>
      <c r="BG210" s="194"/>
      <c r="BH210" s="194"/>
      <c r="BI210" s="194"/>
      <c r="BJ210" s="194"/>
      <c r="BK210" s="194"/>
      <c r="BL210" s="194"/>
      <c r="BM210" s="194"/>
      <c r="BN210" s="194"/>
      <c r="BO210" s="194"/>
      <c r="BP210" s="194"/>
      <c r="BQ210" s="194"/>
      <c r="BR210" s="194"/>
      <c r="BS210" s="194"/>
      <c r="BT210" s="194"/>
      <c r="BU210" s="194"/>
      <c r="BV210" s="194"/>
      <c r="BW210" s="194"/>
      <c r="BX210" s="194"/>
      <c r="BY210" s="194"/>
      <c r="BZ210" s="194"/>
      <c r="CA210" s="194"/>
      <c r="CB210" s="194"/>
      <c r="CC210" s="194"/>
      <c r="CD210" s="194"/>
      <c r="CE210" s="194"/>
      <c r="CF210" s="194"/>
      <c r="CG210" s="194"/>
      <c r="CH210" s="194"/>
      <c r="CI210" s="194"/>
      <c r="CJ210" s="194"/>
      <c r="CK210" s="194"/>
      <c r="CL210" s="194"/>
      <c r="CM210" s="194"/>
      <c r="CN210" s="194"/>
      <c r="CO210" s="194"/>
      <c r="CP210" s="194"/>
      <c r="CQ210" s="194"/>
      <c r="CR210" s="194"/>
    </row>
    <row r="211" spans="1:96" x14ac:dyDescent="0.45">
      <c r="A211" s="193"/>
      <c r="B211" s="194"/>
      <c r="C211" s="195"/>
      <c r="D211" s="194"/>
      <c r="E211" s="194"/>
      <c r="F211" s="194"/>
      <c r="G211" s="193"/>
      <c r="H211" s="194"/>
      <c r="I211" s="194"/>
      <c r="J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c r="AK211" s="194"/>
      <c r="AL211" s="194"/>
      <c r="AM211" s="194"/>
      <c r="AN211" s="194"/>
      <c r="AO211" s="194"/>
      <c r="AP211" s="194"/>
      <c r="AQ211" s="194"/>
      <c r="AR211" s="194"/>
      <c r="AS211" s="194"/>
      <c r="AT211" s="194"/>
      <c r="AU211" s="194"/>
      <c r="AV211" s="194"/>
      <c r="AW211" s="194"/>
      <c r="AX211" s="194"/>
      <c r="AY211" s="194"/>
      <c r="AZ211" s="194"/>
      <c r="BA211" s="194"/>
      <c r="BB211" s="194"/>
      <c r="BC211" s="194"/>
      <c r="BD211" s="194"/>
      <c r="BE211" s="194"/>
      <c r="BF211" s="194"/>
      <c r="BG211" s="194"/>
      <c r="BH211" s="194"/>
      <c r="BI211" s="194"/>
      <c r="BJ211" s="194"/>
      <c r="BK211" s="194"/>
      <c r="BL211" s="194"/>
      <c r="BM211" s="194"/>
      <c r="BN211" s="194"/>
      <c r="BO211" s="194"/>
      <c r="BP211" s="194"/>
      <c r="BQ211" s="194"/>
      <c r="BR211" s="194"/>
      <c r="BS211" s="194"/>
      <c r="BT211" s="194"/>
      <c r="BU211" s="194"/>
      <c r="BV211" s="194"/>
      <c r="BW211" s="194"/>
      <c r="BX211" s="194"/>
      <c r="BY211" s="194"/>
      <c r="BZ211" s="194"/>
      <c r="CA211" s="194"/>
      <c r="CB211" s="194"/>
      <c r="CC211" s="194"/>
      <c r="CD211" s="194"/>
      <c r="CE211" s="194"/>
      <c r="CF211" s="194"/>
      <c r="CG211" s="194"/>
      <c r="CH211" s="194"/>
      <c r="CI211" s="194"/>
      <c r="CJ211" s="194"/>
      <c r="CK211" s="194"/>
      <c r="CL211" s="194"/>
      <c r="CM211" s="194"/>
      <c r="CN211" s="194"/>
      <c r="CO211" s="194"/>
      <c r="CP211" s="194"/>
      <c r="CQ211" s="194"/>
      <c r="CR211" s="194"/>
    </row>
    <row r="212" spans="1:96" x14ac:dyDescent="0.45">
      <c r="A212" s="193"/>
      <c r="B212" s="194"/>
      <c r="C212" s="195"/>
      <c r="D212" s="194"/>
      <c r="E212" s="194"/>
      <c r="F212" s="194"/>
      <c r="G212" s="193"/>
      <c r="H212" s="194"/>
      <c r="I212" s="194"/>
      <c r="J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c r="AK212" s="194"/>
      <c r="AL212" s="194"/>
      <c r="AM212" s="194"/>
      <c r="AN212" s="194"/>
      <c r="AO212" s="194"/>
      <c r="AP212" s="194"/>
      <c r="AQ212" s="194"/>
      <c r="AR212" s="194"/>
      <c r="AS212" s="194"/>
      <c r="AT212" s="194"/>
      <c r="AU212" s="194"/>
      <c r="AV212" s="194"/>
      <c r="AW212" s="194"/>
      <c r="AX212" s="194"/>
      <c r="AY212" s="194"/>
      <c r="AZ212" s="194"/>
      <c r="BA212" s="194"/>
      <c r="BB212" s="194"/>
      <c r="BC212" s="194"/>
      <c r="BD212" s="194"/>
      <c r="BE212" s="194"/>
      <c r="BF212" s="194"/>
      <c r="BG212" s="194"/>
      <c r="BH212" s="194"/>
      <c r="BI212" s="194"/>
      <c r="BJ212" s="194"/>
      <c r="BK212" s="194"/>
      <c r="BL212" s="194"/>
      <c r="BM212" s="194"/>
      <c r="BN212" s="194"/>
      <c r="BO212" s="194"/>
      <c r="BP212" s="194"/>
      <c r="BQ212" s="194"/>
      <c r="BR212" s="194"/>
      <c r="BS212" s="194"/>
      <c r="BT212" s="194"/>
      <c r="BU212" s="194"/>
      <c r="BV212" s="194"/>
      <c r="BW212" s="194"/>
      <c r="BX212" s="194"/>
      <c r="BY212" s="194"/>
      <c r="BZ212" s="194"/>
      <c r="CA212" s="194"/>
      <c r="CB212" s="194"/>
      <c r="CC212" s="194"/>
      <c r="CD212" s="194"/>
      <c r="CE212" s="194"/>
      <c r="CF212" s="194"/>
      <c r="CG212" s="194"/>
      <c r="CH212" s="194"/>
      <c r="CI212" s="194"/>
      <c r="CJ212" s="194"/>
      <c r="CK212" s="194"/>
      <c r="CL212" s="194"/>
      <c r="CM212" s="194"/>
      <c r="CN212" s="194"/>
      <c r="CO212" s="194"/>
      <c r="CP212" s="194"/>
      <c r="CQ212" s="194"/>
      <c r="CR212" s="194"/>
    </row>
    <row r="213" spans="1:96" x14ac:dyDescent="0.45">
      <c r="A213" s="193"/>
      <c r="B213" s="194"/>
      <c r="C213" s="195"/>
      <c r="D213" s="194"/>
      <c r="E213" s="194"/>
      <c r="F213" s="194"/>
      <c r="G213" s="193"/>
      <c r="H213" s="194"/>
      <c r="I213" s="194"/>
      <c r="J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c r="AL213" s="194"/>
      <c r="AM213" s="194"/>
      <c r="AN213" s="194"/>
      <c r="AO213" s="194"/>
      <c r="AP213" s="194"/>
      <c r="AQ213" s="194"/>
      <c r="AR213" s="194"/>
      <c r="AS213" s="194"/>
      <c r="AT213" s="194"/>
      <c r="AU213" s="194"/>
      <c r="AV213" s="194"/>
      <c r="AW213" s="194"/>
      <c r="AX213" s="194"/>
      <c r="AY213" s="194"/>
      <c r="AZ213" s="194"/>
      <c r="BA213" s="194"/>
      <c r="BB213" s="194"/>
      <c r="BC213" s="194"/>
      <c r="BD213" s="194"/>
      <c r="BE213" s="194"/>
      <c r="BF213" s="194"/>
      <c r="BG213" s="194"/>
      <c r="BH213" s="194"/>
      <c r="BI213" s="194"/>
      <c r="BJ213" s="194"/>
      <c r="BK213" s="194"/>
      <c r="BL213" s="194"/>
      <c r="BM213" s="194"/>
      <c r="BN213" s="194"/>
      <c r="BO213" s="194"/>
      <c r="BP213" s="194"/>
      <c r="BQ213" s="194"/>
      <c r="BR213" s="194"/>
      <c r="BS213" s="194"/>
      <c r="BT213" s="194"/>
      <c r="BU213" s="194"/>
      <c r="BV213" s="194"/>
      <c r="BW213" s="194"/>
      <c r="BX213" s="194"/>
      <c r="BY213" s="194"/>
      <c r="BZ213" s="194"/>
      <c r="CA213" s="194"/>
      <c r="CB213" s="194"/>
      <c r="CC213" s="194"/>
      <c r="CD213" s="194"/>
      <c r="CE213" s="194"/>
      <c r="CF213" s="194"/>
      <c r="CG213" s="194"/>
      <c r="CH213" s="194"/>
      <c r="CI213" s="194"/>
      <c r="CJ213" s="194"/>
      <c r="CK213" s="194"/>
      <c r="CL213" s="194"/>
      <c r="CM213" s="194"/>
      <c r="CN213" s="194"/>
      <c r="CO213" s="194"/>
      <c r="CP213" s="194"/>
      <c r="CQ213" s="194"/>
      <c r="CR213" s="194"/>
    </row>
    <row r="214" spans="1:96" x14ac:dyDescent="0.45">
      <c r="A214" s="193"/>
      <c r="B214" s="194"/>
      <c r="C214" s="195"/>
      <c r="D214" s="194"/>
      <c r="E214" s="194"/>
      <c r="F214" s="194"/>
      <c r="G214" s="193"/>
      <c r="H214" s="194"/>
      <c r="I214" s="194"/>
      <c r="J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c r="AK214" s="194"/>
      <c r="AL214" s="194"/>
      <c r="AM214" s="194"/>
      <c r="AN214" s="194"/>
      <c r="AO214" s="194"/>
      <c r="AP214" s="194"/>
      <c r="AQ214" s="194"/>
      <c r="AR214" s="194"/>
      <c r="AS214" s="194"/>
      <c r="AT214" s="194"/>
      <c r="AU214" s="194"/>
      <c r="AV214" s="194"/>
      <c r="AW214" s="194"/>
      <c r="AX214" s="194"/>
      <c r="AY214" s="194"/>
      <c r="AZ214" s="194"/>
      <c r="BA214" s="194"/>
      <c r="BB214" s="194"/>
      <c r="BC214" s="194"/>
      <c r="BD214" s="194"/>
      <c r="BE214" s="194"/>
      <c r="BF214" s="194"/>
      <c r="BG214" s="194"/>
      <c r="BH214" s="194"/>
      <c r="BI214" s="194"/>
      <c r="BJ214" s="194"/>
      <c r="BK214" s="194"/>
      <c r="BL214" s="194"/>
      <c r="BM214" s="194"/>
      <c r="BN214" s="194"/>
      <c r="BO214" s="194"/>
      <c r="BP214" s="194"/>
      <c r="BQ214" s="194"/>
      <c r="BR214" s="194"/>
      <c r="BS214" s="194"/>
      <c r="BT214" s="194"/>
      <c r="BU214" s="194"/>
      <c r="BV214" s="194"/>
      <c r="BW214" s="194"/>
      <c r="BX214" s="194"/>
      <c r="BY214" s="194"/>
      <c r="BZ214" s="194"/>
      <c r="CA214" s="194"/>
      <c r="CB214" s="194"/>
      <c r="CC214" s="194"/>
      <c r="CD214" s="194"/>
      <c r="CE214" s="194"/>
      <c r="CF214" s="194"/>
      <c r="CG214" s="194"/>
      <c r="CH214" s="194"/>
      <c r="CI214" s="194"/>
      <c r="CJ214" s="194"/>
      <c r="CK214" s="194"/>
      <c r="CL214" s="194"/>
      <c r="CM214" s="194"/>
      <c r="CN214" s="194"/>
      <c r="CO214" s="194"/>
      <c r="CP214" s="194"/>
      <c r="CQ214" s="194"/>
      <c r="CR214" s="194"/>
    </row>
    <row r="215" spans="1:96" x14ac:dyDescent="0.45">
      <c r="A215" s="193"/>
      <c r="B215" s="194"/>
      <c r="C215" s="195"/>
      <c r="D215" s="194"/>
      <c r="E215" s="194"/>
      <c r="F215" s="194"/>
      <c r="G215" s="193"/>
      <c r="H215" s="194"/>
      <c r="I215" s="194"/>
      <c r="J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c r="AK215" s="194"/>
      <c r="AL215" s="194"/>
      <c r="AM215" s="194"/>
      <c r="AN215" s="194"/>
      <c r="AO215" s="194"/>
      <c r="AP215" s="194"/>
      <c r="AQ215" s="194"/>
      <c r="AR215" s="194"/>
      <c r="AS215" s="194"/>
      <c r="AT215" s="194"/>
      <c r="AU215" s="194"/>
      <c r="AV215" s="194"/>
      <c r="AW215" s="194"/>
      <c r="AX215" s="194"/>
      <c r="AY215" s="194"/>
      <c r="AZ215" s="194"/>
      <c r="BA215" s="194"/>
      <c r="BB215" s="194"/>
      <c r="BC215" s="194"/>
      <c r="BD215" s="194"/>
      <c r="BE215" s="194"/>
      <c r="BF215" s="194"/>
      <c r="BG215" s="194"/>
      <c r="BH215" s="194"/>
      <c r="BI215" s="194"/>
      <c r="BJ215" s="194"/>
      <c r="BK215" s="194"/>
      <c r="BL215" s="194"/>
      <c r="BM215" s="194"/>
      <c r="BN215" s="194"/>
      <c r="BO215" s="194"/>
      <c r="BP215" s="194"/>
      <c r="BQ215" s="194"/>
      <c r="BR215" s="194"/>
      <c r="BS215" s="194"/>
      <c r="BT215" s="194"/>
      <c r="BU215" s="194"/>
      <c r="BV215" s="194"/>
      <c r="BW215" s="194"/>
      <c r="BX215" s="194"/>
      <c r="BY215" s="194"/>
      <c r="BZ215" s="194"/>
      <c r="CA215" s="194"/>
      <c r="CB215" s="194"/>
      <c r="CC215" s="194"/>
      <c r="CD215" s="194"/>
      <c r="CE215" s="194"/>
      <c r="CF215" s="194"/>
      <c r="CG215" s="194"/>
      <c r="CH215" s="194"/>
      <c r="CI215" s="194"/>
      <c r="CJ215" s="194"/>
      <c r="CK215" s="194"/>
      <c r="CL215" s="194"/>
      <c r="CM215" s="194"/>
      <c r="CN215" s="194"/>
      <c r="CO215" s="194"/>
      <c r="CP215" s="194"/>
      <c r="CQ215" s="194"/>
      <c r="CR215" s="194"/>
    </row>
    <row r="216" spans="1:96" x14ac:dyDescent="0.45">
      <c r="A216" s="193"/>
      <c r="B216" s="194"/>
      <c r="C216" s="195"/>
      <c r="D216" s="194"/>
      <c r="E216" s="194"/>
      <c r="F216" s="194"/>
      <c r="G216" s="193"/>
      <c r="H216" s="194"/>
      <c r="I216" s="194"/>
      <c r="J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94"/>
      <c r="AZ216" s="194"/>
      <c r="BA216" s="194"/>
      <c r="BB216" s="194"/>
      <c r="BC216" s="194"/>
      <c r="BD216" s="194"/>
      <c r="BE216" s="194"/>
      <c r="BF216" s="194"/>
      <c r="BG216" s="194"/>
      <c r="BH216" s="194"/>
      <c r="BI216" s="194"/>
      <c r="BJ216" s="194"/>
      <c r="BK216" s="194"/>
      <c r="BL216" s="194"/>
      <c r="BM216" s="194"/>
      <c r="BN216" s="194"/>
      <c r="BO216" s="194"/>
      <c r="BP216" s="194"/>
      <c r="BQ216" s="194"/>
      <c r="BR216" s="194"/>
      <c r="BS216" s="194"/>
      <c r="BT216" s="194"/>
      <c r="BU216" s="194"/>
      <c r="BV216" s="194"/>
      <c r="BW216" s="194"/>
      <c r="BX216" s="194"/>
      <c r="BY216" s="194"/>
      <c r="BZ216" s="194"/>
      <c r="CA216" s="194"/>
      <c r="CB216" s="194"/>
      <c r="CC216" s="194"/>
      <c r="CD216" s="194"/>
      <c r="CE216" s="194"/>
      <c r="CF216" s="194"/>
      <c r="CG216" s="194"/>
      <c r="CH216" s="194"/>
      <c r="CI216" s="194"/>
      <c r="CJ216" s="194"/>
      <c r="CK216" s="194"/>
      <c r="CL216" s="194"/>
      <c r="CM216" s="194"/>
      <c r="CN216" s="194"/>
      <c r="CO216" s="194"/>
      <c r="CP216" s="194"/>
      <c r="CQ216" s="194"/>
      <c r="CR216" s="194"/>
    </row>
    <row r="217" spans="1:96" x14ac:dyDescent="0.45">
      <c r="A217" s="193"/>
      <c r="B217" s="194"/>
      <c r="C217" s="195"/>
      <c r="D217" s="194"/>
      <c r="E217" s="194"/>
      <c r="F217" s="194"/>
      <c r="G217" s="193"/>
      <c r="H217" s="194"/>
      <c r="I217" s="194"/>
      <c r="J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c r="AK217" s="194"/>
      <c r="AL217" s="194"/>
      <c r="AM217" s="194"/>
      <c r="AN217" s="194"/>
      <c r="AO217" s="194"/>
      <c r="AP217" s="194"/>
      <c r="AQ217" s="194"/>
      <c r="AR217" s="194"/>
      <c r="AS217" s="194"/>
      <c r="AT217" s="194"/>
      <c r="AU217" s="194"/>
      <c r="AV217" s="194"/>
      <c r="AW217" s="194"/>
      <c r="AX217" s="194"/>
      <c r="AY217" s="194"/>
      <c r="AZ217" s="194"/>
      <c r="BA217" s="194"/>
      <c r="BB217" s="194"/>
      <c r="BC217" s="194"/>
      <c r="BD217" s="194"/>
      <c r="BE217" s="194"/>
      <c r="BF217" s="194"/>
      <c r="BG217" s="194"/>
      <c r="BH217" s="194"/>
      <c r="BI217" s="194"/>
      <c r="BJ217" s="194"/>
      <c r="BK217" s="194"/>
      <c r="BL217" s="194"/>
      <c r="BM217" s="194"/>
      <c r="BN217" s="194"/>
      <c r="BO217" s="194"/>
      <c r="BP217" s="194"/>
      <c r="BQ217" s="194"/>
      <c r="BR217" s="194"/>
      <c r="BS217" s="194"/>
      <c r="BT217" s="194"/>
      <c r="BU217" s="194"/>
      <c r="BV217" s="194"/>
      <c r="BW217" s="194"/>
      <c r="BX217" s="194"/>
      <c r="BY217" s="194"/>
      <c r="BZ217" s="194"/>
      <c r="CA217" s="194"/>
      <c r="CB217" s="194"/>
      <c r="CC217" s="194"/>
      <c r="CD217" s="194"/>
      <c r="CE217" s="194"/>
      <c r="CF217" s="194"/>
      <c r="CG217" s="194"/>
      <c r="CH217" s="194"/>
      <c r="CI217" s="194"/>
      <c r="CJ217" s="194"/>
      <c r="CK217" s="194"/>
      <c r="CL217" s="194"/>
      <c r="CM217" s="194"/>
      <c r="CN217" s="194"/>
      <c r="CO217" s="194"/>
      <c r="CP217" s="194"/>
      <c r="CQ217" s="194"/>
      <c r="CR217" s="194"/>
    </row>
    <row r="218" spans="1:96" x14ac:dyDescent="0.45">
      <c r="A218" s="193"/>
      <c r="B218" s="194"/>
      <c r="C218" s="195"/>
      <c r="D218" s="194"/>
      <c r="E218" s="194"/>
      <c r="F218" s="194"/>
      <c r="G218" s="193"/>
      <c r="H218" s="194"/>
      <c r="I218" s="194"/>
      <c r="J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c r="AK218" s="194"/>
      <c r="AL218" s="194"/>
      <c r="AM218" s="194"/>
      <c r="AN218" s="194"/>
      <c r="AO218" s="194"/>
      <c r="AP218" s="194"/>
      <c r="AQ218" s="194"/>
      <c r="AR218" s="194"/>
      <c r="AS218" s="194"/>
      <c r="AT218" s="194"/>
      <c r="AU218" s="194"/>
      <c r="AV218" s="194"/>
      <c r="AW218" s="194"/>
      <c r="AX218" s="194"/>
      <c r="AY218" s="194"/>
      <c r="AZ218" s="194"/>
      <c r="BA218" s="194"/>
      <c r="BB218" s="194"/>
      <c r="BC218" s="194"/>
      <c r="BD218" s="194"/>
      <c r="BE218" s="194"/>
      <c r="BF218" s="194"/>
      <c r="BG218" s="194"/>
      <c r="BH218" s="194"/>
      <c r="BI218" s="194"/>
      <c r="BJ218" s="194"/>
      <c r="BK218" s="194"/>
      <c r="BL218" s="194"/>
      <c r="BM218" s="194"/>
      <c r="BN218" s="194"/>
      <c r="BO218" s="194"/>
      <c r="BP218" s="194"/>
      <c r="BQ218" s="194"/>
      <c r="BR218" s="194"/>
      <c r="BS218" s="194"/>
      <c r="BT218" s="194"/>
      <c r="BU218" s="194"/>
      <c r="BV218" s="194"/>
      <c r="BW218" s="194"/>
      <c r="BX218" s="194"/>
      <c r="BY218" s="194"/>
      <c r="BZ218" s="194"/>
      <c r="CA218" s="194"/>
      <c r="CB218" s="194"/>
      <c r="CC218" s="194"/>
      <c r="CD218" s="194"/>
      <c r="CE218" s="194"/>
      <c r="CF218" s="194"/>
      <c r="CG218" s="194"/>
      <c r="CH218" s="194"/>
      <c r="CI218" s="194"/>
      <c r="CJ218" s="194"/>
      <c r="CK218" s="194"/>
      <c r="CL218" s="194"/>
      <c r="CM218" s="194"/>
      <c r="CN218" s="194"/>
      <c r="CO218" s="194"/>
      <c r="CP218" s="194"/>
      <c r="CQ218" s="194"/>
      <c r="CR218" s="194"/>
    </row>
    <row r="219" spans="1:96" x14ac:dyDescent="0.45">
      <c r="A219" s="193"/>
      <c r="B219" s="194"/>
      <c r="C219" s="195"/>
      <c r="D219" s="194"/>
      <c r="E219" s="194"/>
      <c r="F219" s="194"/>
      <c r="G219" s="193"/>
      <c r="H219" s="194"/>
      <c r="I219" s="194"/>
      <c r="J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c r="AK219" s="194"/>
      <c r="AL219" s="194"/>
      <c r="AM219" s="194"/>
      <c r="AN219" s="194"/>
      <c r="AO219" s="194"/>
      <c r="AP219" s="194"/>
      <c r="AQ219" s="194"/>
      <c r="AR219" s="194"/>
      <c r="AS219" s="194"/>
      <c r="AT219" s="194"/>
      <c r="AU219" s="194"/>
      <c r="AV219" s="194"/>
      <c r="AW219" s="194"/>
      <c r="AX219" s="194"/>
      <c r="AY219" s="194"/>
      <c r="AZ219" s="194"/>
      <c r="BA219" s="194"/>
      <c r="BB219" s="194"/>
      <c r="BC219" s="194"/>
      <c r="BD219" s="194"/>
      <c r="BE219" s="194"/>
      <c r="BF219" s="194"/>
      <c r="BG219" s="194"/>
      <c r="BH219" s="194"/>
      <c r="BI219" s="194"/>
      <c r="BJ219" s="194"/>
      <c r="BK219" s="194"/>
      <c r="BL219" s="194"/>
      <c r="BM219" s="194"/>
      <c r="BN219" s="194"/>
      <c r="BO219" s="194"/>
      <c r="BP219" s="194"/>
      <c r="BQ219" s="194"/>
      <c r="BR219" s="194"/>
      <c r="BS219" s="194"/>
      <c r="BT219" s="194"/>
      <c r="BU219" s="194"/>
      <c r="BV219" s="194"/>
      <c r="BW219" s="194"/>
      <c r="BX219" s="194"/>
      <c r="BY219" s="194"/>
      <c r="BZ219" s="194"/>
      <c r="CA219" s="194"/>
      <c r="CB219" s="194"/>
      <c r="CC219" s="194"/>
      <c r="CD219" s="194"/>
      <c r="CE219" s="194"/>
      <c r="CF219" s="194"/>
      <c r="CG219" s="194"/>
      <c r="CH219" s="194"/>
      <c r="CI219" s="194"/>
      <c r="CJ219" s="194"/>
      <c r="CK219" s="194"/>
      <c r="CL219" s="194"/>
      <c r="CM219" s="194"/>
      <c r="CN219" s="194"/>
      <c r="CO219" s="194"/>
      <c r="CP219" s="194"/>
      <c r="CQ219" s="194"/>
      <c r="CR219" s="194"/>
    </row>
    <row r="220" spans="1:96" x14ac:dyDescent="0.45">
      <c r="A220" s="193"/>
      <c r="B220" s="194"/>
      <c r="C220" s="195"/>
      <c r="D220" s="194"/>
      <c r="E220" s="194"/>
      <c r="F220" s="194"/>
      <c r="G220" s="193"/>
      <c r="H220" s="194"/>
      <c r="I220" s="194"/>
      <c r="J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c r="AK220" s="194"/>
      <c r="AL220" s="194"/>
      <c r="AM220" s="194"/>
      <c r="AN220" s="194"/>
      <c r="AO220" s="194"/>
      <c r="AP220" s="194"/>
      <c r="AQ220" s="194"/>
      <c r="AR220" s="194"/>
      <c r="AS220" s="194"/>
      <c r="AT220" s="194"/>
      <c r="AU220" s="194"/>
      <c r="AV220" s="194"/>
      <c r="AW220" s="194"/>
      <c r="AX220" s="194"/>
      <c r="AY220" s="194"/>
      <c r="AZ220" s="194"/>
      <c r="BA220" s="194"/>
      <c r="BB220" s="194"/>
      <c r="BC220" s="194"/>
      <c r="BD220" s="194"/>
      <c r="BE220" s="194"/>
      <c r="BF220" s="194"/>
      <c r="BG220" s="194"/>
      <c r="BH220" s="194"/>
      <c r="BI220" s="194"/>
      <c r="BJ220" s="194"/>
      <c r="BK220" s="194"/>
      <c r="BL220" s="194"/>
      <c r="BM220" s="194"/>
      <c r="BN220" s="194"/>
      <c r="BO220" s="194"/>
      <c r="BP220" s="194"/>
      <c r="BQ220" s="194"/>
      <c r="BR220" s="194"/>
      <c r="BS220" s="194"/>
      <c r="BT220" s="194"/>
      <c r="BU220" s="194"/>
      <c r="BV220" s="194"/>
      <c r="BW220" s="194"/>
      <c r="BX220" s="194"/>
      <c r="BY220" s="194"/>
      <c r="BZ220" s="194"/>
      <c r="CA220" s="194"/>
      <c r="CB220" s="194"/>
      <c r="CC220" s="194"/>
      <c r="CD220" s="194"/>
      <c r="CE220" s="194"/>
      <c r="CF220" s="194"/>
      <c r="CG220" s="194"/>
      <c r="CH220" s="194"/>
      <c r="CI220" s="194"/>
      <c r="CJ220" s="194"/>
      <c r="CK220" s="194"/>
      <c r="CL220" s="194"/>
      <c r="CM220" s="194"/>
      <c r="CN220" s="194"/>
      <c r="CO220" s="194"/>
      <c r="CP220" s="194"/>
      <c r="CQ220" s="194"/>
      <c r="CR220" s="194"/>
    </row>
    <row r="221" spans="1:96" x14ac:dyDescent="0.45">
      <c r="A221" s="193"/>
      <c r="B221" s="194"/>
      <c r="C221" s="195"/>
      <c r="D221" s="194"/>
      <c r="E221" s="194"/>
      <c r="F221" s="194"/>
      <c r="G221" s="193"/>
      <c r="H221" s="194"/>
      <c r="I221" s="194"/>
      <c r="J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c r="AK221" s="194"/>
      <c r="AL221" s="194"/>
      <c r="AM221" s="194"/>
      <c r="AN221" s="194"/>
      <c r="AO221" s="194"/>
      <c r="AP221" s="194"/>
      <c r="AQ221" s="194"/>
      <c r="AR221" s="194"/>
      <c r="AS221" s="194"/>
      <c r="AT221" s="194"/>
      <c r="AU221" s="194"/>
      <c r="AV221" s="194"/>
      <c r="AW221" s="194"/>
      <c r="AX221" s="194"/>
      <c r="AY221" s="194"/>
      <c r="AZ221" s="194"/>
      <c r="BA221" s="194"/>
      <c r="BB221" s="194"/>
      <c r="BC221" s="194"/>
      <c r="BD221" s="194"/>
      <c r="BE221" s="194"/>
      <c r="BF221" s="194"/>
      <c r="BG221" s="194"/>
      <c r="BH221" s="194"/>
      <c r="BI221" s="194"/>
      <c r="BJ221" s="194"/>
      <c r="BK221" s="194"/>
      <c r="BL221" s="194"/>
      <c r="BM221" s="194"/>
      <c r="BN221" s="194"/>
      <c r="BO221" s="194"/>
      <c r="BP221" s="194"/>
      <c r="BQ221" s="194"/>
      <c r="BR221" s="194"/>
      <c r="BS221" s="194"/>
      <c r="BT221" s="194"/>
      <c r="BU221" s="194"/>
      <c r="BV221" s="194"/>
      <c r="BW221" s="194"/>
      <c r="BX221" s="194"/>
      <c r="BY221" s="194"/>
      <c r="BZ221" s="194"/>
      <c r="CA221" s="194"/>
      <c r="CB221" s="194"/>
      <c r="CC221" s="194"/>
      <c r="CD221" s="194"/>
      <c r="CE221" s="194"/>
      <c r="CF221" s="194"/>
      <c r="CG221" s="194"/>
      <c r="CH221" s="194"/>
      <c r="CI221" s="194"/>
      <c r="CJ221" s="194"/>
      <c r="CK221" s="194"/>
      <c r="CL221" s="194"/>
      <c r="CM221" s="194"/>
      <c r="CN221" s="194"/>
      <c r="CO221" s="194"/>
      <c r="CP221" s="194"/>
      <c r="CQ221" s="194"/>
      <c r="CR221" s="194"/>
    </row>
    <row r="222" spans="1:96" x14ac:dyDescent="0.45">
      <c r="A222" s="193"/>
      <c r="B222" s="194"/>
      <c r="C222" s="195"/>
      <c r="D222" s="194"/>
      <c r="E222" s="194"/>
      <c r="F222" s="194"/>
      <c r="G222" s="193"/>
      <c r="H222" s="194"/>
      <c r="I222" s="194"/>
      <c r="J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c r="AK222" s="194"/>
      <c r="AL222" s="194"/>
      <c r="AM222" s="194"/>
      <c r="AN222" s="194"/>
      <c r="AO222" s="194"/>
      <c r="AP222" s="194"/>
      <c r="AQ222" s="194"/>
      <c r="AR222" s="194"/>
      <c r="AS222" s="194"/>
      <c r="AT222" s="194"/>
      <c r="AU222" s="194"/>
      <c r="AV222" s="194"/>
      <c r="AW222" s="194"/>
      <c r="AX222" s="194"/>
      <c r="AY222" s="194"/>
      <c r="AZ222" s="194"/>
      <c r="BA222" s="194"/>
      <c r="BB222" s="194"/>
      <c r="BC222" s="194"/>
      <c r="BD222" s="194"/>
      <c r="BE222" s="194"/>
      <c r="BF222" s="194"/>
      <c r="BG222" s="194"/>
      <c r="BH222" s="194"/>
      <c r="BI222" s="194"/>
      <c r="BJ222" s="194"/>
      <c r="BK222" s="194"/>
      <c r="BL222" s="194"/>
      <c r="BM222" s="194"/>
      <c r="BN222" s="194"/>
      <c r="BO222" s="194"/>
      <c r="BP222" s="194"/>
      <c r="BQ222" s="194"/>
      <c r="BR222" s="194"/>
      <c r="BS222" s="194"/>
      <c r="BT222" s="194"/>
      <c r="BU222" s="194"/>
      <c r="BV222" s="194"/>
      <c r="BW222" s="194"/>
      <c r="BX222" s="194"/>
      <c r="BY222" s="194"/>
      <c r="BZ222" s="194"/>
      <c r="CA222" s="194"/>
      <c r="CB222" s="194"/>
      <c r="CC222" s="194"/>
      <c r="CD222" s="194"/>
      <c r="CE222" s="194"/>
      <c r="CF222" s="194"/>
      <c r="CG222" s="194"/>
      <c r="CH222" s="194"/>
      <c r="CI222" s="194"/>
      <c r="CJ222" s="194"/>
      <c r="CK222" s="194"/>
      <c r="CL222" s="194"/>
      <c r="CM222" s="194"/>
      <c r="CN222" s="194"/>
      <c r="CO222" s="194"/>
      <c r="CP222" s="194"/>
      <c r="CQ222" s="194"/>
      <c r="CR222" s="194"/>
    </row>
    <row r="223" spans="1:96" x14ac:dyDescent="0.45">
      <c r="A223" s="193"/>
      <c r="B223" s="194"/>
      <c r="C223" s="195"/>
      <c r="D223" s="194"/>
      <c r="E223" s="194"/>
      <c r="F223" s="194"/>
      <c r="G223" s="193"/>
      <c r="H223" s="194"/>
      <c r="I223" s="194"/>
      <c r="J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c r="AK223" s="194"/>
      <c r="AL223" s="194"/>
      <c r="AM223" s="194"/>
      <c r="AN223" s="194"/>
      <c r="AO223" s="194"/>
      <c r="AP223" s="194"/>
      <c r="AQ223" s="194"/>
      <c r="AR223" s="194"/>
      <c r="AS223" s="194"/>
      <c r="AT223" s="194"/>
      <c r="AU223" s="194"/>
      <c r="AV223" s="194"/>
      <c r="AW223" s="194"/>
      <c r="AX223" s="194"/>
      <c r="AY223" s="194"/>
      <c r="AZ223" s="194"/>
      <c r="BA223" s="194"/>
      <c r="BB223" s="194"/>
      <c r="BC223" s="194"/>
      <c r="BD223" s="194"/>
      <c r="BE223" s="194"/>
      <c r="BF223" s="194"/>
      <c r="BG223" s="194"/>
      <c r="BH223" s="194"/>
      <c r="BI223" s="194"/>
      <c r="BJ223" s="194"/>
      <c r="BK223" s="194"/>
      <c r="BL223" s="194"/>
      <c r="BM223" s="194"/>
      <c r="BN223" s="194"/>
      <c r="BO223" s="194"/>
      <c r="BP223" s="194"/>
      <c r="BQ223" s="194"/>
      <c r="BR223" s="194"/>
      <c r="BS223" s="194"/>
      <c r="BT223" s="194"/>
      <c r="BU223" s="194"/>
      <c r="BV223" s="194"/>
      <c r="BW223" s="194"/>
      <c r="BX223" s="194"/>
      <c r="BY223" s="194"/>
      <c r="BZ223" s="194"/>
      <c r="CA223" s="194"/>
      <c r="CB223" s="194"/>
      <c r="CC223" s="194"/>
      <c r="CD223" s="194"/>
      <c r="CE223" s="194"/>
      <c r="CF223" s="194"/>
      <c r="CG223" s="194"/>
      <c r="CH223" s="194"/>
      <c r="CI223" s="194"/>
      <c r="CJ223" s="194"/>
      <c r="CK223" s="194"/>
      <c r="CL223" s="194"/>
      <c r="CM223" s="194"/>
      <c r="CN223" s="194"/>
      <c r="CO223" s="194"/>
      <c r="CP223" s="194"/>
      <c r="CQ223" s="194"/>
      <c r="CR223" s="194"/>
    </row>
    <row r="224" spans="1:96" x14ac:dyDescent="0.45">
      <c r="A224" s="193"/>
      <c r="B224" s="194"/>
      <c r="C224" s="195"/>
      <c r="D224" s="194"/>
      <c r="E224" s="194"/>
      <c r="F224" s="194"/>
      <c r="G224" s="193"/>
      <c r="H224" s="194"/>
      <c r="I224" s="194"/>
      <c r="J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c r="AK224" s="194"/>
      <c r="AL224" s="194"/>
      <c r="AM224" s="194"/>
      <c r="AN224" s="194"/>
      <c r="AO224" s="194"/>
      <c r="AP224" s="194"/>
      <c r="AQ224" s="194"/>
      <c r="AR224" s="194"/>
      <c r="AS224" s="194"/>
      <c r="AT224" s="194"/>
      <c r="AU224" s="194"/>
      <c r="AV224" s="194"/>
      <c r="AW224" s="194"/>
      <c r="AX224" s="194"/>
      <c r="AY224" s="194"/>
      <c r="AZ224" s="194"/>
      <c r="BA224" s="194"/>
      <c r="BB224" s="194"/>
      <c r="BC224" s="194"/>
      <c r="BD224" s="194"/>
      <c r="BE224" s="194"/>
      <c r="BF224" s="194"/>
      <c r="BG224" s="194"/>
      <c r="BH224" s="194"/>
      <c r="BI224" s="194"/>
      <c r="BJ224" s="194"/>
      <c r="BK224" s="194"/>
      <c r="BL224" s="194"/>
      <c r="BM224" s="194"/>
      <c r="BN224" s="194"/>
      <c r="BO224" s="194"/>
      <c r="BP224" s="194"/>
      <c r="BQ224" s="194"/>
      <c r="BR224" s="194"/>
      <c r="BS224" s="194"/>
      <c r="BT224" s="194"/>
      <c r="BU224" s="194"/>
      <c r="BV224" s="194"/>
      <c r="BW224" s="194"/>
      <c r="BX224" s="194"/>
      <c r="BY224" s="194"/>
      <c r="BZ224" s="194"/>
      <c r="CA224" s="194"/>
      <c r="CB224" s="194"/>
      <c r="CC224" s="194"/>
      <c r="CD224" s="194"/>
      <c r="CE224" s="194"/>
      <c r="CF224" s="194"/>
      <c r="CG224" s="194"/>
      <c r="CH224" s="194"/>
      <c r="CI224" s="194"/>
      <c r="CJ224" s="194"/>
      <c r="CK224" s="194"/>
      <c r="CL224" s="194"/>
      <c r="CM224" s="194"/>
      <c r="CN224" s="194"/>
      <c r="CO224" s="194"/>
      <c r="CP224" s="194"/>
      <c r="CQ224" s="194"/>
      <c r="CR224" s="194"/>
    </row>
    <row r="225" spans="1:10" x14ac:dyDescent="0.45">
      <c r="A225" s="193"/>
      <c r="B225" s="194"/>
      <c r="C225" s="195"/>
      <c r="D225" s="194"/>
      <c r="E225" s="194"/>
      <c r="F225" s="194"/>
      <c r="G225" s="193"/>
      <c r="H225" s="194"/>
      <c r="I225" s="194"/>
      <c r="J225" s="194"/>
    </row>
  </sheetData>
  <mergeCells count="41">
    <mergeCell ref="P13:P16"/>
    <mergeCell ref="Q13:Q16"/>
    <mergeCell ref="P17:P20"/>
    <mergeCell ref="Q17:Q20"/>
    <mergeCell ref="G13:G20"/>
    <mergeCell ref="I13:I16"/>
    <mergeCell ref="I17:I20"/>
    <mergeCell ref="H13:H16"/>
    <mergeCell ref="H17:H20"/>
    <mergeCell ref="J13:J20"/>
    <mergeCell ref="K13:K16"/>
    <mergeCell ref="K17:K20"/>
    <mergeCell ref="M17:M20"/>
    <mergeCell ref="L13:L16"/>
    <mergeCell ref="L17:L20"/>
    <mergeCell ref="O13:O16"/>
    <mergeCell ref="A13:A16"/>
    <mergeCell ref="A17:A20"/>
    <mergeCell ref="F13:F20"/>
    <mergeCell ref="C13:C20"/>
    <mergeCell ref="B13:B20"/>
    <mergeCell ref="B6:B10"/>
    <mergeCell ref="I6:I10"/>
    <mergeCell ref="G11:G12"/>
    <mergeCell ref="J11:J12"/>
    <mergeCell ref="B11:B12"/>
    <mergeCell ref="C11:C12"/>
    <mergeCell ref="D11:D12"/>
    <mergeCell ref="E11:E12"/>
    <mergeCell ref="F11:F12"/>
    <mergeCell ref="J6:J10"/>
    <mergeCell ref="G6:G10"/>
    <mergeCell ref="F6:F10"/>
    <mergeCell ref="E6:E10"/>
    <mergeCell ref="O17:O20"/>
    <mergeCell ref="N17:N20"/>
    <mergeCell ref="N13:N16"/>
    <mergeCell ref="M13:M16"/>
    <mergeCell ref="C6:C10"/>
    <mergeCell ref="D13:D20"/>
    <mergeCell ref="E13:E20"/>
  </mergeCells>
  <phoneticPr fontId="12" type="noConversion"/>
  <conditionalFormatting sqref="K17 K21 K5 K11:K13">
    <cfRule type="cellIs" dxfId="230" priority="13" operator="equal">
      <formula>#REF!</formula>
    </cfRule>
    <cfRule type="cellIs" dxfId="229" priority="14" operator="equal">
      <formula>#REF!</formula>
    </cfRule>
    <cfRule type="cellIs" dxfId="228" priority="15" operator="equal">
      <formula>#REF!</formula>
    </cfRule>
  </conditionalFormatting>
  <conditionalFormatting sqref="K22 K6:K10">
    <cfRule type="cellIs" dxfId="227" priority="10" operator="equal">
      <formula>#REF!</formula>
    </cfRule>
    <cfRule type="cellIs" dxfId="226" priority="11" operator="equal">
      <formula>#REF!</formula>
    </cfRule>
    <cfRule type="cellIs" dxfId="225" priority="12" operator="equal">
      <formula>#REF!</formula>
    </cfRule>
  </conditionalFormatting>
  <dataValidations count="1">
    <dataValidation type="list" allowBlank="1" showInputMessage="1" showErrorMessage="1" sqref="K17 K5:K13 K21:K22" xr:uid="{19753C65-B8E2-4683-89D2-B28337A57E29}">
      <formula1>$K$26:$K$29</formula1>
    </dataValidation>
  </dataValidations>
  <pageMargins left="0.23622047244094491" right="0.23622047244094491" top="0.74803149606299213" bottom="0.74803149606299213" header="0.31496062992125984" footer="0.31496062992125984"/>
  <pageSetup paperSize="8" scale="1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1A78-1CC3-47D8-9A2E-9AC1B42303E8}">
  <sheetPr>
    <pageSetUpPr fitToPage="1"/>
  </sheetPr>
  <dimension ref="A1:DZ191"/>
  <sheetViews>
    <sheetView zoomScale="80" zoomScaleNormal="80" workbookViewId="0">
      <pane ySplit="4" topLeftCell="A5" activePane="bottomLeft" state="frozen"/>
      <selection activeCell="C1" sqref="C1"/>
      <selection pane="bottomLeft" activeCell="K12" sqref="K12"/>
    </sheetView>
  </sheetViews>
  <sheetFormatPr defaultColWidth="9.1328125" defaultRowHeight="14.25" outlineLevelRow="1" x14ac:dyDescent="0.45"/>
  <cols>
    <col min="1" max="1" width="19.1328125" style="292" customWidth="1"/>
    <col min="2" max="2" width="13.1328125" style="261" customWidth="1"/>
    <col min="3" max="3" width="69.59765625" style="279" customWidth="1"/>
    <col min="4" max="4" width="15" style="261" customWidth="1"/>
    <col min="5" max="6" width="9.86328125" style="261" customWidth="1"/>
    <col min="7" max="7" width="34.265625" style="292" customWidth="1"/>
    <col min="8" max="8" width="31.6640625" style="261" customWidth="1"/>
    <col min="9" max="9" width="60" style="261" customWidth="1"/>
    <col min="10" max="10" width="31.59765625" style="261" customWidth="1"/>
    <col min="11" max="11" width="17.1328125" style="261" bestFit="1" customWidth="1"/>
    <col min="12" max="13" width="70.73046875" style="261" customWidth="1"/>
    <col min="14" max="14" width="5.73046875" style="278" customWidth="1"/>
    <col min="15" max="15" width="18.3984375" style="261" customWidth="1"/>
    <col min="16" max="16384" width="9.1328125" style="261"/>
  </cols>
  <sheetData>
    <row r="1" spans="1:130" x14ac:dyDescent="0.45">
      <c r="A1" s="281"/>
      <c r="B1" s="282"/>
      <c r="C1" s="258" t="s">
        <v>15</v>
      </c>
      <c r="D1" s="281"/>
      <c r="E1" s="281"/>
      <c r="F1" s="281"/>
      <c r="G1" s="283"/>
      <c r="H1" s="1"/>
      <c r="I1" s="1"/>
      <c r="J1" s="1"/>
      <c r="K1" s="284"/>
      <c r="L1" s="259"/>
      <c r="M1" s="259"/>
      <c r="N1" s="260"/>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row>
    <row r="2" spans="1:130" ht="13.15" hidden="1" customHeight="1" outlineLevel="1" x14ac:dyDescent="0.45">
      <c r="A2" s="1"/>
      <c r="B2" s="1"/>
      <c r="C2" s="1"/>
      <c r="D2" s="1"/>
      <c r="E2" s="1"/>
      <c r="F2" s="1"/>
      <c r="G2" s="1"/>
      <c r="H2" s="1"/>
      <c r="I2" s="1"/>
      <c r="J2" s="1"/>
      <c r="K2" s="1"/>
      <c r="L2" s="1"/>
      <c r="M2" s="1"/>
      <c r="N2" s="260"/>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row>
    <row r="3" spans="1:130" ht="14.25" hidden="1" customHeight="1" outlineLevel="1" x14ac:dyDescent="0.45">
      <c r="A3" s="8"/>
      <c r="B3" s="285"/>
      <c r="C3" s="7"/>
      <c r="D3" s="8"/>
      <c r="E3" s="8"/>
      <c r="F3" s="8"/>
      <c r="G3" s="8"/>
      <c r="H3" s="8"/>
      <c r="I3" s="8"/>
      <c r="J3" s="8"/>
      <c r="K3" s="286"/>
      <c r="L3" s="10"/>
      <c r="M3" s="10"/>
      <c r="N3" s="260"/>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row>
    <row r="4" spans="1:130" ht="52.5" customHeight="1" collapsed="1" x14ac:dyDescent="0.45">
      <c r="A4" s="226" t="s">
        <v>396</v>
      </c>
      <c r="B4" s="40" t="s">
        <v>202</v>
      </c>
      <c r="C4" s="33" t="s">
        <v>0</v>
      </c>
      <c r="D4" s="34" t="s">
        <v>31</v>
      </c>
      <c r="E4" s="34" t="s">
        <v>917</v>
      </c>
      <c r="F4" s="34" t="s">
        <v>918</v>
      </c>
      <c r="G4" s="35" t="s">
        <v>21</v>
      </c>
      <c r="H4" s="33" t="s">
        <v>397</v>
      </c>
      <c r="I4" s="36" t="s">
        <v>1</v>
      </c>
      <c r="J4" s="36" t="s">
        <v>20</v>
      </c>
      <c r="K4" s="32" t="s">
        <v>2</v>
      </c>
      <c r="L4" s="32" t="s">
        <v>599</v>
      </c>
      <c r="M4" s="32" t="s">
        <v>3</v>
      </c>
      <c r="N4" s="287" t="s">
        <v>4</v>
      </c>
      <c r="O4" s="125" t="s">
        <v>625</v>
      </c>
      <c r="P4" s="398" t="s">
        <v>18</v>
      </c>
      <c r="Q4" s="398" t="s">
        <v>19</v>
      </c>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row>
    <row r="5" spans="1:130" ht="13.15" x14ac:dyDescent="0.45">
      <c r="A5" s="294" t="s">
        <v>72</v>
      </c>
      <c r="B5" s="288"/>
      <c r="C5" s="13"/>
      <c r="D5" s="14"/>
      <c r="E5" s="14"/>
      <c r="F5" s="14"/>
      <c r="G5" s="14"/>
      <c r="H5" s="14"/>
      <c r="I5" s="14"/>
      <c r="J5" s="14"/>
      <c r="K5" s="14"/>
      <c r="L5" s="14"/>
      <c r="M5" s="14"/>
      <c r="N5" s="15"/>
      <c r="O5" s="289"/>
      <c r="P5" s="399"/>
      <c r="Q5" s="399"/>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row>
    <row r="6" spans="1:130" ht="61.15" customHeight="1" x14ac:dyDescent="0.45">
      <c r="A6" s="262" t="s">
        <v>73</v>
      </c>
      <c r="B6" s="263" t="s">
        <v>74</v>
      </c>
      <c r="C6" s="271" t="s">
        <v>818</v>
      </c>
      <c r="D6" s="374" t="s">
        <v>5</v>
      </c>
      <c r="E6" s="270" t="s">
        <v>17</v>
      </c>
      <c r="F6" s="325" t="s">
        <v>22</v>
      </c>
      <c r="G6" s="271" t="s">
        <v>601</v>
      </c>
      <c r="H6" s="264" t="s">
        <v>578</v>
      </c>
      <c r="I6" s="264" t="s">
        <v>676</v>
      </c>
      <c r="J6" s="264" t="s">
        <v>219</v>
      </c>
      <c r="K6" s="265" t="s">
        <v>6</v>
      </c>
      <c r="L6" s="266"/>
      <c r="M6" s="266"/>
      <c r="N6" s="267">
        <f t="shared" ref="N6" si="0">IF(K6="","0",IF(K6="Pass",1,IF(K6="Fail",0,IF(K6="TBD",0,IF(K6="N/A (Please provide reason)",1)))))</f>
        <v>0</v>
      </c>
      <c r="O6" s="127">
        <f t="shared" ref="O6:O12" si="1">IF(AND(D6="M",K6="N/A (Please provide reason)"),1,0)</f>
        <v>0</v>
      </c>
      <c r="P6" s="401">
        <f>IF(E6 = "YES",1,0)</f>
        <v>1</v>
      </c>
      <c r="Q6" s="402">
        <f>IF(F6 = "YES",1,0)</f>
        <v>0</v>
      </c>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row>
    <row r="7" spans="1:130" ht="213.75" customHeight="1" x14ac:dyDescent="0.45">
      <c r="A7" s="262" t="s">
        <v>75</v>
      </c>
      <c r="B7" s="268" t="s">
        <v>77</v>
      </c>
      <c r="C7" s="264" t="s">
        <v>819</v>
      </c>
      <c r="D7" s="93" t="s">
        <v>5</v>
      </c>
      <c r="E7" s="269" t="s">
        <v>17</v>
      </c>
      <c r="F7" s="53" t="s">
        <v>22</v>
      </c>
      <c r="G7" s="271" t="s">
        <v>601</v>
      </c>
      <c r="H7" s="264" t="s">
        <v>171</v>
      </c>
      <c r="I7" s="264" t="s">
        <v>676</v>
      </c>
      <c r="J7" s="264" t="s">
        <v>219</v>
      </c>
      <c r="K7" s="265" t="s">
        <v>6</v>
      </c>
      <c r="L7" s="266"/>
      <c r="M7" s="266"/>
      <c r="N7" s="267">
        <f>IF(K7="","0",IF(K7="Pass",1,IF(K7="Fail",0,IF(K7="TBD",0,IF(K7="N/A (Please provide reason)",1)))))</f>
        <v>0</v>
      </c>
      <c r="O7" s="127">
        <f t="shared" si="1"/>
        <v>0</v>
      </c>
      <c r="P7" s="401">
        <f t="shared" ref="P7:P66" si="2">IF(E7 = "YES",1,0)</f>
        <v>1</v>
      </c>
      <c r="Q7" s="402">
        <f t="shared" ref="Q7:Q66" si="3">IF(F7 = "YES",1,0)</f>
        <v>0</v>
      </c>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row>
    <row r="8" spans="1:130" ht="33" customHeight="1" x14ac:dyDescent="0.45">
      <c r="A8" s="736" t="s">
        <v>142</v>
      </c>
      <c r="B8" s="716" t="s">
        <v>78</v>
      </c>
      <c r="C8" s="641" t="s">
        <v>989</v>
      </c>
      <c r="D8" s="734" t="s">
        <v>398</v>
      </c>
      <c r="E8" s="656" t="s">
        <v>17</v>
      </c>
      <c r="F8" s="718" t="s">
        <v>22</v>
      </c>
      <c r="G8" s="679" t="s">
        <v>677</v>
      </c>
      <c r="H8" s="679" t="s">
        <v>926</v>
      </c>
      <c r="I8" s="679" t="s">
        <v>678</v>
      </c>
      <c r="J8" s="679" t="s">
        <v>219</v>
      </c>
      <c r="K8" s="730" t="s">
        <v>6</v>
      </c>
      <c r="L8" s="730"/>
      <c r="M8" s="730"/>
      <c r="N8" s="732">
        <f>IF(K8="","0",IF(K8="Pass",1,IF(K8="Fail",0,IF(K8="TBD",0,IF(K8="N/A (Please provide reason)",1)))))</f>
        <v>0</v>
      </c>
      <c r="O8" s="674">
        <f t="shared" si="1"/>
        <v>0</v>
      </c>
      <c r="P8" s="662">
        <f t="shared" si="2"/>
        <v>1</v>
      </c>
      <c r="Q8" s="665">
        <f t="shared" si="3"/>
        <v>0</v>
      </c>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row>
    <row r="9" spans="1:130" ht="33" customHeight="1" x14ac:dyDescent="0.45">
      <c r="A9" s="737"/>
      <c r="B9" s="722"/>
      <c r="C9" s="642"/>
      <c r="D9" s="739"/>
      <c r="E9" s="657"/>
      <c r="F9" s="690"/>
      <c r="G9" s="680"/>
      <c r="H9" s="680"/>
      <c r="I9" s="680"/>
      <c r="J9" s="680"/>
      <c r="K9" s="697"/>
      <c r="L9" s="697"/>
      <c r="M9" s="697"/>
      <c r="N9" s="692"/>
      <c r="O9" s="675"/>
      <c r="P9" s="663"/>
      <c r="Q9" s="666"/>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row>
    <row r="10" spans="1:130" ht="66.75" customHeight="1" x14ac:dyDescent="0.45">
      <c r="A10" s="738"/>
      <c r="B10" s="722"/>
      <c r="C10" s="642"/>
      <c r="D10" s="739"/>
      <c r="E10" s="657"/>
      <c r="F10" s="690"/>
      <c r="G10" s="681"/>
      <c r="H10" s="681"/>
      <c r="I10" s="681"/>
      <c r="J10" s="681"/>
      <c r="K10" s="731"/>
      <c r="L10" s="731"/>
      <c r="M10" s="731"/>
      <c r="N10" s="733"/>
      <c r="O10" s="676"/>
      <c r="P10" s="664"/>
      <c r="Q10" s="667"/>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row>
    <row r="11" spans="1:130" ht="69" customHeight="1" x14ac:dyDescent="0.45">
      <c r="A11" s="262" t="s">
        <v>143</v>
      </c>
      <c r="B11" s="272" t="s">
        <v>79</v>
      </c>
      <c r="C11" s="271" t="s">
        <v>820</v>
      </c>
      <c r="D11" s="257" t="s">
        <v>5</v>
      </c>
      <c r="E11" s="270" t="s">
        <v>17</v>
      </c>
      <c r="F11" s="325" t="s">
        <v>22</v>
      </c>
      <c r="G11" s="271" t="s">
        <v>602</v>
      </c>
      <c r="H11" s="264" t="s">
        <v>578</v>
      </c>
      <c r="I11" s="264" t="s">
        <v>579</v>
      </c>
      <c r="J11" s="264" t="s">
        <v>927</v>
      </c>
      <c r="K11" s="265" t="s">
        <v>6</v>
      </c>
      <c r="L11" s="266"/>
      <c r="M11" s="266"/>
      <c r="N11" s="267">
        <f t="shared" ref="N11:N20" si="4">IF(K11="","0",IF(K11="Pass",1,IF(K11="Fail",0,IF(K11="TBD",0,IF(K11="N/A (Please provide reason)",1)))))</f>
        <v>0</v>
      </c>
      <c r="O11" s="127">
        <f t="shared" si="1"/>
        <v>0</v>
      </c>
      <c r="P11" s="401">
        <f t="shared" si="2"/>
        <v>1</v>
      </c>
      <c r="Q11" s="402">
        <f t="shared" si="3"/>
        <v>0</v>
      </c>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row>
    <row r="12" spans="1:130" ht="104.25" customHeight="1" x14ac:dyDescent="0.45">
      <c r="A12" s="262" t="s">
        <v>144</v>
      </c>
      <c r="B12" s="716" t="s">
        <v>80</v>
      </c>
      <c r="C12" s="679" t="s">
        <v>821</v>
      </c>
      <c r="D12" s="647" t="s">
        <v>5</v>
      </c>
      <c r="E12" s="656" t="s">
        <v>17</v>
      </c>
      <c r="F12" s="649" t="s">
        <v>17</v>
      </c>
      <c r="G12" s="266" t="s">
        <v>954</v>
      </c>
      <c r="H12" s="264" t="s">
        <v>939</v>
      </c>
      <c r="I12" s="264" t="s">
        <v>580</v>
      </c>
      <c r="J12" s="264" t="s">
        <v>426</v>
      </c>
      <c r="K12" s="265" t="s">
        <v>6</v>
      </c>
      <c r="L12" s="266"/>
      <c r="M12" s="266"/>
      <c r="N12" s="267">
        <f t="shared" si="4"/>
        <v>0</v>
      </c>
      <c r="O12" s="127">
        <f t="shared" si="1"/>
        <v>0</v>
      </c>
      <c r="P12" s="401">
        <f t="shared" si="2"/>
        <v>1</v>
      </c>
      <c r="Q12" s="402">
        <f t="shared" si="3"/>
        <v>1</v>
      </c>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row>
    <row r="13" spans="1:130" ht="117" customHeight="1" x14ac:dyDescent="0.45">
      <c r="A13" s="262" t="s">
        <v>145</v>
      </c>
      <c r="B13" s="722"/>
      <c r="C13" s="680"/>
      <c r="D13" s="654"/>
      <c r="E13" s="657"/>
      <c r="F13" s="655"/>
      <c r="G13" s="266" t="s">
        <v>955</v>
      </c>
      <c r="H13" s="264" t="s">
        <v>940</v>
      </c>
      <c r="I13" s="264" t="s">
        <v>581</v>
      </c>
      <c r="J13" s="264" t="s">
        <v>425</v>
      </c>
      <c r="K13" s="265" t="s">
        <v>6</v>
      </c>
      <c r="L13" s="266"/>
      <c r="M13" s="266"/>
      <c r="N13" s="267">
        <f t="shared" si="4"/>
        <v>0</v>
      </c>
      <c r="O13" s="127">
        <f>IF(AND(D12="M",K13="N/A (Please provide reason)"),1,0)</f>
        <v>0</v>
      </c>
      <c r="P13" s="401">
        <f>IF(E12 = "YES",1,0)</f>
        <v>1</v>
      </c>
      <c r="Q13" s="402">
        <f>IF(F12 = "YES",1,0)</f>
        <v>1</v>
      </c>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row>
    <row r="14" spans="1:130" ht="111.75" customHeight="1" x14ac:dyDescent="0.45">
      <c r="A14" s="262" t="s">
        <v>146</v>
      </c>
      <c r="B14" s="717"/>
      <c r="C14" s="681"/>
      <c r="D14" s="648"/>
      <c r="E14" s="658"/>
      <c r="F14" s="650"/>
      <c r="G14" s="266" t="s">
        <v>956</v>
      </c>
      <c r="H14" s="264" t="s">
        <v>941</v>
      </c>
      <c r="I14" s="264" t="s">
        <v>582</v>
      </c>
      <c r="J14" s="264" t="s">
        <v>433</v>
      </c>
      <c r="K14" s="265" t="s">
        <v>6</v>
      </c>
      <c r="L14" s="266"/>
      <c r="M14" s="266"/>
      <c r="N14" s="267">
        <f t="shared" si="4"/>
        <v>0</v>
      </c>
      <c r="O14" s="127">
        <f>IF(AND(D12="M",K14="N/A (Please provide reason)"),1,0)</f>
        <v>0</v>
      </c>
      <c r="P14" s="401">
        <f>IF(E12 = "YES",1,0)</f>
        <v>1</v>
      </c>
      <c r="Q14" s="402">
        <f>IF(F12 = "YES",1,0)</f>
        <v>1</v>
      </c>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row>
    <row r="15" spans="1:130" ht="85.5" customHeight="1" x14ac:dyDescent="0.45">
      <c r="A15" s="262" t="s">
        <v>147</v>
      </c>
      <c r="B15" s="716" t="s">
        <v>81</v>
      </c>
      <c r="C15" s="679" t="s">
        <v>822</v>
      </c>
      <c r="D15" s="647" t="s">
        <v>5</v>
      </c>
      <c r="E15" s="656" t="s">
        <v>17</v>
      </c>
      <c r="F15" s="649" t="s">
        <v>17</v>
      </c>
      <c r="G15" s="271" t="s">
        <v>942</v>
      </c>
      <c r="H15" s="264" t="s">
        <v>945</v>
      </c>
      <c r="I15" s="264" t="s">
        <v>753</v>
      </c>
      <c r="J15" s="264" t="s">
        <v>220</v>
      </c>
      <c r="K15" s="265" t="s">
        <v>6</v>
      </c>
      <c r="L15" s="266"/>
      <c r="M15" s="266"/>
      <c r="N15" s="267">
        <f t="shared" si="4"/>
        <v>0</v>
      </c>
      <c r="O15" s="127">
        <f>IF(AND(D15="M",K15="N/A (Please provide reason)"),1,0)</f>
        <v>0</v>
      </c>
      <c r="P15" s="401">
        <f t="shared" si="2"/>
        <v>1</v>
      </c>
      <c r="Q15" s="402">
        <f t="shared" si="3"/>
        <v>1</v>
      </c>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row>
    <row r="16" spans="1:130" ht="103.5" customHeight="1" x14ac:dyDescent="0.45">
      <c r="A16" s="262" t="s">
        <v>148</v>
      </c>
      <c r="B16" s="722"/>
      <c r="C16" s="680"/>
      <c r="D16" s="654"/>
      <c r="E16" s="657"/>
      <c r="F16" s="655"/>
      <c r="G16" s="271" t="s">
        <v>943</v>
      </c>
      <c r="H16" s="264" t="s">
        <v>946</v>
      </c>
      <c r="I16" s="264" t="s">
        <v>754</v>
      </c>
      <c r="J16" s="264" t="s">
        <v>221</v>
      </c>
      <c r="K16" s="265" t="s">
        <v>6</v>
      </c>
      <c r="L16" s="266"/>
      <c r="M16" s="266"/>
      <c r="N16" s="267">
        <f t="shared" si="4"/>
        <v>0</v>
      </c>
      <c r="O16" s="127">
        <f>IF(AND(D15="M",K16="N/A (Please provide reason)"),1,0)</f>
        <v>0</v>
      </c>
      <c r="P16" s="401">
        <f>IF(E15 = "YES",1,0)</f>
        <v>1</v>
      </c>
      <c r="Q16" s="402">
        <f>IF(F15 = "YES",1,0)</f>
        <v>1</v>
      </c>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row>
    <row r="17" spans="1:130" ht="105" customHeight="1" x14ac:dyDescent="0.45">
      <c r="A17" s="262" t="s">
        <v>437</v>
      </c>
      <c r="B17" s="722"/>
      <c r="C17" s="680"/>
      <c r="D17" s="654"/>
      <c r="E17" s="657"/>
      <c r="F17" s="655"/>
      <c r="G17" s="271" t="s">
        <v>944</v>
      </c>
      <c r="H17" s="264" t="s">
        <v>947</v>
      </c>
      <c r="I17" s="264" t="s">
        <v>1134</v>
      </c>
      <c r="J17" s="264" t="s">
        <v>747</v>
      </c>
      <c r="K17" s="265" t="s">
        <v>6</v>
      </c>
      <c r="L17" s="266"/>
      <c r="M17" s="266"/>
      <c r="N17" s="267">
        <f t="shared" si="4"/>
        <v>0</v>
      </c>
      <c r="O17" s="127">
        <f>IF(AND(D15="M",K17="N/A (Please provide reason)"),1,0)</f>
        <v>0</v>
      </c>
      <c r="P17" s="401">
        <f>IF(E15 = "YES",1,0)</f>
        <v>1</v>
      </c>
      <c r="Q17" s="402">
        <f>IF(F15 = "YES",1,0)</f>
        <v>1</v>
      </c>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row>
    <row r="18" spans="1:130" ht="117.75" customHeight="1" x14ac:dyDescent="0.45">
      <c r="A18" s="262" t="s">
        <v>438</v>
      </c>
      <c r="B18" s="722"/>
      <c r="C18" s="680"/>
      <c r="D18" s="654"/>
      <c r="E18" s="657"/>
      <c r="F18" s="655"/>
      <c r="G18" s="271" t="s">
        <v>951</v>
      </c>
      <c r="H18" s="264" t="s">
        <v>948</v>
      </c>
      <c r="I18" s="264" t="s">
        <v>1132</v>
      </c>
      <c r="J18" s="273" t="s">
        <v>219</v>
      </c>
      <c r="K18" s="265" t="s">
        <v>6</v>
      </c>
      <c r="L18" s="266"/>
      <c r="M18" s="266"/>
      <c r="N18" s="267">
        <f t="shared" si="4"/>
        <v>0</v>
      </c>
      <c r="O18" s="127">
        <f>IF(AND(D15="M",K18="N/A (Please provide reason)"),1,0)</f>
        <v>0</v>
      </c>
      <c r="P18" s="401">
        <f>IF(E15 = "YES",1,0)</f>
        <v>1</v>
      </c>
      <c r="Q18" s="402">
        <f>IF(F15 = "YES",1,0)</f>
        <v>1</v>
      </c>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row>
    <row r="19" spans="1:130" ht="96" customHeight="1" x14ac:dyDescent="0.45">
      <c r="A19" s="262" t="s">
        <v>439</v>
      </c>
      <c r="B19" s="722"/>
      <c r="C19" s="680"/>
      <c r="D19" s="654"/>
      <c r="E19" s="657"/>
      <c r="F19" s="655"/>
      <c r="G19" s="271" t="s">
        <v>952</v>
      </c>
      <c r="H19" s="264" t="s">
        <v>949</v>
      </c>
      <c r="I19" s="264" t="s">
        <v>1133</v>
      </c>
      <c r="J19" s="273" t="s">
        <v>219</v>
      </c>
      <c r="K19" s="265" t="s">
        <v>6</v>
      </c>
      <c r="L19" s="266"/>
      <c r="M19" s="266"/>
      <c r="N19" s="267">
        <f t="shared" si="4"/>
        <v>0</v>
      </c>
      <c r="O19" s="127">
        <f>IF(AND(D15="M",K19="N/A (Please provide reason)"),1,0)</f>
        <v>0</v>
      </c>
      <c r="P19" s="401">
        <f>IF(E15 = "YES",1,0)</f>
        <v>1</v>
      </c>
      <c r="Q19" s="402">
        <f>IF(F15 = "YES",1,0)</f>
        <v>1</v>
      </c>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row>
    <row r="20" spans="1:130" ht="111.75" customHeight="1" x14ac:dyDescent="0.45">
      <c r="A20" s="262" t="s">
        <v>444</v>
      </c>
      <c r="B20" s="717"/>
      <c r="C20" s="681"/>
      <c r="D20" s="648"/>
      <c r="E20" s="658"/>
      <c r="F20" s="650"/>
      <c r="G20" s="271" t="s">
        <v>953</v>
      </c>
      <c r="H20" s="264" t="s">
        <v>950</v>
      </c>
      <c r="I20" s="264" t="s">
        <v>1131</v>
      </c>
      <c r="J20" s="273" t="s">
        <v>219</v>
      </c>
      <c r="K20" s="265" t="s">
        <v>6</v>
      </c>
      <c r="L20" s="266"/>
      <c r="M20" s="266"/>
      <c r="N20" s="267">
        <f t="shared" si="4"/>
        <v>0</v>
      </c>
      <c r="O20" s="127">
        <f>IF(AND(D15="M",K20="N/A (Please provide reason)"),1,0)</f>
        <v>0</v>
      </c>
      <c r="P20" s="401">
        <f>IF(E15 = "YES",1,0)</f>
        <v>1</v>
      </c>
      <c r="Q20" s="402">
        <f>IF(F15 = "YES",1,0)</f>
        <v>1</v>
      </c>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row>
    <row r="21" spans="1:130" x14ac:dyDescent="0.45">
      <c r="A21" s="294" t="s">
        <v>76</v>
      </c>
      <c r="B21" s="288"/>
      <c r="C21" s="14"/>
      <c r="D21" s="54"/>
      <c r="E21" s="54"/>
      <c r="F21" s="54"/>
      <c r="G21" s="54"/>
      <c r="H21" s="54"/>
      <c r="I21" s="54"/>
      <c r="J21" s="54"/>
      <c r="K21" s="55" t="s">
        <v>610</v>
      </c>
      <c r="L21" s="56"/>
      <c r="M21" s="56"/>
      <c r="N21" s="55"/>
      <c r="O21" s="55"/>
      <c r="P21" s="55"/>
      <c r="Q21" s="55"/>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row>
    <row r="22" spans="1:130" x14ac:dyDescent="0.45">
      <c r="A22" s="294" t="s">
        <v>82</v>
      </c>
      <c r="B22" s="288"/>
      <c r="C22" s="13"/>
      <c r="D22" s="54"/>
      <c r="E22" s="54"/>
      <c r="F22" s="54"/>
      <c r="G22" s="54"/>
      <c r="H22" s="54"/>
      <c r="I22" s="54"/>
      <c r="J22" s="54"/>
      <c r="K22" s="54"/>
      <c r="L22" s="54"/>
      <c r="M22" s="54"/>
      <c r="N22" s="55"/>
      <c r="O22" s="55"/>
      <c r="P22" s="55"/>
      <c r="Q22" s="55"/>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row>
    <row r="23" spans="1:130" ht="191.25" customHeight="1" x14ac:dyDescent="0.45">
      <c r="A23" s="91" t="s">
        <v>151</v>
      </c>
      <c r="B23" s="263" t="s">
        <v>83</v>
      </c>
      <c r="C23" s="372" t="s">
        <v>1122</v>
      </c>
      <c r="D23" s="257" t="s">
        <v>5</v>
      </c>
      <c r="E23" s="270" t="s">
        <v>17</v>
      </c>
      <c r="F23" s="323" t="s">
        <v>17</v>
      </c>
      <c r="G23" s="51" t="s">
        <v>1123</v>
      </c>
      <c r="H23" s="44" t="s">
        <v>856</v>
      </c>
      <c r="I23" s="44" t="s">
        <v>1124</v>
      </c>
      <c r="J23" s="264" t="s">
        <v>1125</v>
      </c>
      <c r="K23" s="265" t="s">
        <v>6</v>
      </c>
      <c r="L23" s="264"/>
      <c r="M23" s="264"/>
      <c r="N23" s="267">
        <f t="shared" ref="N23:N31" si="5">IF(K23="","0",IF(K23="Pass",1,IF(K23="Fail",0,IF(K23="TBD",0,IF(K23="N/A (Please provide reason)",1)))))</f>
        <v>0</v>
      </c>
      <c r="O23" s="127">
        <f>IF(AND(D23="M",K23="N/A (Please provide reason)"),1,0)</f>
        <v>0</v>
      </c>
      <c r="P23" s="401">
        <f t="shared" si="2"/>
        <v>1</v>
      </c>
      <c r="Q23" s="402">
        <f t="shared" si="3"/>
        <v>1</v>
      </c>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row>
    <row r="24" spans="1:130" ht="84.75" customHeight="1" x14ac:dyDescent="0.45">
      <c r="A24" s="380" t="s">
        <v>154</v>
      </c>
      <c r="B24" s="643" t="s">
        <v>893</v>
      </c>
      <c r="C24" s="641" t="s">
        <v>895</v>
      </c>
      <c r="D24" s="647" t="s">
        <v>5</v>
      </c>
      <c r="E24" s="656" t="s">
        <v>17</v>
      </c>
      <c r="F24" s="649" t="s">
        <v>17</v>
      </c>
      <c r="G24" s="51" t="s">
        <v>896</v>
      </c>
      <c r="H24" s="44" t="s">
        <v>899</v>
      </c>
      <c r="I24" s="44" t="s">
        <v>900</v>
      </c>
      <c r="J24" s="44" t="s">
        <v>902</v>
      </c>
      <c r="K24" s="265" t="s">
        <v>6</v>
      </c>
      <c r="L24" s="264"/>
      <c r="M24" s="264"/>
      <c r="N24" s="267">
        <f t="shared" ref="N24:N25" si="6">IF(K24="","0",IF(K24="Pass",1,IF(K24="Fail",0,IF(K24="TBD",0,IF(K24="N/A (Please provide reason)",1)))))</f>
        <v>0</v>
      </c>
      <c r="O24" s="127">
        <f t="shared" ref="O24" si="7">IF(AND(D24="M",K24="N/A (Please provide reason)"),1,0)</f>
        <v>0</v>
      </c>
      <c r="P24" s="401">
        <f t="shared" si="2"/>
        <v>1</v>
      </c>
      <c r="Q24" s="402">
        <f t="shared" si="3"/>
        <v>1</v>
      </c>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194"/>
      <c r="DX24" s="194"/>
      <c r="DY24" s="194"/>
      <c r="DZ24" s="194"/>
    </row>
    <row r="25" spans="1:130" ht="84.75" customHeight="1" x14ac:dyDescent="0.45">
      <c r="A25" s="380" t="s">
        <v>152</v>
      </c>
      <c r="B25" s="644"/>
      <c r="C25" s="651"/>
      <c r="D25" s="648"/>
      <c r="E25" s="658"/>
      <c r="F25" s="650"/>
      <c r="G25" s="51" t="s">
        <v>903</v>
      </c>
      <c r="H25" s="44" t="s">
        <v>898</v>
      </c>
      <c r="I25" s="44" t="s">
        <v>901</v>
      </c>
      <c r="J25" s="44" t="s">
        <v>904</v>
      </c>
      <c r="K25" s="265" t="s">
        <v>6</v>
      </c>
      <c r="L25" s="264"/>
      <c r="M25" s="264"/>
      <c r="N25" s="267">
        <f t="shared" si="6"/>
        <v>0</v>
      </c>
      <c r="O25" s="127">
        <f>IF(AND(D24="M",K25="N/A (Please provide reason)"),1,0)</f>
        <v>0</v>
      </c>
      <c r="P25" s="401">
        <f>IF(E24 = "YES",1,0)</f>
        <v>1</v>
      </c>
      <c r="Q25" s="402">
        <f>IF(F24 = "YES",1,0)</f>
        <v>1</v>
      </c>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row>
    <row r="26" spans="1:130" ht="122.25" customHeight="1" x14ac:dyDescent="0.45">
      <c r="A26" s="380" t="s">
        <v>153</v>
      </c>
      <c r="B26" s="268" t="s">
        <v>84</v>
      </c>
      <c r="C26" s="43" t="s">
        <v>1363</v>
      </c>
      <c r="D26" s="93" t="s">
        <v>5</v>
      </c>
      <c r="E26" s="269" t="s">
        <v>17</v>
      </c>
      <c r="F26" s="50" t="s">
        <v>17</v>
      </c>
      <c r="G26" s="51" t="s">
        <v>222</v>
      </c>
      <c r="H26" s="44" t="s">
        <v>1365</v>
      </c>
      <c r="I26" s="44" t="s">
        <v>1364</v>
      </c>
      <c r="J26" s="44" t="s">
        <v>150</v>
      </c>
      <c r="K26" s="265" t="s">
        <v>6</v>
      </c>
      <c r="L26" s="266"/>
      <c r="M26" s="266"/>
      <c r="N26" s="267">
        <f t="shared" si="5"/>
        <v>0</v>
      </c>
      <c r="O26" s="127">
        <f>IF(AND(D26="M",K26="N/A (Please provide reason)"),1,0)</f>
        <v>0</v>
      </c>
      <c r="P26" s="401">
        <f t="shared" si="2"/>
        <v>1</v>
      </c>
      <c r="Q26" s="402">
        <f t="shared" si="3"/>
        <v>1</v>
      </c>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row>
    <row r="27" spans="1:130" ht="114" customHeight="1" x14ac:dyDescent="0.45">
      <c r="A27" s="380" t="s">
        <v>440</v>
      </c>
      <c r="B27" s="268" t="s">
        <v>85</v>
      </c>
      <c r="C27" s="266" t="s">
        <v>823</v>
      </c>
      <c r="D27" s="93" t="s">
        <v>5</v>
      </c>
      <c r="E27" s="269" t="s">
        <v>17</v>
      </c>
      <c r="F27" s="50" t="s">
        <v>17</v>
      </c>
      <c r="G27" s="273" t="s">
        <v>222</v>
      </c>
      <c r="H27" s="264" t="s">
        <v>149</v>
      </c>
      <c r="I27" s="264" t="s">
        <v>434</v>
      </c>
      <c r="J27" s="264" t="s">
        <v>427</v>
      </c>
      <c r="K27" s="265" t="s">
        <v>6</v>
      </c>
      <c r="L27" s="266"/>
      <c r="M27" s="266"/>
      <c r="N27" s="267">
        <f t="shared" si="5"/>
        <v>0</v>
      </c>
      <c r="O27" s="127">
        <f t="shared" ref="O27:O28" si="8">IF(AND(D27="M",K27="N/A (Please provide reason)"),1,0)</f>
        <v>0</v>
      </c>
      <c r="P27" s="401">
        <f t="shared" si="2"/>
        <v>1</v>
      </c>
      <c r="Q27" s="402">
        <f t="shared" si="3"/>
        <v>1</v>
      </c>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row>
    <row r="28" spans="1:130" ht="125.25" customHeight="1" x14ac:dyDescent="0.45">
      <c r="A28" s="380" t="s">
        <v>441</v>
      </c>
      <c r="B28" s="716" t="s">
        <v>86</v>
      </c>
      <c r="C28" s="679" t="s">
        <v>824</v>
      </c>
      <c r="D28" s="734" t="s">
        <v>398</v>
      </c>
      <c r="E28" s="656" t="s">
        <v>17</v>
      </c>
      <c r="F28" s="649" t="s">
        <v>17</v>
      </c>
      <c r="G28" s="273" t="s">
        <v>592</v>
      </c>
      <c r="H28" s="264" t="s">
        <v>594</v>
      </c>
      <c r="I28" s="264" t="s">
        <v>593</v>
      </c>
      <c r="J28" s="264" t="s">
        <v>597</v>
      </c>
      <c r="K28" s="265" t="s">
        <v>6</v>
      </c>
      <c r="L28" s="266"/>
      <c r="M28" s="266"/>
      <c r="N28" s="267">
        <f t="shared" si="5"/>
        <v>0</v>
      </c>
      <c r="O28" s="127">
        <f t="shared" si="8"/>
        <v>0</v>
      </c>
      <c r="P28" s="401">
        <f t="shared" ref="P28" si="9">IF(E28 = "YES",1,0)</f>
        <v>1</v>
      </c>
      <c r="Q28" s="402">
        <f t="shared" ref="Q28" si="10">IF(F28 = "YES",1,0)</f>
        <v>1</v>
      </c>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row>
    <row r="29" spans="1:130" ht="125.25" customHeight="1" x14ac:dyDescent="0.45">
      <c r="A29" s="380" t="s">
        <v>591</v>
      </c>
      <c r="B29" s="717"/>
      <c r="C29" s="681"/>
      <c r="D29" s="735"/>
      <c r="E29" s="658"/>
      <c r="F29" s="650"/>
      <c r="G29" s="273" t="s">
        <v>590</v>
      </c>
      <c r="H29" s="264" t="s">
        <v>595</v>
      </c>
      <c r="I29" s="264" t="s">
        <v>596</v>
      </c>
      <c r="J29" s="264" t="s">
        <v>598</v>
      </c>
      <c r="K29" s="265" t="s">
        <v>6</v>
      </c>
      <c r="L29" s="266"/>
      <c r="M29" s="266"/>
      <c r="N29" s="267">
        <f t="shared" si="5"/>
        <v>0</v>
      </c>
      <c r="O29" s="127">
        <f>IF(AND(D28="M",K29="N/A (Please provide reason)"),1,0)</f>
        <v>0</v>
      </c>
      <c r="P29" s="401">
        <f>IF(E28 = "YES",1,0)</f>
        <v>1</v>
      </c>
      <c r="Q29" s="402">
        <f>IF(F28 = "YES",1,0)</f>
        <v>1</v>
      </c>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row>
    <row r="30" spans="1:130" ht="160.5" customHeight="1" x14ac:dyDescent="0.45">
      <c r="A30" s="380" t="s">
        <v>894</v>
      </c>
      <c r="B30" s="268" t="s">
        <v>93</v>
      </c>
      <c r="C30" s="266" t="s">
        <v>825</v>
      </c>
      <c r="D30" s="93" t="s">
        <v>5</v>
      </c>
      <c r="E30" s="269" t="s">
        <v>17</v>
      </c>
      <c r="F30" s="50" t="s">
        <v>17</v>
      </c>
      <c r="G30" s="271" t="s">
        <v>225</v>
      </c>
      <c r="H30" s="264" t="s">
        <v>203</v>
      </c>
      <c r="I30" s="264" t="s">
        <v>726</v>
      </c>
      <c r="J30" s="264" t="s">
        <v>219</v>
      </c>
      <c r="K30" s="265" t="s">
        <v>6</v>
      </c>
      <c r="L30" s="266"/>
      <c r="M30" s="266"/>
      <c r="N30" s="267">
        <f t="shared" si="5"/>
        <v>0</v>
      </c>
      <c r="O30" s="127">
        <f t="shared" ref="O30:O31" si="11">IF(AND(D30="M",K30="N/A (Please provide reason)"),1,0)</f>
        <v>0</v>
      </c>
      <c r="P30" s="401">
        <f t="shared" si="2"/>
        <v>1</v>
      </c>
      <c r="Q30" s="402">
        <f t="shared" si="3"/>
        <v>1</v>
      </c>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c r="DW30" s="194"/>
      <c r="DX30" s="194"/>
      <c r="DY30" s="194"/>
      <c r="DZ30" s="194"/>
    </row>
    <row r="31" spans="1:130" ht="58.5" customHeight="1" x14ac:dyDescent="0.45">
      <c r="A31" s="380" t="s">
        <v>897</v>
      </c>
      <c r="B31" s="268" t="s">
        <v>94</v>
      </c>
      <c r="C31" s="266" t="s">
        <v>234</v>
      </c>
      <c r="D31" s="93" t="s">
        <v>5</v>
      </c>
      <c r="E31" s="269" t="s">
        <v>17</v>
      </c>
      <c r="F31" s="53" t="s">
        <v>22</v>
      </c>
      <c r="G31" s="271" t="s">
        <v>226</v>
      </c>
      <c r="H31" s="264" t="s">
        <v>583</v>
      </c>
      <c r="I31" s="264" t="s">
        <v>168</v>
      </c>
      <c r="J31" s="264" t="s">
        <v>219</v>
      </c>
      <c r="K31" s="265" t="s">
        <v>6</v>
      </c>
      <c r="L31" s="266"/>
      <c r="M31" s="266"/>
      <c r="N31" s="267">
        <f t="shared" si="5"/>
        <v>0</v>
      </c>
      <c r="O31" s="127">
        <f t="shared" si="11"/>
        <v>0</v>
      </c>
      <c r="P31" s="401">
        <f t="shared" si="2"/>
        <v>1</v>
      </c>
      <c r="Q31" s="402">
        <f t="shared" si="3"/>
        <v>0</v>
      </c>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row>
    <row r="32" spans="1:130" ht="13.15" x14ac:dyDescent="0.45">
      <c r="A32" s="294" t="s">
        <v>89</v>
      </c>
      <c r="B32" s="288"/>
      <c r="C32" s="13"/>
      <c r="D32" s="14"/>
      <c r="E32" s="14"/>
      <c r="F32" s="14"/>
      <c r="G32" s="14"/>
      <c r="H32" s="14"/>
      <c r="I32" s="14"/>
      <c r="J32" s="14"/>
      <c r="K32" s="14"/>
      <c r="L32" s="14"/>
      <c r="M32" s="14"/>
      <c r="N32" s="15"/>
      <c r="O32" s="15"/>
      <c r="P32" s="15"/>
      <c r="Q32" s="15"/>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row>
    <row r="33" spans="1:130" ht="13.15" customHeight="1" x14ac:dyDescent="0.45">
      <c r="A33" s="294" t="s">
        <v>90</v>
      </c>
      <c r="B33" s="288"/>
      <c r="C33" s="13"/>
      <c r="D33" s="14"/>
      <c r="E33" s="14"/>
      <c r="F33" s="14"/>
      <c r="G33" s="14"/>
      <c r="H33" s="14"/>
      <c r="I33" s="14"/>
      <c r="J33" s="14"/>
      <c r="K33" s="14"/>
      <c r="L33" s="14"/>
      <c r="M33" s="14"/>
      <c r="N33" s="15"/>
      <c r="O33" s="15"/>
      <c r="P33" s="15"/>
      <c r="Q33" s="15"/>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row>
    <row r="34" spans="1:130" ht="141" customHeight="1" x14ac:dyDescent="0.45">
      <c r="A34" s="329" t="s">
        <v>155</v>
      </c>
      <c r="B34" s="727" t="s">
        <v>87</v>
      </c>
      <c r="C34" s="728" t="s">
        <v>1366</v>
      </c>
      <c r="D34" s="334" t="s">
        <v>5</v>
      </c>
      <c r="E34" s="729" t="s">
        <v>17</v>
      </c>
      <c r="F34" s="726" t="s">
        <v>22</v>
      </c>
      <c r="G34" s="273" t="s">
        <v>223</v>
      </c>
      <c r="H34" s="44" t="s">
        <v>1367</v>
      </c>
      <c r="I34" s="44" t="s">
        <v>1368</v>
      </c>
      <c r="J34" s="264" t="s">
        <v>928</v>
      </c>
      <c r="K34" s="265" t="s">
        <v>6</v>
      </c>
      <c r="L34" s="266"/>
      <c r="M34" s="266"/>
      <c r="N34" s="267">
        <f t="shared" ref="N34:N46" si="12">IF(K34="","0",IF(K34="Pass",1,IF(K34="Fail",0,IF(K34="TBD",0,IF(K34="N/A (Please provide reason)",1)))))</f>
        <v>0</v>
      </c>
      <c r="O34" s="127">
        <f t="shared" ref="O34:O46" si="13">IF(AND(D34="M",K34="N/A (Please provide reason)"),1,0)</f>
        <v>0</v>
      </c>
      <c r="P34" s="401">
        <f t="shared" si="2"/>
        <v>1</v>
      </c>
      <c r="Q34" s="402">
        <f t="shared" si="3"/>
        <v>0</v>
      </c>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row>
    <row r="35" spans="1:130" ht="159.75" customHeight="1" x14ac:dyDescent="0.45">
      <c r="A35" s="335" t="s">
        <v>156</v>
      </c>
      <c r="B35" s="727"/>
      <c r="C35" s="728"/>
      <c r="D35" s="336" t="s">
        <v>688</v>
      </c>
      <c r="E35" s="729"/>
      <c r="F35" s="726"/>
      <c r="G35" s="134" t="s">
        <v>725</v>
      </c>
      <c r="H35" s="130" t="s">
        <v>826</v>
      </c>
      <c r="I35" s="130" t="s">
        <v>233</v>
      </c>
      <c r="J35" s="130" t="s">
        <v>224</v>
      </c>
      <c r="K35" s="131"/>
      <c r="L35" s="132"/>
      <c r="M35" s="132"/>
      <c r="N35" s="243"/>
      <c r="O35" s="133"/>
      <c r="P35" s="401"/>
      <c r="Q35" s="402"/>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row>
    <row r="36" spans="1:130" ht="339" customHeight="1" x14ac:dyDescent="0.45">
      <c r="A36" s="381" t="s">
        <v>159</v>
      </c>
      <c r="B36" s="371" t="s">
        <v>990</v>
      </c>
      <c r="C36" s="373" t="s">
        <v>991</v>
      </c>
      <c r="D36" s="331" t="s">
        <v>5</v>
      </c>
      <c r="E36" s="332" t="s">
        <v>17</v>
      </c>
      <c r="F36" s="333" t="s">
        <v>22</v>
      </c>
      <c r="G36" s="382" t="s">
        <v>1000</v>
      </c>
      <c r="H36" s="379" t="s">
        <v>741</v>
      </c>
      <c r="I36" s="379" t="s">
        <v>1012</v>
      </c>
      <c r="J36" s="44" t="s">
        <v>219</v>
      </c>
      <c r="K36" s="265" t="s">
        <v>6</v>
      </c>
      <c r="L36" s="266"/>
      <c r="M36" s="266"/>
      <c r="N36" s="267">
        <f t="shared" ref="N36" si="14">IF(K36="","0",IF(K36="Pass",1,IF(K36="Fail",0,IF(K36="TBD",0,IF(K36="N/A (Please provide reason)",1)))))</f>
        <v>0</v>
      </c>
      <c r="O36" s="127">
        <f t="shared" ref="O36" si="15">IF(AND(D36="M",K36="N/A (Please provide reason)"),1,0)</f>
        <v>0</v>
      </c>
      <c r="P36" s="401">
        <f t="shared" si="2"/>
        <v>1</v>
      </c>
      <c r="Q36" s="402">
        <f t="shared" si="3"/>
        <v>0</v>
      </c>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row>
    <row r="37" spans="1:130" ht="106.5" customHeight="1" x14ac:dyDescent="0.45">
      <c r="A37" s="381" t="s">
        <v>160</v>
      </c>
      <c r="B37" s="708" t="s">
        <v>88</v>
      </c>
      <c r="C37" s="701" t="s">
        <v>1127</v>
      </c>
      <c r="D37" s="710" t="s">
        <v>5</v>
      </c>
      <c r="E37" s="685" t="s">
        <v>17</v>
      </c>
      <c r="F37" s="683" t="s">
        <v>22</v>
      </c>
      <c r="G37" s="273" t="s">
        <v>740</v>
      </c>
      <c r="H37" s="264" t="s">
        <v>742</v>
      </c>
      <c r="I37" s="44" t="s">
        <v>978</v>
      </c>
      <c r="J37" s="273" t="s">
        <v>832</v>
      </c>
      <c r="K37" s="265" t="s">
        <v>6</v>
      </c>
      <c r="L37" s="266"/>
      <c r="M37" s="266"/>
      <c r="N37" s="267">
        <f t="shared" ref="N37" si="16">IF(K37="","0",IF(K37="Pass",1,IF(K37="Fail",0,IF(K37="TBD",0,IF(K37="N/A (Please provide reason)",1)))))</f>
        <v>0</v>
      </c>
      <c r="O37" s="127">
        <f t="shared" ref="O37" si="17">IF(AND(D37="M",K37="N/A (Please provide reason)"),1,0)</f>
        <v>0</v>
      </c>
      <c r="P37" s="401">
        <f t="shared" ref="P37" si="18">IF(E37 = "YES",1,0)</f>
        <v>1</v>
      </c>
      <c r="Q37" s="402">
        <f t="shared" ref="Q37" si="19">IF(F37 = "YES",1,0)</f>
        <v>0</v>
      </c>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row>
    <row r="38" spans="1:130" ht="111.75" customHeight="1" x14ac:dyDescent="0.45">
      <c r="A38" s="381" t="s">
        <v>162</v>
      </c>
      <c r="B38" s="709"/>
      <c r="C38" s="702"/>
      <c r="D38" s="711"/>
      <c r="E38" s="686"/>
      <c r="F38" s="684"/>
      <c r="G38" s="273" t="s">
        <v>740</v>
      </c>
      <c r="H38" s="264" t="s">
        <v>743</v>
      </c>
      <c r="I38" s="44" t="s">
        <v>979</v>
      </c>
      <c r="J38" s="273" t="s">
        <v>832</v>
      </c>
      <c r="K38" s="265" t="s">
        <v>6</v>
      </c>
      <c r="L38" s="266"/>
      <c r="M38" s="266"/>
      <c r="N38" s="267">
        <f>IF(K38="","0",IF(K38="Pass",1,IF(K38="Fail",0,IF(K38="TBD",0,IF(K38="N/A (Please provide reason)",1)))))</f>
        <v>0</v>
      </c>
      <c r="O38" s="127">
        <f>IF(AND(D37="M",K38="N/A (Please provide reason)"),1,0)</f>
        <v>0</v>
      </c>
      <c r="P38" s="401">
        <f>IF(E37 = "YES",1,0)</f>
        <v>1</v>
      </c>
      <c r="Q38" s="402">
        <f>IF(F37 = "YES",1,0)</f>
        <v>0</v>
      </c>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row>
    <row r="39" spans="1:130" ht="186" customHeight="1" x14ac:dyDescent="0.45">
      <c r="A39" s="381" t="s">
        <v>163</v>
      </c>
      <c r="B39" s="708" t="s">
        <v>995</v>
      </c>
      <c r="C39" s="701" t="s">
        <v>994</v>
      </c>
      <c r="D39" s="710" t="s">
        <v>5</v>
      </c>
      <c r="E39" s="685" t="s">
        <v>17</v>
      </c>
      <c r="F39" s="683" t="s">
        <v>22</v>
      </c>
      <c r="G39" s="379" t="s">
        <v>985</v>
      </c>
      <c r="H39" s="383" t="s">
        <v>1016</v>
      </c>
      <c r="I39" s="379" t="s">
        <v>1001</v>
      </c>
      <c r="J39" s="44" t="s">
        <v>219</v>
      </c>
      <c r="K39" s="48" t="s">
        <v>6</v>
      </c>
      <c r="L39" s="266"/>
      <c r="M39" s="266"/>
      <c r="N39" s="267">
        <f>IF(K39="","0",IF(K39="Pass",1,IF(K39="Fail",0,IF(K39="TBD",0,IF(K39="N/A (Please provide reason)",1)))))</f>
        <v>0</v>
      </c>
      <c r="O39" s="127">
        <f>IF(AND(D39="M",K39="N/A (Please provide reason)"),1,0)</f>
        <v>0</v>
      </c>
      <c r="P39" s="401">
        <f t="shared" ref="P39" si="20">IF(E39 = "YES",1,0)</f>
        <v>1</v>
      </c>
      <c r="Q39" s="402">
        <f t="shared" ref="Q39" si="21">IF(F39 = "YES",1,0)</f>
        <v>0</v>
      </c>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row>
    <row r="40" spans="1:130" ht="171.75" customHeight="1" x14ac:dyDescent="0.45">
      <c r="A40" s="381" t="s">
        <v>164</v>
      </c>
      <c r="B40" s="709"/>
      <c r="C40" s="702"/>
      <c r="D40" s="711"/>
      <c r="E40" s="686"/>
      <c r="F40" s="684"/>
      <c r="G40" s="379" t="s">
        <v>980</v>
      </c>
      <c r="H40" s="379" t="s">
        <v>1017</v>
      </c>
      <c r="I40" s="379" t="s">
        <v>1001</v>
      </c>
      <c r="J40" s="44" t="s">
        <v>219</v>
      </c>
      <c r="K40" s="48" t="s">
        <v>6</v>
      </c>
      <c r="L40" s="266"/>
      <c r="M40" s="266"/>
      <c r="N40" s="267">
        <f>IF(K40="","0",IF(K40="Pass",1,IF(K40="Fail",0,IF(K40="TBD",0,IF(K40="N/A (Please provide reason)",1)))))</f>
        <v>0</v>
      </c>
      <c r="O40" s="127">
        <f>IF(AND(D39="M",K40="N/A (Please provide reason)"),1,0)</f>
        <v>0</v>
      </c>
      <c r="P40" s="401">
        <f>IF(E39 = "YES",1,0)</f>
        <v>1</v>
      </c>
      <c r="Q40" s="402">
        <f>IF(F39 = "YES",1,0)</f>
        <v>0</v>
      </c>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row>
    <row r="41" spans="1:130" ht="100.5" customHeight="1" x14ac:dyDescent="0.45">
      <c r="A41" s="381" t="s">
        <v>166</v>
      </c>
      <c r="B41" s="708" t="s">
        <v>91</v>
      </c>
      <c r="C41" s="642" t="s">
        <v>998</v>
      </c>
      <c r="D41" s="654" t="s">
        <v>5</v>
      </c>
      <c r="E41" s="657" t="s">
        <v>17</v>
      </c>
      <c r="F41" s="714" t="s">
        <v>22</v>
      </c>
      <c r="G41" s="384" t="s">
        <v>985</v>
      </c>
      <c r="H41" s="383" t="s">
        <v>984</v>
      </c>
      <c r="I41" s="701" t="s">
        <v>1002</v>
      </c>
      <c r="J41" s="382" t="s">
        <v>983</v>
      </c>
      <c r="K41" s="265" t="s">
        <v>6</v>
      </c>
      <c r="L41" s="266"/>
      <c r="M41" s="266"/>
      <c r="N41" s="267">
        <f>IF(K41="","0",IF(K41="Pass",1,IF(K41="Fail",0,IF(K41="TBD",0,IF(K41="N/A (Please provide reason)",1)))))</f>
        <v>0</v>
      </c>
      <c r="O41" s="127">
        <f>IF(AND(D41="M",K41="N/A (Please provide reason)"),1,0)</f>
        <v>0</v>
      </c>
      <c r="P41" s="401">
        <f t="shared" ref="P41" si="22">IF(E41 = "YES",1,0)</f>
        <v>1</v>
      </c>
      <c r="Q41" s="402">
        <f t="shared" ref="Q41" si="23">IF(F41 = "YES",1,0)</f>
        <v>0</v>
      </c>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row>
    <row r="42" spans="1:130" ht="96.75" customHeight="1" x14ac:dyDescent="0.45">
      <c r="A42" s="381" t="s">
        <v>885</v>
      </c>
      <c r="B42" s="709"/>
      <c r="C42" s="702"/>
      <c r="D42" s="711"/>
      <c r="E42" s="686"/>
      <c r="F42" s="715"/>
      <c r="G42" s="382" t="s">
        <v>980</v>
      </c>
      <c r="H42" s="379" t="s">
        <v>981</v>
      </c>
      <c r="I42" s="702"/>
      <c r="J42" s="382" t="s">
        <v>982</v>
      </c>
      <c r="K42" s="265" t="s">
        <v>6</v>
      </c>
      <c r="L42" s="266"/>
      <c r="M42" s="266"/>
      <c r="N42" s="267">
        <f>IF(K42="","0",IF(K42="Pass",1,IF(K42="Fail",0,IF(K42="TBD",0,IF(K42="N/A (Please provide reason)",1)))))</f>
        <v>0</v>
      </c>
      <c r="O42" s="127">
        <f>IF(AND(D41="M",K42="N/A (Please provide reason)"),1,0)</f>
        <v>0</v>
      </c>
      <c r="P42" s="401">
        <f>IF(E41 = "YES",1,0)</f>
        <v>1</v>
      </c>
      <c r="Q42" s="402">
        <f>IF(F41 = "YES",1,0)</f>
        <v>0</v>
      </c>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row>
    <row r="43" spans="1:130" ht="128.25" customHeight="1" x14ac:dyDescent="0.45">
      <c r="A43" s="381" t="s">
        <v>992</v>
      </c>
      <c r="B43" s="385" t="s">
        <v>969</v>
      </c>
      <c r="C43" s="375" t="s">
        <v>1049</v>
      </c>
      <c r="D43" s="257" t="s">
        <v>5</v>
      </c>
      <c r="E43" s="270" t="s">
        <v>17</v>
      </c>
      <c r="F43" s="325" t="s">
        <v>22</v>
      </c>
      <c r="G43" s="372" t="s">
        <v>226</v>
      </c>
      <c r="H43" s="44" t="s">
        <v>986</v>
      </c>
      <c r="I43" s="44" t="s">
        <v>929</v>
      </c>
      <c r="J43" s="44" t="s">
        <v>219</v>
      </c>
      <c r="K43" s="265" t="s">
        <v>6</v>
      </c>
      <c r="L43" s="266"/>
      <c r="M43" s="266"/>
      <c r="N43" s="267">
        <f t="shared" si="12"/>
        <v>0</v>
      </c>
      <c r="O43" s="127">
        <f t="shared" si="13"/>
        <v>0</v>
      </c>
      <c r="P43" s="401">
        <f t="shared" si="2"/>
        <v>1</v>
      </c>
      <c r="Q43" s="402">
        <f t="shared" si="3"/>
        <v>0</v>
      </c>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row>
    <row r="44" spans="1:130" ht="83.25" customHeight="1" x14ac:dyDescent="0.45">
      <c r="A44" s="381" t="s">
        <v>993</v>
      </c>
      <c r="B44" s="724" t="s">
        <v>92</v>
      </c>
      <c r="C44" s="645" t="s">
        <v>1386</v>
      </c>
      <c r="D44" s="647" t="s">
        <v>5</v>
      </c>
      <c r="E44" s="656" t="s">
        <v>17</v>
      </c>
      <c r="F44" s="718" t="s">
        <v>22</v>
      </c>
      <c r="G44" s="372" t="s">
        <v>930</v>
      </c>
      <c r="H44" s="44" t="s">
        <v>161</v>
      </c>
      <c r="I44" s="44" t="s">
        <v>235</v>
      </c>
      <c r="J44" s="641" t="s">
        <v>227</v>
      </c>
      <c r="K44" s="265" t="s">
        <v>6</v>
      </c>
      <c r="L44" s="266"/>
      <c r="M44" s="266"/>
      <c r="N44" s="267">
        <f t="shared" si="12"/>
        <v>0</v>
      </c>
      <c r="O44" s="127">
        <f t="shared" si="13"/>
        <v>0</v>
      </c>
      <c r="P44" s="401">
        <f t="shared" ref="P44" si="24">IF(E44 = "YES",1,0)</f>
        <v>1</v>
      </c>
      <c r="Q44" s="402">
        <f t="shared" ref="Q44" si="25">IF(F44 = "YES",1,0)</f>
        <v>0</v>
      </c>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row>
    <row r="45" spans="1:130" ht="100.5" customHeight="1" x14ac:dyDescent="0.45">
      <c r="A45" s="381" t="s">
        <v>996</v>
      </c>
      <c r="B45" s="725"/>
      <c r="C45" s="723"/>
      <c r="D45" s="648"/>
      <c r="E45" s="658"/>
      <c r="F45" s="719"/>
      <c r="G45" s="372" t="s">
        <v>886</v>
      </c>
      <c r="H45" s="44" t="s">
        <v>887</v>
      </c>
      <c r="I45" s="44" t="s">
        <v>987</v>
      </c>
      <c r="J45" s="651"/>
      <c r="K45" s="265" t="s">
        <v>6</v>
      </c>
      <c r="L45" s="266"/>
      <c r="M45" s="266"/>
      <c r="N45" s="267">
        <f t="shared" ref="N45" si="26">IF(K45="","0",IF(K45="Pass",1,IF(K45="Fail",0,IF(K45="TBD",0,IF(K45="N/A (Please provide reason)",1)))))</f>
        <v>0</v>
      </c>
      <c r="O45" s="127">
        <f>IF(AND(D44="M",K45="N/A (Please provide reason)"),1,0)</f>
        <v>0</v>
      </c>
      <c r="P45" s="401">
        <f>IF(E44 = "YES",1,0)</f>
        <v>1</v>
      </c>
      <c r="Q45" s="402">
        <f>IF(F44 = "YES",1,0)</f>
        <v>0</v>
      </c>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row>
    <row r="46" spans="1:130" ht="165" customHeight="1" x14ac:dyDescent="0.45">
      <c r="A46" s="381" t="s">
        <v>997</v>
      </c>
      <c r="B46" s="386" t="s">
        <v>165</v>
      </c>
      <c r="C46" s="88" t="s">
        <v>1050</v>
      </c>
      <c r="D46" s="93" t="s">
        <v>5</v>
      </c>
      <c r="E46" s="269" t="s">
        <v>17</v>
      </c>
      <c r="F46" s="50" t="s">
        <v>17</v>
      </c>
      <c r="G46" s="271" t="s">
        <v>225</v>
      </c>
      <c r="H46" s="264" t="s">
        <v>584</v>
      </c>
      <c r="I46" s="264" t="s">
        <v>167</v>
      </c>
      <c r="J46" s="264" t="s">
        <v>219</v>
      </c>
      <c r="K46" s="265" t="s">
        <v>6</v>
      </c>
      <c r="L46" s="266"/>
      <c r="M46" s="266"/>
      <c r="N46" s="267">
        <f t="shared" si="12"/>
        <v>0</v>
      </c>
      <c r="O46" s="127">
        <f t="shared" si="13"/>
        <v>0</v>
      </c>
      <c r="P46" s="401">
        <f t="shared" si="2"/>
        <v>1</v>
      </c>
      <c r="Q46" s="402">
        <f t="shared" si="3"/>
        <v>1</v>
      </c>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row>
    <row r="47" spans="1:130" ht="13.15" x14ac:dyDescent="0.45">
      <c r="A47" s="294" t="s">
        <v>96</v>
      </c>
      <c r="B47" s="288"/>
      <c r="C47" s="13"/>
      <c r="D47" s="14"/>
      <c r="E47" s="14"/>
      <c r="F47" s="14"/>
      <c r="G47" s="14"/>
      <c r="H47" s="14"/>
      <c r="I47" s="14"/>
      <c r="J47" s="14"/>
      <c r="K47" s="14"/>
      <c r="L47" s="14"/>
      <c r="M47" s="14"/>
      <c r="N47" s="15"/>
      <c r="O47" s="15"/>
      <c r="P47" s="15"/>
      <c r="Q47" s="15"/>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row>
    <row r="48" spans="1:130" ht="13.15" x14ac:dyDescent="0.45">
      <c r="A48" s="294" t="s">
        <v>428</v>
      </c>
      <c r="B48" s="288"/>
      <c r="C48" s="13"/>
      <c r="D48" s="14"/>
      <c r="E48" s="14"/>
      <c r="F48" s="14"/>
      <c r="G48" s="14"/>
      <c r="H48" s="14"/>
      <c r="I48" s="14"/>
      <c r="J48" s="14"/>
      <c r="K48" s="14"/>
      <c r="L48" s="14"/>
      <c r="M48" s="14"/>
      <c r="N48" s="15"/>
      <c r="O48" s="15"/>
      <c r="P48" s="15"/>
      <c r="Q48" s="15"/>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row>
    <row r="49" spans="1:130" ht="141" customHeight="1" x14ac:dyDescent="0.45">
      <c r="A49" s="262" t="s">
        <v>435</v>
      </c>
      <c r="B49" s="712" t="s">
        <v>95</v>
      </c>
      <c r="C49" s="701" t="s">
        <v>999</v>
      </c>
      <c r="D49" s="710" t="s">
        <v>5</v>
      </c>
      <c r="E49" s="685" t="s">
        <v>17</v>
      </c>
      <c r="F49" s="699" t="s">
        <v>17</v>
      </c>
      <c r="G49" s="372" t="s">
        <v>1005</v>
      </c>
      <c r="H49" s="379" t="s">
        <v>1007</v>
      </c>
      <c r="I49" s="379" t="s">
        <v>1009</v>
      </c>
      <c r="J49" s="44" t="s">
        <v>1004</v>
      </c>
      <c r="K49" s="265" t="s">
        <v>6</v>
      </c>
      <c r="L49" s="266"/>
      <c r="M49" s="266"/>
      <c r="N49" s="267">
        <f t="shared" ref="N49" si="27">IF(K49="","0",IF(K49="Pass",1,IF(K49="Fail",0,IF(K49="TBD",0,IF(K49="N/A (Please provide reason)",1)))))</f>
        <v>0</v>
      </c>
      <c r="O49" s="127">
        <f t="shared" ref="O49" si="28">IF(AND(D49="M",K49="N/A (Please provide reason)"),1,0)</f>
        <v>0</v>
      </c>
      <c r="P49" s="401">
        <f t="shared" ref="P49" si="29">IF(E49 = "YES",1,0)</f>
        <v>1</v>
      </c>
      <c r="Q49" s="402">
        <f t="shared" ref="Q49" si="30">IF(F49 = "YES",1,0)</f>
        <v>1</v>
      </c>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row>
    <row r="50" spans="1:130" ht="156" customHeight="1" x14ac:dyDescent="0.45">
      <c r="A50" s="262" t="s">
        <v>1003</v>
      </c>
      <c r="B50" s="713"/>
      <c r="C50" s="702"/>
      <c r="D50" s="711"/>
      <c r="E50" s="686"/>
      <c r="F50" s="700"/>
      <c r="G50" s="372" t="s">
        <v>1006</v>
      </c>
      <c r="H50" s="379" t="s">
        <v>1008</v>
      </c>
      <c r="I50" s="379" t="s">
        <v>1009</v>
      </c>
      <c r="J50" s="44" t="s">
        <v>1004</v>
      </c>
      <c r="K50" s="265" t="s">
        <v>6</v>
      </c>
      <c r="L50" s="266"/>
      <c r="M50" s="266"/>
      <c r="N50" s="267">
        <f t="shared" ref="N50" si="31">IF(K50="","0",IF(K50="Pass",1,IF(K50="Fail",0,IF(K50="TBD",0,IF(K50="N/A (Please provide reason)",1)))))</f>
        <v>0</v>
      </c>
      <c r="O50" s="127">
        <f>IF(AND(D49="M",K50="N/A (Please provide reason)"),1,0)</f>
        <v>0</v>
      </c>
      <c r="P50" s="401">
        <f>IF(E49 = "YES",1,0)</f>
        <v>1</v>
      </c>
      <c r="Q50" s="402">
        <f>IF(F49 = "YES",1,0)</f>
        <v>1</v>
      </c>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row>
    <row r="51" spans="1:130" ht="13.15" x14ac:dyDescent="0.45">
      <c r="A51" s="294" t="s">
        <v>429</v>
      </c>
      <c r="B51" s="288"/>
      <c r="C51" s="13"/>
      <c r="D51" s="14"/>
      <c r="E51" s="14"/>
      <c r="F51" s="14"/>
      <c r="G51" s="14"/>
      <c r="H51" s="14"/>
      <c r="I51" s="14"/>
      <c r="J51" s="14"/>
      <c r="K51" s="14"/>
      <c r="L51" s="14"/>
      <c r="M51" s="14"/>
      <c r="N51" s="15"/>
      <c r="O51" s="15"/>
      <c r="P51" s="15"/>
      <c r="Q51" s="15"/>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row>
    <row r="52" spans="1:130" ht="13.15" x14ac:dyDescent="0.45">
      <c r="A52" s="294" t="s">
        <v>97</v>
      </c>
      <c r="B52" s="288"/>
      <c r="C52" s="13"/>
      <c r="D52" s="14"/>
      <c r="E52" s="14"/>
      <c r="F52" s="14"/>
      <c r="G52" s="14"/>
      <c r="H52" s="14"/>
      <c r="I52" s="14"/>
      <c r="J52" s="14"/>
      <c r="K52" s="14"/>
      <c r="L52" s="14"/>
      <c r="M52" s="14"/>
      <c r="N52" s="15"/>
      <c r="O52" s="15"/>
      <c r="P52" s="15"/>
      <c r="Q52" s="15"/>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row>
    <row r="53" spans="1:130" ht="133.5" customHeight="1" x14ac:dyDescent="0.45">
      <c r="A53" s="262" t="s">
        <v>169</v>
      </c>
      <c r="B53" s="716" t="s">
        <v>98</v>
      </c>
      <c r="C53" s="701" t="s">
        <v>1369</v>
      </c>
      <c r="D53" s="257" t="s">
        <v>5</v>
      </c>
      <c r="E53" s="656" t="s">
        <v>17</v>
      </c>
      <c r="F53" s="718" t="s">
        <v>22</v>
      </c>
      <c r="G53" s="271" t="s">
        <v>603</v>
      </c>
      <c r="H53" s="264" t="s">
        <v>172</v>
      </c>
      <c r="I53" s="264" t="s">
        <v>877</v>
      </c>
      <c r="J53" s="264" t="s">
        <v>219</v>
      </c>
      <c r="K53" s="265" t="s">
        <v>6</v>
      </c>
      <c r="L53" s="266"/>
      <c r="M53" s="266"/>
      <c r="N53" s="267">
        <f t="shared" ref="N53" si="32">IF(K53="","0",IF(K53="Pass",1,IF(K53="Fail",0,IF(K53="TBD",0,IF(K53="N/A (Please provide reason)",1)))))</f>
        <v>0</v>
      </c>
      <c r="O53" s="127">
        <f t="shared" ref="O53" si="33">IF(AND(D53="M",K53="N/A (Please provide reason)"),1,0)</f>
        <v>0</v>
      </c>
      <c r="P53" s="401">
        <f t="shared" ref="P53" si="34">IF(E53 = "YES",1,0)</f>
        <v>1</v>
      </c>
      <c r="Q53" s="402">
        <f t="shared" ref="Q53" si="35">IF(F53 = "YES",1,0)</f>
        <v>0</v>
      </c>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row>
    <row r="54" spans="1:130" ht="191.25" customHeight="1" x14ac:dyDescent="0.45">
      <c r="A54" s="91" t="s">
        <v>170</v>
      </c>
      <c r="B54" s="717"/>
      <c r="C54" s="702"/>
      <c r="D54" s="95" t="s">
        <v>688</v>
      </c>
      <c r="E54" s="658"/>
      <c r="F54" s="719"/>
      <c r="G54" s="376" t="s">
        <v>603</v>
      </c>
      <c r="H54" s="44" t="s">
        <v>1051</v>
      </c>
      <c r="I54" s="44" t="s">
        <v>1052</v>
      </c>
      <c r="J54" s="264" t="s">
        <v>219</v>
      </c>
      <c r="K54" s="265" t="s">
        <v>6</v>
      </c>
      <c r="L54" s="43"/>
      <c r="M54" s="43"/>
      <c r="N54" s="267">
        <f t="shared" ref="N54:N55" si="36">IF(K54="","0",IF(K54="Pass",1,IF(K54="Fail",0,IF(K54="TBD",0,IF(K54="N/A (Please provide reason)",1)))))</f>
        <v>0</v>
      </c>
      <c r="O54" s="127">
        <f>IF(AND(D54="M",K54="N/A (Please provide reason)"),1,0)</f>
        <v>0</v>
      </c>
      <c r="P54" s="401">
        <f>IF(E53 = "YES",1,0)</f>
        <v>1</v>
      </c>
      <c r="Q54" s="402">
        <f>IF(F53 = "YES",1,0)</f>
        <v>0</v>
      </c>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row>
    <row r="55" spans="1:130" ht="84" customHeight="1" x14ac:dyDescent="0.45">
      <c r="A55" s="91" t="s">
        <v>178</v>
      </c>
      <c r="B55" s="712" t="s">
        <v>1356</v>
      </c>
      <c r="C55" s="701" t="s">
        <v>1370</v>
      </c>
      <c r="D55" s="710" t="s">
        <v>5</v>
      </c>
      <c r="E55" s="685" t="s">
        <v>17</v>
      </c>
      <c r="F55" s="699" t="s">
        <v>17</v>
      </c>
      <c r="G55" s="701" t="s">
        <v>1374</v>
      </c>
      <c r="H55" s="519" t="s">
        <v>1373</v>
      </c>
      <c r="I55" s="519" t="s">
        <v>1376</v>
      </c>
      <c r="J55" s="720" t="s">
        <v>1377</v>
      </c>
      <c r="K55" s="460" t="s">
        <v>6</v>
      </c>
      <c r="L55" s="512"/>
      <c r="M55" s="512"/>
      <c r="N55" s="267">
        <f t="shared" si="36"/>
        <v>0</v>
      </c>
      <c r="O55" s="127">
        <f>IF(AND(D55="M",K55="N/A (Please provide reason)"),1,0)</f>
        <v>0</v>
      </c>
      <c r="P55" s="401">
        <f>IF(E55 = "YES",1,0)</f>
        <v>1</v>
      </c>
      <c r="Q55" s="402">
        <f>IF(F55 = "YES",1,0)</f>
        <v>1</v>
      </c>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row>
    <row r="56" spans="1:130" ht="79.5" customHeight="1" x14ac:dyDescent="0.45">
      <c r="A56" s="91" t="s">
        <v>179</v>
      </c>
      <c r="B56" s="722"/>
      <c r="C56" s="642"/>
      <c r="D56" s="654"/>
      <c r="E56" s="657"/>
      <c r="F56" s="655"/>
      <c r="G56" s="642"/>
      <c r="H56" s="519" t="s">
        <v>1372</v>
      </c>
      <c r="I56" s="519" t="s">
        <v>1376</v>
      </c>
      <c r="J56" s="680"/>
      <c r="K56" s="460" t="s">
        <v>6</v>
      </c>
      <c r="L56" s="520"/>
      <c r="M56" s="520"/>
      <c r="N56" s="267">
        <f t="shared" ref="N56:N57" si="37">IF(K56="","0",IF(K56="Pass",1,IF(K56="Fail",0,IF(K56="TBD",0,IF(K56="N/A (Please provide reason)",1)))))</f>
        <v>0</v>
      </c>
      <c r="O56" s="127">
        <f>IF(AND(D55="M",K56="N/A (Please provide reason)"),1,0)</f>
        <v>0</v>
      </c>
      <c r="P56" s="401">
        <f>IF(E55 = "YES",1,0)</f>
        <v>1</v>
      </c>
      <c r="Q56" s="402">
        <f>IF(F55 = "YES",1,0)</f>
        <v>1</v>
      </c>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row>
    <row r="57" spans="1:130" ht="68.25" customHeight="1" x14ac:dyDescent="0.45">
      <c r="A57" s="91" t="s">
        <v>180</v>
      </c>
      <c r="B57" s="713"/>
      <c r="C57" s="702"/>
      <c r="D57" s="711"/>
      <c r="E57" s="686"/>
      <c r="F57" s="700"/>
      <c r="G57" s="702"/>
      <c r="H57" s="519" t="s">
        <v>1371</v>
      </c>
      <c r="I57" s="519" t="s">
        <v>1375</v>
      </c>
      <c r="J57" s="721"/>
      <c r="K57" s="460" t="s">
        <v>6</v>
      </c>
      <c r="L57" s="520"/>
      <c r="M57" s="520"/>
      <c r="N57" s="267">
        <f t="shared" si="37"/>
        <v>0</v>
      </c>
      <c r="O57" s="127">
        <f>IF(AND(D55="M",K57="N/A (Please provide reason)"),1,0)</f>
        <v>0</v>
      </c>
      <c r="P57" s="401">
        <f>IF(E55 = "YES",1,0)</f>
        <v>1</v>
      </c>
      <c r="Q57" s="402">
        <f>IF(F55 = "YES",1,0)</f>
        <v>1</v>
      </c>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row>
    <row r="58" spans="1:130" ht="168.75" customHeight="1" x14ac:dyDescent="0.45">
      <c r="A58" s="91" t="s">
        <v>181</v>
      </c>
      <c r="B58" s="268" t="s">
        <v>99</v>
      </c>
      <c r="C58" s="512" t="s">
        <v>1053</v>
      </c>
      <c r="D58" s="95" t="s">
        <v>398</v>
      </c>
      <c r="E58" s="269" t="s">
        <v>17</v>
      </c>
      <c r="F58" s="53" t="s">
        <v>22</v>
      </c>
      <c r="G58" s="271" t="s">
        <v>604</v>
      </c>
      <c r="H58" s="264" t="s">
        <v>744</v>
      </c>
      <c r="I58" s="44" t="s">
        <v>1010</v>
      </c>
      <c r="J58" s="264" t="s">
        <v>219</v>
      </c>
      <c r="K58" s="265" t="s">
        <v>6</v>
      </c>
      <c r="L58" s="266"/>
      <c r="M58" s="266"/>
      <c r="N58" s="267">
        <f t="shared" ref="N58:N76" si="38">IF(K58="","0",IF(K58="Pass",1,IF(K58="Fail",0,IF(K58="TBD",0,IF(K58="N/A (Please provide reason)",1)))))</f>
        <v>0</v>
      </c>
      <c r="O58" s="127">
        <f t="shared" ref="O58:O76" si="39">IF(AND(D58="M",K58="N/A (Please provide reason)"),1,0)</f>
        <v>0</v>
      </c>
      <c r="P58" s="401">
        <f t="shared" si="2"/>
        <v>1</v>
      </c>
      <c r="Q58" s="402">
        <f t="shared" si="3"/>
        <v>0</v>
      </c>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row>
    <row r="59" spans="1:130" ht="162.4" customHeight="1" x14ac:dyDescent="0.45">
      <c r="A59" s="91" t="s">
        <v>182</v>
      </c>
      <c r="B59" s="268" t="s">
        <v>100</v>
      </c>
      <c r="C59" s="266" t="s">
        <v>236</v>
      </c>
      <c r="D59" s="93" t="s">
        <v>5</v>
      </c>
      <c r="E59" s="269" t="s">
        <v>17</v>
      </c>
      <c r="F59" s="53" t="s">
        <v>22</v>
      </c>
      <c r="G59" s="271" t="s">
        <v>970</v>
      </c>
      <c r="H59" s="264" t="s">
        <v>971</v>
      </c>
      <c r="I59" s="264" t="s">
        <v>827</v>
      </c>
      <c r="J59" s="264" t="s">
        <v>785</v>
      </c>
      <c r="K59" s="265" t="s">
        <v>6</v>
      </c>
      <c r="L59" s="266"/>
      <c r="M59" s="266"/>
      <c r="N59" s="267">
        <f t="shared" si="38"/>
        <v>0</v>
      </c>
      <c r="O59" s="127">
        <f t="shared" si="39"/>
        <v>0</v>
      </c>
      <c r="P59" s="401">
        <f t="shared" si="2"/>
        <v>1</v>
      </c>
      <c r="Q59" s="402">
        <f t="shared" si="3"/>
        <v>0</v>
      </c>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row>
    <row r="60" spans="1:130" ht="72.400000000000006" customHeight="1" x14ac:dyDescent="0.45">
      <c r="A60" s="91" t="s">
        <v>183</v>
      </c>
      <c r="B60" s="268" t="s">
        <v>1357</v>
      </c>
      <c r="C60" s="43" t="s">
        <v>1378</v>
      </c>
      <c r="D60" s="514" t="s">
        <v>5</v>
      </c>
      <c r="E60" s="513" t="s">
        <v>17</v>
      </c>
      <c r="F60" s="537" t="s">
        <v>17</v>
      </c>
      <c r="G60" s="518" t="s">
        <v>1379</v>
      </c>
      <c r="H60" s="519" t="s">
        <v>1380</v>
      </c>
      <c r="I60" s="519" t="s">
        <v>1381</v>
      </c>
      <c r="J60" s="519" t="s">
        <v>1358</v>
      </c>
      <c r="K60" s="460" t="s">
        <v>6</v>
      </c>
      <c r="L60" s="477"/>
      <c r="M60" s="477"/>
      <c r="N60" s="267">
        <f t="shared" ref="N60" si="40">IF(K60="","0",IF(K60="Pass",1,IF(K60="Fail",0,IF(K60="TBD",0,IF(K60="N/A (Please provide reason)",1)))))</f>
        <v>0</v>
      </c>
      <c r="O60" s="127">
        <f t="shared" ref="O60" si="41">IF(AND(D60="M",K60="N/A (Please provide reason)"),1,0)</f>
        <v>0</v>
      </c>
      <c r="P60" s="401">
        <f t="shared" ref="P60" si="42">IF(E60 = "YES",1,0)</f>
        <v>1</v>
      </c>
      <c r="Q60" s="402">
        <f t="shared" ref="Q60" si="43">IF(F60 = "YES",1,0)</f>
        <v>1</v>
      </c>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row>
    <row r="61" spans="1:130" ht="87.75" customHeight="1" x14ac:dyDescent="0.45">
      <c r="A61" s="91" t="s">
        <v>185</v>
      </c>
      <c r="B61" s="268" t="s">
        <v>101</v>
      </c>
      <c r="C61" s="43" t="s">
        <v>1382</v>
      </c>
      <c r="D61" s="93" t="s">
        <v>5</v>
      </c>
      <c r="E61" s="269" t="s">
        <v>17</v>
      </c>
      <c r="F61" s="53" t="s">
        <v>22</v>
      </c>
      <c r="G61" s="271" t="s">
        <v>604</v>
      </c>
      <c r="H61" s="264" t="s">
        <v>177</v>
      </c>
      <c r="I61" s="264" t="s">
        <v>679</v>
      </c>
      <c r="J61" s="264" t="s">
        <v>219</v>
      </c>
      <c r="K61" s="265" t="s">
        <v>6</v>
      </c>
      <c r="L61" s="266"/>
      <c r="M61" s="266"/>
      <c r="N61" s="267">
        <f t="shared" si="38"/>
        <v>0</v>
      </c>
      <c r="O61" s="127">
        <f t="shared" si="39"/>
        <v>0</v>
      </c>
      <c r="P61" s="401">
        <f t="shared" si="2"/>
        <v>1</v>
      </c>
      <c r="Q61" s="402">
        <f t="shared" si="3"/>
        <v>0</v>
      </c>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row>
    <row r="62" spans="1:130" ht="78" customHeight="1" x14ac:dyDescent="0.45">
      <c r="A62" s="91" t="s">
        <v>186</v>
      </c>
      <c r="B62" s="268" t="s">
        <v>102</v>
      </c>
      <c r="C62" s="266" t="s">
        <v>828</v>
      </c>
      <c r="D62" s="96" t="s">
        <v>8</v>
      </c>
      <c r="E62" s="269" t="s">
        <v>17</v>
      </c>
      <c r="F62" s="50" t="s">
        <v>17</v>
      </c>
      <c r="G62" s="271" t="s">
        <v>229</v>
      </c>
      <c r="H62" s="264" t="s">
        <v>174</v>
      </c>
      <c r="I62" s="264" t="s">
        <v>759</v>
      </c>
      <c r="J62" s="264" t="s">
        <v>219</v>
      </c>
      <c r="K62" s="265" t="s">
        <v>6</v>
      </c>
      <c r="L62" s="266"/>
      <c r="M62" s="266"/>
      <c r="N62" s="267">
        <f t="shared" si="38"/>
        <v>0</v>
      </c>
      <c r="O62" s="127">
        <f t="shared" si="39"/>
        <v>0</v>
      </c>
      <c r="P62" s="401">
        <f t="shared" si="2"/>
        <v>1</v>
      </c>
      <c r="Q62" s="402">
        <f t="shared" si="3"/>
        <v>1</v>
      </c>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row>
    <row r="63" spans="1:130" ht="159.75" customHeight="1" x14ac:dyDescent="0.45">
      <c r="A63" s="91" t="s">
        <v>187</v>
      </c>
      <c r="B63" s="716" t="s">
        <v>103</v>
      </c>
      <c r="C63" s="641" t="s">
        <v>1384</v>
      </c>
      <c r="D63" s="647" t="s">
        <v>5</v>
      </c>
      <c r="E63" s="656" t="s">
        <v>17</v>
      </c>
      <c r="F63" s="718" t="s">
        <v>22</v>
      </c>
      <c r="G63" s="271" t="s">
        <v>604</v>
      </c>
      <c r="H63" s="264" t="s">
        <v>931</v>
      </c>
      <c r="I63" s="264" t="s">
        <v>846</v>
      </c>
      <c r="J63" s="264" t="s">
        <v>219</v>
      </c>
      <c r="K63" s="265" t="s">
        <v>6</v>
      </c>
      <c r="L63" s="266"/>
      <c r="M63" s="266"/>
      <c r="N63" s="267">
        <f t="shared" si="38"/>
        <v>0</v>
      </c>
      <c r="O63" s="127">
        <f t="shared" si="39"/>
        <v>0</v>
      </c>
      <c r="P63" s="401">
        <f t="shared" ref="P63" si="44">IF(E63 = "YES",1,0)</f>
        <v>1</v>
      </c>
      <c r="Q63" s="402">
        <f t="shared" ref="Q63" si="45">IF(F63 = "YES",1,0)</f>
        <v>0</v>
      </c>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row>
    <row r="64" spans="1:130" ht="157.5" customHeight="1" x14ac:dyDescent="0.45">
      <c r="A64" s="91" t="s">
        <v>188</v>
      </c>
      <c r="B64" s="717"/>
      <c r="C64" s="651"/>
      <c r="D64" s="648"/>
      <c r="E64" s="658"/>
      <c r="F64" s="719"/>
      <c r="G64" s="271" t="s">
        <v>751</v>
      </c>
      <c r="H64" s="264" t="s">
        <v>761</v>
      </c>
      <c r="I64" s="264" t="s">
        <v>760</v>
      </c>
      <c r="J64" s="264" t="s">
        <v>219</v>
      </c>
      <c r="K64" s="265" t="s">
        <v>6</v>
      </c>
      <c r="L64" s="266"/>
      <c r="M64" s="266"/>
      <c r="N64" s="267">
        <f t="shared" si="38"/>
        <v>0</v>
      </c>
      <c r="O64" s="127">
        <f>IF(AND(D63="M",K64="N/A (Please provide reason)"),1,0)</f>
        <v>0</v>
      </c>
      <c r="P64" s="401">
        <f>IF(E63 = "YES",1,0)</f>
        <v>1</v>
      </c>
      <c r="Q64" s="402">
        <f>IF(F63 = "YES",1,0)</f>
        <v>0</v>
      </c>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row>
    <row r="65" spans="1:130" ht="220.5" customHeight="1" x14ac:dyDescent="0.45">
      <c r="A65" s="91" t="s">
        <v>189</v>
      </c>
      <c r="B65" s="321" t="s">
        <v>104</v>
      </c>
      <c r="C65" s="517" t="s">
        <v>1383</v>
      </c>
      <c r="D65" s="322" t="s">
        <v>5</v>
      </c>
      <c r="E65" s="326" t="s">
        <v>17</v>
      </c>
      <c r="F65" s="325" t="s">
        <v>22</v>
      </c>
      <c r="G65" s="271" t="s">
        <v>605</v>
      </c>
      <c r="H65" s="264" t="s">
        <v>932</v>
      </c>
      <c r="I65" s="264" t="s">
        <v>750</v>
      </c>
      <c r="J65" s="264" t="s">
        <v>228</v>
      </c>
      <c r="K65" s="265" t="s">
        <v>6</v>
      </c>
      <c r="L65" s="266"/>
      <c r="M65" s="266"/>
      <c r="N65" s="267">
        <f t="shared" si="38"/>
        <v>0</v>
      </c>
      <c r="O65" s="127">
        <f t="shared" si="39"/>
        <v>0</v>
      </c>
      <c r="P65" s="401">
        <f t="shared" si="2"/>
        <v>1</v>
      </c>
      <c r="Q65" s="402">
        <f t="shared" si="3"/>
        <v>0</v>
      </c>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row>
    <row r="66" spans="1:130" ht="93" customHeight="1" x14ac:dyDescent="0.45">
      <c r="A66" s="91" t="s">
        <v>762</v>
      </c>
      <c r="B66" s="45" t="s">
        <v>105</v>
      </c>
      <c r="C66" s="43" t="s">
        <v>888</v>
      </c>
      <c r="D66" s="93" t="s">
        <v>5</v>
      </c>
      <c r="E66" s="269" t="s">
        <v>17</v>
      </c>
      <c r="F66" s="53" t="s">
        <v>22</v>
      </c>
      <c r="G66" s="271" t="s">
        <v>604</v>
      </c>
      <c r="H66" s="264" t="s">
        <v>184</v>
      </c>
      <c r="I66" s="44" t="s">
        <v>890</v>
      </c>
      <c r="J66" s="264" t="s">
        <v>219</v>
      </c>
      <c r="K66" s="265" t="s">
        <v>6</v>
      </c>
      <c r="L66" s="266"/>
      <c r="M66" s="266"/>
      <c r="N66" s="267">
        <f t="shared" si="38"/>
        <v>0</v>
      </c>
      <c r="O66" s="127">
        <f t="shared" si="39"/>
        <v>0</v>
      </c>
      <c r="P66" s="401">
        <f t="shared" si="2"/>
        <v>1</v>
      </c>
      <c r="Q66" s="402">
        <f t="shared" si="3"/>
        <v>0</v>
      </c>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row>
    <row r="67" spans="1:130" ht="140.65" customHeight="1" x14ac:dyDescent="0.45">
      <c r="A67" s="91" t="s">
        <v>763</v>
      </c>
      <c r="B67" s="643" t="s">
        <v>106</v>
      </c>
      <c r="C67" s="641" t="s">
        <v>889</v>
      </c>
      <c r="D67" s="647" t="s">
        <v>5</v>
      </c>
      <c r="E67" s="656" t="s">
        <v>17</v>
      </c>
      <c r="F67" s="718" t="s">
        <v>22</v>
      </c>
      <c r="G67" s="679" t="s">
        <v>680</v>
      </c>
      <c r="H67" s="44" t="s">
        <v>933</v>
      </c>
      <c r="I67" s="44" t="s">
        <v>891</v>
      </c>
      <c r="J67" s="679" t="s">
        <v>219</v>
      </c>
      <c r="K67" s="265" t="s">
        <v>6</v>
      </c>
      <c r="L67" s="266"/>
      <c r="M67" s="266"/>
      <c r="N67" s="267">
        <f t="shared" si="38"/>
        <v>0</v>
      </c>
      <c r="O67" s="127">
        <f t="shared" si="39"/>
        <v>0</v>
      </c>
      <c r="P67" s="401">
        <f t="shared" ref="P67" si="46">IF(E67 = "YES",1,0)</f>
        <v>1</v>
      </c>
      <c r="Q67" s="402">
        <f t="shared" ref="Q67" si="47">IF(F67 = "YES",1,0)</f>
        <v>0</v>
      </c>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row>
    <row r="68" spans="1:130" ht="134.65" customHeight="1" x14ac:dyDescent="0.45">
      <c r="A68" s="91" t="s">
        <v>764</v>
      </c>
      <c r="B68" s="644"/>
      <c r="C68" s="651"/>
      <c r="D68" s="648"/>
      <c r="E68" s="658"/>
      <c r="F68" s="719"/>
      <c r="G68" s="681"/>
      <c r="H68" s="44" t="s">
        <v>934</v>
      </c>
      <c r="I68" s="44" t="s">
        <v>892</v>
      </c>
      <c r="J68" s="681"/>
      <c r="K68" s="265" t="s">
        <v>6</v>
      </c>
      <c r="L68" s="266"/>
      <c r="M68" s="266"/>
      <c r="N68" s="267">
        <f t="shared" si="38"/>
        <v>0</v>
      </c>
      <c r="O68" s="127">
        <f>IF(AND(D67="M",K68="N/A (Please provide reason)"),1,0)</f>
        <v>0</v>
      </c>
      <c r="P68" s="401">
        <f>IF(E67 = "YES",1,0)</f>
        <v>1</v>
      </c>
      <c r="Q68" s="402">
        <f>IF(F67 = "YES",1,0)</f>
        <v>0</v>
      </c>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row>
    <row r="69" spans="1:130" ht="187.5" customHeight="1" x14ac:dyDescent="0.45">
      <c r="A69" s="91" t="s">
        <v>767</v>
      </c>
      <c r="B69" s="643" t="s">
        <v>107</v>
      </c>
      <c r="C69" s="679" t="s">
        <v>829</v>
      </c>
      <c r="D69" s="647" t="s">
        <v>5</v>
      </c>
      <c r="E69" s="656" t="s">
        <v>17</v>
      </c>
      <c r="F69" s="718" t="s">
        <v>22</v>
      </c>
      <c r="G69" s="271" t="s">
        <v>229</v>
      </c>
      <c r="H69" s="264" t="s">
        <v>765</v>
      </c>
      <c r="I69" s="264" t="s">
        <v>804</v>
      </c>
      <c r="J69" s="679" t="s">
        <v>770</v>
      </c>
      <c r="K69" s="265" t="s">
        <v>6</v>
      </c>
      <c r="L69" s="266"/>
      <c r="M69" s="266"/>
      <c r="N69" s="267">
        <f t="shared" si="38"/>
        <v>0</v>
      </c>
      <c r="O69" s="127">
        <f t="shared" si="39"/>
        <v>0</v>
      </c>
      <c r="P69" s="401">
        <f t="shared" ref="P69" si="48">IF(E69 = "YES",1,0)</f>
        <v>1</v>
      </c>
      <c r="Q69" s="402">
        <f t="shared" ref="Q69" si="49">IF(F69 = "YES",1,0)</f>
        <v>0</v>
      </c>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row>
    <row r="70" spans="1:130" ht="171.75" customHeight="1" x14ac:dyDescent="0.45">
      <c r="A70" s="91" t="s">
        <v>768</v>
      </c>
      <c r="B70" s="652"/>
      <c r="C70" s="680"/>
      <c r="D70" s="654"/>
      <c r="E70" s="657"/>
      <c r="F70" s="690"/>
      <c r="G70" s="271" t="s">
        <v>805</v>
      </c>
      <c r="H70" s="264" t="s">
        <v>786</v>
      </c>
      <c r="I70" s="264" t="s">
        <v>806</v>
      </c>
      <c r="J70" s="680"/>
      <c r="K70" s="265" t="s">
        <v>6</v>
      </c>
      <c r="L70" s="266"/>
      <c r="M70" s="266"/>
      <c r="N70" s="267">
        <f t="shared" si="38"/>
        <v>0</v>
      </c>
      <c r="O70" s="127">
        <f>IF(AND(D69="M",K70="N/A (Please provide reason)"),1,0)</f>
        <v>0</v>
      </c>
      <c r="P70" s="401">
        <f>IF(E69 = "YES",1,0)</f>
        <v>1</v>
      </c>
      <c r="Q70" s="402">
        <f>IF(F69 = "YES",1,0)</f>
        <v>0</v>
      </c>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row>
    <row r="71" spans="1:130" ht="157.9" customHeight="1" x14ac:dyDescent="0.45">
      <c r="A71" s="91" t="s">
        <v>1398</v>
      </c>
      <c r="B71" s="652"/>
      <c r="C71" s="680"/>
      <c r="D71" s="654"/>
      <c r="E71" s="657"/>
      <c r="F71" s="690"/>
      <c r="G71" s="271" t="s">
        <v>766</v>
      </c>
      <c r="H71" s="264" t="s">
        <v>830</v>
      </c>
      <c r="I71" s="264" t="s">
        <v>817</v>
      </c>
      <c r="J71" s="680"/>
      <c r="K71" s="265" t="s">
        <v>6</v>
      </c>
      <c r="L71" s="266"/>
      <c r="M71" s="266"/>
      <c r="N71" s="267">
        <f t="shared" si="38"/>
        <v>0</v>
      </c>
      <c r="O71" s="127">
        <f>IF(AND(D69="M",K71="N/A (Please provide reason)"),1,0)</f>
        <v>0</v>
      </c>
      <c r="P71" s="401">
        <f>IF(E69 = "YES",1,0)</f>
        <v>1</v>
      </c>
      <c r="Q71" s="402">
        <f>IF(F69 = "YES",1,0)</f>
        <v>0</v>
      </c>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row>
    <row r="72" spans="1:130" ht="168.75" customHeight="1" x14ac:dyDescent="0.45">
      <c r="A72" s="91" t="s">
        <v>1399</v>
      </c>
      <c r="B72" s="652"/>
      <c r="C72" s="680"/>
      <c r="D72" s="654"/>
      <c r="E72" s="657"/>
      <c r="F72" s="690"/>
      <c r="G72" s="271" t="s">
        <v>748</v>
      </c>
      <c r="H72" s="264" t="s">
        <v>769</v>
      </c>
      <c r="I72" s="264" t="s">
        <v>807</v>
      </c>
      <c r="J72" s="680"/>
      <c r="K72" s="265" t="s">
        <v>6</v>
      </c>
      <c r="L72" s="266"/>
      <c r="M72" s="266"/>
      <c r="N72" s="267">
        <f t="shared" si="38"/>
        <v>0</v>
      </c>
      <c r="O72" s="127">
        <f>IF(AND(D69="M",K72="N/A (Please provide reason)"),1,0)</f>
        <v>0</v>
      </c>
      <c r="P72" s="401">
        <f>IF(E69 = "YES",1,0)</f>
        <v>1</v>
      </c>
      <c r="Q72" s="402">
        <f>IF(F69 = "YES",1,0)</f>
        <v>0</v>
      </c>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row>
    <row r="73" spans="1:130" ht="409.15" customHeight="1" x14ac:dyDescent="0.45">
      <c r="A73" s="705" t="s">
        <v>1400</v>
      </c>
      <c r="B73" s="708" t="s">
        <v>108</v>
      </c>
      <c r="C73" s="701" t="s">
        <v>1054</v>
      </c>
      <c r="D73" s="710" t="s">
        <v>5</v>
      </c>
      <c r="E73" s="685" t="s">
        <v>17</v>
      </c>
      <c r="F73" s="699" t="s">
        <v>17</v>
      </c>
      <c r="G73" s="701" t="s">
        <v>1011</v>
      </c>
      <c r="H73" s="701" t="s">
        <v>1013</v>
      </c>
      <c r="I73" s="703" t="s">
        <v>1109</v>
      </c>
      <c r="J73" s="701" t="s">
        <v>1108</v>
      </c>
      <c r="K73" s="696" t="s">
        <v>6</v>
      </c>
      <c r="L73" s="696"/>
      <c r="M73" s="696"/>
      <c r="N73" s="691">
        <f t="shared" si="38"/>
        <v>0</v>
      </c>
      <c r="O73" s="694">
        <f t="shared" ref="O73" si="50">IF(AND(D73="M",K73="N/A (Please provide reason)"),1,0)</f>
        <v>0</v>
      </c>
      <c r="P73" s="662">
        <f t="shared" ref="P73:P84" si="51">IF(E73 = "YES",1,0)</f>
        <v>1</v>
      </c>
      <c r="Q73" s="665">
        <f t="shared" ref="Q73:Q84" si="52">IF(F73 = "YES",1,0)</f>
        <v>1</v>
      </c>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row>
    <row r="74" spans="1:130" ht="58.15" customHeight="1" x14ac:dyDescent="0.45">
      <c r="A74" s="706"/>
      <c r="B74" s="652"/>
      <c r="C74" s="642"/>
      <c r="D74" s="654"/>
      <c r="E74" s="657"/>
      <c r="F74" s="655"/>
      <c r="G74" s="642"/>
      <c r="H74" s="642"/>
      <c r="I74" s="704"/>
      <c r="J74" s="642"/>
      <c r="K74" s="697"/>
      <c r="L74" s="697"/>
      <c r="M74" s="697"/>
      <c r="N74" s="692"/>
      <c r="O74" s="675"/>
      <c r="P74" s="663"/>
      <c r="Q74" s="666"/>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row>
    <row r="75" spans="1:130" ht="217.9" customHeight="1" x14ac:dyDescent="0.45">
      <c r="A75" s="707"/>
      <c r="B75" s="709"/>
      <c r="C75" s="702"/>
      <c r="D75" s="711"/>
      <c r="E75" s="686"/>
      <c r="F75" s="700"/>
      <c r="G75" s="702"/>
      <c r="H75" s="702"/>
      <c r="I75" s="418" t="s">
        <v>1055</v>
      </c>
      <c r="J75" s="702"/>
      <c r="K75" s="698"/>
      <c r="L75" s="698"/>
      <c r="M75" s="698"/>
      <c r="N75" s="693"/>
      <c r="O75" s="695"/>
      <c r="P75" s="664"/>
      <c r="Q75" s="667"/>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row>
    <row r="76" spans="1:130" ht="118.5" customHeight="1" x14ac:dyDescent="0.45">
      <c r="A76" s="91" t="s">
        <v>1401</v>
      </c>
      <c r="B76" s="45" t="s">
        <v>109</v>
      </c>
      <c r="C76" s="43" t="s">
        <v>1385</v>
      </c>
      <c r="D76" s="96" t="s">
        <v>8</v>
      </c>
      <c r="E76" s="269" t="s">
        <v>17</v>
      </c>
      <c r="F76" s="53" t="s">
        <v>22</v>
      </c>
      <c r="G76" s="372" t="s">
        <v>604</v>
      </c>
      <c r="H76" s="44" t="s">
        <v>184</v>
      </c>
      <c r="I76" s="44" t="s">
        <v>237</v>
      </c>
      <c r="J76" s="44" t="s">
        <v>219</v>
      </c>
      <c r="K76" s="265" t="s">
        <v>6</v>
      </c>
      <c r="L76" s="266"/>
      <c r="M76" s="266"/>
      <c r="N76" s="267">
        <f t="shared" si="38"/>
        <v>0</v>
      </c>
      <c r="O76" s="127">
        <f t="shared" si="39"/>
        <v>0</v>
      </c>
      <c r="P76" s="401">
        <f t="shared" si="51"/>
        <v>1</v>
      </c>
      <c r="Q76" s="402">
        <f t="shared" si="52"/>
        <v>0</v>
      </c>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row>
    <row r="77" spans="1:130" ht="13.15" x14ac:dyDescent="0.45">
      <c r="A77" s="294" t="s">
        <v>110</v>
      </c>
      <c r="B77" s="288"/>
      <c r="C77" s="13"/>
      <c r="D77" s="14"/>
      <c r="E77" s="14"/>
      <c r="F77" s="14"/>
      <c r="G77" s="14"/>
      <c r="H77" s="14"/>
      <c r="I77" s="14"/>
      <c r="J77" s="14"/>
      <c r="K77" s="14"/>
      <c r="L77" s="14"/>
      <c r="M77" s="14"/>
      <c r="N77" s="15"/>
      <c r="O77" s="15"/>
      <c r="P77" s="15"/>
      <c r="Q77" s="15"/>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row>
    <row r="78" spans="1:130" ht="13.15" x14ac:dyDescent="0.45">
      <c r="A78" s="294" t="s">
        <v>111</v>
      </c>
      <c r="B78" s="288"/>
      <c r="C78" s="13"/>
      <c r="D78" s="14"/>
      <c r="E78" s="14"/>
      <c r="F78" s="14"/>
      <c r="G78" s="14"/>
      <c r="H78" s="14"/>
      <c r="I78" s="14"/>
      <c r="J78" s="14"/>
      <c r="K78" s="14"/>
      <c r="L78" s="14"/>
      <c r="M78" s="14"/>
      <c r="N78" s="15"/>
      <c r="O78" s="15"/>
      <c r="P78" s="15"/>
      <c r="Q78" s="15"/>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c r="DM78" s="194"/>
      <c r="DN78" s="194"/>
      <c r="DO78" s="194"/>
      <c r="DP78" s="194"/>
      <c r="DQ78" s="194"/>
      <c r="DR78" s="194"/>
      <c r="DS78" s="194"/>
      <c r="DT78" s="194"/>
      <c r="DU78" s="194"/>
      <c r="DV78" s="194"/>
      <c r="DW78" s="194"/>
      <c r="DX78" s="194"/>
      <c r="DY78" s="194"/>
      <c r="DZ78" s="194"/>
    </row>
    <row r="79" spans="1:130" ht="173.25" customHeight="1" x14ac:dyDescent="0.45">
      <c r="A79" s="91" t="s">
        <v>190</v>
      </c>
      <c r="B79" s="268" t="s">
        <v>835</v>
      </c>
      <c r="C79" s="266" t="s">
        <v>850</v>
      </c>
      <c r="D79" s="93" t="s">
        <v>5</v>
      </c>
      <c r="E79" s="269" t="s">
        <v>17</v>
      </c>
      <c r="F79" s="50" t="s">
        <v>17</v>
      </c>
      <c r="G79" s="266" t="s">
        <v>848</v>
      </c>
      <c r="H79" s="264" t="s">
        <v>834</v>
      </c>
      <c r="I79" s="264" t="s">
        <v>833</v>
      </c>
      <c r="J79" s="264" t="s">
        <v>849</v>
      </c>
      <c r="K79" s="265" t="s">
        <v>6</v>
      </c>
      <c r="L79" s="266"/>
      <c r="M79" s="266"/>
      <c r="N79" s="267">
        <f t="shared" ref="N79" si="53">IF(K79="","0",IF(K79="Pass",1,IF(K79="Fail",0,IF(K79="TBD",0,IF(K79="N/A (Please provide reason)",1)))))</f>
        <v>0</v>
      </c>
      <c r="O79" s="127">
        <f t="shared" ref="O79" si="54">IF(AND(D79="M",K79="N/A (Please provide reason)"),1,0)</f>
        <v>0</v>
      </c>
      <c r="P79" s="401">
        <f t="shared" si="51"/>
        <v>1</v>
      </c>
      <c r="Q79" s="402">
        <f t="shared" si="52"/>
        <v>1</v>
      </c>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c r="DM79" s="194"/>
      <c r="DN79" s="194"/>
      <c r="DO79" s="194"/>
      <c r="DP79" s="194"/>
      <c r="DQ79" s="194"/>
      <c r="DR79" s="194"/>
      <c r="DS79" s="194"/>
      <c r="DT79" s="194"/>
      <c r="DU79" s="194"/>
      <c r="DV79" s="194"/>
      <c r="DW79" s="194"/>
      <c r="DX79" s="194"/>
      <c r="DY79" s="194"/>
      <c r="DZ79" s="194"/>
    </row>
    <row r="80" spans="1:130" ht="99.75" customHeight="1" x14ac:dyDescent="0.45">
      <c r="A80" s="91" t="s">
        <v>192</v>
      </c>
      <c r="B80" s="268" t="s">
        <v>836</v>
      </c>
      <c r="C80" s="266" t="s">
        <v>851</v>
      </c>
      <c r="D80" s="93" t="s">
        <v>5</v>
      </c>
      <c r="E80" s="269" t="s">
        <v>17</v>
      </c>
      <c r="F80" s="50" t="s">
        <v>17</v>
      </c>
      <c r="G80" s="266" t="s">
        <v>847</v>
      </c>
      <c r="H80" s="264" t="s">
        <v>841</v>
      </c>
      <c r="I80" s="264" t="s">
        <v>840</v>
      </c>
      <c r="J80" s="264" t="s">
        <v>219</v>
      </c>
      <c r="K80" s="265" t="s">
        <v>6</v>
      </c>
      <c r="L80" s="266"/>
      <c r="M80" s="266"/>
      <c r="N80" s="267">
        <f t="shared" ref="N80" si="55">IF(K80="","0",IF(K80="Pass",1,IF(K80="Fail",0,IF(K80="TBD",0,IF(K80="N/A (Please provide reason)",1)))))</f>
        <v>0</v>
      </c>
      <c r="O80" s="127">
        <f t="shared" ref="O80" si="56">IF(AND(D80="M",K80="N/A (Please provide reason)"),1,0)</f>
        <v>0</v>
      </c>
      <c r="P80" s="401">
        <f t="shared" si="51"/>
        <v>1</v>
      </c>
      <c r="Q80" s="402">
        <f t="shared" si="52"/>
        <v>1</v>
      </c>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row>
    <row r="81" spans="1:130" ht="127.9" customHeight="1" x14ac:dyDescent="0.45">
      <c r="A81" s="91" t="s">
        <v>197</v>
      </c>
      <c r="B81" s="268" t="s">
        <v>112</v>
      </c>
      <c r="C81" s="266" t="s">
        <v>831</v>
      </c>
      <c r="D81" s="95" t="s">
        <v>398</v>
      </c>
      <c r="E81" s="269" t="s">
        <v>17</v>
      </c>
      <c r="F81" s="50" t="s">
        <v>17</v>
      </c>
      <c r="G81" s="266" t="s">
        <v>681</v>
      </c>
      <c r="H81" s="264" t="s">
        <v>193</v>
      </c>
      <c r="I81" s="264" t="s">
        <v>194</v>
      </c>
      <c r="J81" s="264" t="s">
        <v>195</v>
      </c>
      <c r="K81" s="265" t="s">
        <v>6</v>
      </c>
      <c r="L81" s="266"/>
      <c r="M81" s="266"/>
      <c r="N81" s="267">
        <f t="shared" ref="N81:N84" si="57">IF(K81="","0",IF(K81="Pass",1,IF(K81="Fail",0,IF(K81="TBD",0,IF(K81="N/A (Please provide reason)",1)))))</f>
        <v>0</v>
      </c>
      <c r="O81" s="127">
        <f t="shared" ref="O81:O84" si="58">IF(AND(D81="M",K81="N/A (Please provide reason)"),1,0)</f>
        <v>0</v>
      </c>
      <c r="P81" s="401">
        <f t="shared" si="51"/>
        <v>1</v>
      </c>
      <c r="Q81" s="402">
        <f t="shared" si="52"/>
        <v>1</v>
      </c>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row>
    <row r="82" spans="1:130" ht="104.25" customHeight="1" x14ac:dyDescent="0.45">
      <c r="A82" s="91" t="s">
        <v>198</v>
      </c>
      <c r="B82" s="268" t="s">
        <v>113</v>
      </c>
      <c r="C82" s="266" t="s">
        <v>1128</v>
      </c>
      <c r="D82" s="95" t="s">
        <v>398</v>
      </c>
      <c r="E82" s="269" t="s">
        <v>17</v>
      </c>
      <c r="F82" s="50" t="s">
        <v>17</v>
      </c>
      <c r="G82" s="266" t="s">
        <v>606</v>
      </c>
      <c r="H82" s="264" t="s">
        <v>196</v>
      </c>
      <c r="I82" s="264" t="s">
        <v>204</v>
      </c>
      <c r="J82" s="264" t="s">
        <v>935</v>
      </c>
      <c r="K82" s="265" t="s">
        <v>6</v>
      </c>
      <c r="L82" s="266"/>
      <c r="M82" s="266"/>
      <c r="N82" s="267">
        <f t="shared" si="57"/>
        <v>0</v>
      </c>
      <c r="O82" s="127">
        <f t="shared" si="58"/>
        <v>0</v>
      </c>
      <c r="P82" s="401">
        <f t="shared" si="51"/>
        <v>1</v>
      </c>
      <c r="Q82" s="402">
        <f t="shared" si="52"/>
        <v>1</v>
      </c>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row>
    <row r="83" spans="1:130" ht="127.5" customHeight="1" x14ac:dyDescent="0.45">
      <c r="A83" s="91" t="s">
        <v>199</v>
      </c>
      <c r="B83" s="310" t="s">
        <v>114</v>
      </c>
      <c r="C83" s="308" t="s">
        <v>1129</v>
      </c>
      <c r="D83" s="307" t="s">
        <v>5</v>
      </c>
      <c r="E83" s="309" t="s">
        <v>17</v>
      </c>
      <c r="F83" s="323" t="s">
        <v>17</v>
      </c>
      <c r="G83" s="308" t="s">
        <v>843</v>
      </c>
      <c r="H83" s="264" t="s">
        <v>201</v>
      </c>
      <c r="I83" s="273" t="s">
        <v>842</v>
      </c>
      <c r="J83" s="308" t="s">
        <v>191</v>
      </c>
      <c r="K83" s="265" t="s">
        <v>6</v>
      </c>
      <c r="L83" s="266"/>
      <c r="M83" s="266"/>
      <c r="N83" s="267">
        <f t="shared" si="57"/>
        <v>0</v>
      </c>
      <c r="O83" s="127">
        <f t="shared" si="58"/>
        <v>0</v>
      </c>
      <c r="P83" s="401">
        <f t="shared" si="51"/>
        <v>1</v>
      </c>
      <c r="Q83" s="402">
        <f t="shared" si="52"/>
        <v>1</v>
      </c>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row>
    <row r="84" spans="1:130" ht="133.5" customHeight="1" x14ac:dyDescent="0.45">
      <c r="A84" s="91" t="s">
        <v>200</v>
      </c>
      <c r="B84" s="268" t="s">
        <v>115</v>
      </c>
      <c r="C84" s="266" t="s">
        <v>1130</v>
      </c>
      <c r="D84" s="95" t="s">
        <v>398</v>
      </c>
      <c r="E84" s="269" t="s">
        <v>17</v>
      </c>
      <c r="F84" s="129" t="s">
        <v>22</v>
      </c>
      <c r="G84" s="266" t="s">
        <v>607</v>
      </c>
      <c r="H84" s="264" t="s">
        <v>206</v>
      </c>
      <c r="I84" s="264" t="s">
        <v>844</v>
      </c>
      <c r="J84" s="264" t="s">
        <v>205</v>
      </c>
      <c r="K84" s="265" t="s">
        <v>6</v>
      </c>
      <c r="L84" s="266"/>
      <c r="M84" s="266"/>
      <c r="N84" s="267">
        <f t="shared" si="57"/>
        <v>0</v>
      </c>
      <c r="O84" s="127">
        <f t="shared" si="58"/>
        <v>0</v>
      </c>
      <c r="P84" s="401">
        <f t="shared" si="51"/>
        <v>1</v>
      </c>
      <c r="Q84" s="402">
        <f t="shared" si="52"/>
        <v>0</v>
      </c>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row>
    <row r="85" spans="1:130" ht="15.75" customHeight="1" x14ac:dyDescent="0.45">
      <c r="A85" s="294" t="s">
        <v>442</v>
      </c>
      <c r="B85" s="288"/>
      <c r="C85" s="13"/>
      <c r="D85" s="14"/>
      <c r="E85" s="14"/>
      <c r="F85" s="14"/>
      <c r="G85" s="14"/>
      <c r="H85" s="14"/>
      <c r="I85" s="14"/>
      <c r="J85" s="14"/>
      <c r="K85" s="14"/>
      <c r="L85" s="14"/>
      <c r="M85" s="14"/>
      <c r="N85" s="15"/>
      <c r="O85" s="15"/>
      <c r="P85" s="15"/>
      <c r="Q85" s="15"/>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row>
    <row r="86" spans="1:130" ht="13.15" x14ac:dyDescent="0.45">
      <c r="A86" s="109"/>
      <c r="B86" s="109"/>
      <c r="C86" s="115"/>
      <c r="D86" s="109"/>
      <c r="E86" s="109"/>
      <c r="F86" s="109"/>
      <c r="G86" s="109"/>
      <c r="H86" s="109"/>
      <c r="I86" s="109"/>
      <c r="J86" s="109"/>
      <c r="K86" s="109"/>
      <c r="L86" s="109"/>
      <c r="M86" s="109"/>
      <c r="N86" s="110"/>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c r="DM86" s="194"/>
      <c r="DN86" s="194"/>
      <c r="DO86" s="194"/>
      <c r="DP86" s="194"/>
      <c r="DQ86" s="194"/>
      <c r="DR86" s="194"/>
      <c r="DS86" s="194"/>
      <c r="DT86" s="194"/>
      <c r="DU86" s="194"/>
      <c r="DV86" s="194"/>
      <c r="DW86" s="194"/>
      <c r="DX86" s="194"/>
      <c r="DY86" s="194"/>
      <c r="DZ86" s="194"/>
    </row>
    <row r="87" spans="1:130" ht="13.15" x14ac:dyDescent="0.4">
      <c r="A87" s="275"/>
      <c r="B87" s="275"/>
      <c r="C87" s="274"/>
      <c r="D87" s="275"/>
      <c r="E87" s="275"/>
      <c r="F87" s="275"/>
      <c r="G87" s="275"/>
      <c r="H87" s="275"/>
      <c r="I87" s="275"/>
      <c r="J87" s="275"/>
      <c r="K87" s="113" t="s">
        <v>609</v>
      </c>
      <c r="L87" s="116"/>
      <c r="M87" s="417" t="s">
        <v>1105</v>
      </c>
      <c r="N87" s="112"/>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c r="DM87" s="194"/>
      <c r="DN87" s="194"/>
      <c r="DO87" s="194"/>
      <c r="DP87" s="194"/>
      <c r="DQ87" s="194"/>
      <c r="DR87" s="194"/>
      <c r="DS87" s="194"/>
      <c r="DT87" s="194"/>
      <c r="DU87" s="194"/>
      <c r="DV87" s="194"/>
      <c r="DW87" s="194"/>
      <c r="DX87" s="194"/>
      <c r="DY87" s="194"/>
      <c r="DZ87" s="194"/>
    </row>
    <row r="88" spans="1:130" ht="27.6" customHeight="1" x14ac:dyDescent="0.45">
      <c r="A88" s="290"/>
      <c r="B88" s="194"/>
      <c r="C88" s="195"/>
      <c r="D88" s="194"/>
      <c r="E88" s="194"/>
      <c r="F88" s="194"/>
      <c r="G88" s="290"/>
      <c r="H88" s="194"/>
      <c r="I88" s="194"/>
      <c r="J88" s="194"/>
      <c r="K88" s="41" t="s">
        <v>6</v>
      </c>
      <c r="L88" s="199"/>
      <c r="M88" s="198" t="s">
        <v>9</v>
      </c>
      <c r="N88" s="276">
        <f>SUM(N89:N90)</f>
        <v>64</v>
      </c>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c r="DF88" s="194"/>
      <c r="DG88" s="194"/>
      <c r="DH88" s="194"/>
      <c r="DI88" s="194"/>
      <c r="DJ88" s="194"/>
      <c r="DK88" s="194"/>
      <c r="DL88" s="194"/>
      <c r="DM88" s="194"/>
      <c r="DN88" s="194"/>
      <c r="DO88" s="194"/>
      <c r="DP88" s="194"/>
      <c r="DQ88" s="194"/>
      <c r="DR88" s="194"/>
      <c r="DS88" s="194"/>
      <c r="DT88" s="194"/>
      <c r="DU88" s="194"/>
      <c r="DV88" s="194"/>
      <c r="DW88" s="194"/>
      <c r="DX88" s="194"/>
      <c r="DY88" s="194"/>
      <c r="DZ88" s="194"/>
    </row>
    <row r="89" spans="1:130" x14ac:dyDescent="0.45">
      <c r="A89" s="290"/>
      <c r="B89" s="194"/>
      <c r="C89" s="195"/>
      <c r="D89" s="194"/>
      <c r="E89" s="194"/>
      <c r="F89" s="194"/>
      <c r="G89" s="290"/>
      <c r="H89" s="194"/>
      <c r="I89" s="194"/>
      <c r="J89" s="194"/>
      <c r="K89" s="19" t="s">
        <v>10</v>
      </c>
      <c r="L89" s="199"/>
      <c r="M89" s="198" t="s">
        <v>11</v>
      </c>
      <c r="N89" s="276">
        <f>COUNTIFS(N1:N85,0,P1:P85,1)</f>
        <v>64</v>
      </c>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row>
    <row r="90" spans="1:130" ht="33" customHeight="1" x14ac:dyDescent="0.45">
      <c r="A90" s="290"/>
      <c r="B90" s="194"/>
      <c r="C90" s="195"/>
      <c r="D90" s="194"/>
      <c r="E90" s="194"/>
      <c r="F90" s="194"/>
      <c r="G90" s="290"/>
      <c r="H90" s="194"/>
      <c r="I90" s="194"/>
      <c r="J90" s="194"/>
      <c r="K90" s="19" t="s">
        <v>610</v>
      </c>
      <c r="L90" s="201"/>
      <c r="M90" s="200" t="s">
        <v>12</v>
      </c>
      <c r="N90" s="276">
        <f>COUNTIFS(N1:N85,1,P1:P85,1)</f>
        <v>0</v>
      </c>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row>
    <row r="91" spans="1:130" x14ac:dyDescent="0.45">
      <c r="A91" s="290"/>
      <c r="B91" s="194"/>
      <c r="C91" s="195"/>
      <c r="D91" s="194"/>
      <c r="E91" s="194"/>
      <c r="F91" s="194"/>
      <c r="G91" s="290"/>
      <c r="H91" s="194"/>
      <c r="I91" s="194"/>
      <c r="J91" s="194"/>
      <c r="K91" s="19" t="s">
        <v>13</v>
      </c>
      <c r="L91" s="201"/>
      <c r="M91" s="200" t="s">
        <v>14</v>
      </c>
      <c r="N91" s="22">
        <f>SUM(N90/N88)</f>
        <v>0</v>
      </c>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c r="DM91" s="194"/>
      <c r="DN91" s="194"/>
      <c r="DO91" s="194"/>
      <c r="DP91" s="194"/>
      <c r="DQ91" s="194"/>
      <c r="DR91" s="194"/>
      <c r="DS91" s="194"/>
      <c r="DT91" s="194"/>
      <c r="DU91" s="194"/>
      <c r="DV91" s="194"/>
      <c r="DW91" s="194"/>
      <c r="DX91" s="194"/>
      <c r="DY91" s="194"/>
      <c r="DZ91" s="194"/>
    </row>
    <row r="92" spans="1:130" x14ac:dyDescent="0.45">
      <c r="A92" s="290"/>
      <c r="B92" s="194"/>
      <c r="C92" s="195"/>
      <c r="D92" s="194"/>
      <c r="E92" s="194"/>
      <c r="F92" s="194"/>
      <c r="G92" s="290"/>
      <c r="H92" s="194"/>
      <c r="I92" s="194"/>
      <c r="J92" s="194"/>
      <c r="K92" s="291"/>
      <c r="L92" s="277"/>
      <c r="M92" s="118"/>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c r="CS92" s="194"/>
      <c r="CT92" s="194"/>
      <c r="CU92" s="194"/>
      <c r="CV92" s="194"/>
      <c r="CW92" s="194"/>
      <c r="CX92" s="194"/>
      <c r="CY92" s="194"/>
      <c r="CZ92" s="194"/>
      <c r="DA92" s="194"/>
      <c r="DB92" s="194"/>
      <c r="DC92" s="194"/>
      <c r="DD92" s="194"/>
      <c r="DE92" s="194"/>
      <c r="DF92" s="194"/>
      <c r="DG92" s="194"/>
      <c r="DH92" s="194"/>
      <c r="DI92" s="194"/>
      <c r="DJ92" s="194"/>
      <c r="DK92" s="194"/>
      <c r="DL92" s="194"/>
      <c r="DM92" s="194"/>
      <c r="DN92" s="194"/>
      <c r="DO92" s="194"/>
      <c r="DP92" s="194"/>
      <c r="DQ92" s="194"/>
      <c r="DR92" s="194"/>
      <c r="DS92" s="194"/>
      <c r="DT92" s="194"/>
      <c r="DU92" s="194"/>
      <c r="DV92" s="194"/>
      <c r="DW92" s="194"/>
      <c r="DX92" s="194"/>
      <c r="DY92" s="194"/>
      <c r="DZ92" s="194"/>
    </row>
    <row r="93" spans="1:130" x14ac:dyDescent="0.4">
      <c r="A93" s="290"/>
      <c r="B93" s="194"/>
      <c r="C93" s="195"/>
      <c r="D93" s="194"/>
      <c r="E93" s="194"/>
      <c r="F93" s="194"/>
      <c r="G93" s="290"/>
      <c r="H93" s="194"/>
      <c r="I93" s="194"/>
      <c r="J93" s="194"/>
      <c r="K93" s="194"/>
      <c r="L93" s="194"/>
      <c r="M93" s="417" t="s">
        <v>1106</v>
      </c>
      <c r="N93" s="112"/>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4"/>
      <c r="CT93" s="194"/>
      <c r="CU93" s="194"/>
      <c r="CV93" s="194"/>
      <c r="CW93" s="194"/>
      <c r="CX93" s="194"/>
      <c r="CY93" s="194"/>
      <c r="CZ93" s="194"/>
      <c r="DA93" s="194"/>
      <c r="DB93" s="194"/>
      <c r="DC93" s="194"/>
      <c r="DD93" s="194"/>
      <c r="DE93" s="194"/>
      <c r="DF93" s="194"/>
      <c r="DG93" s="194"/>
      <c r="DH93" s="194"/>
      <c r="DI93" s="194"/>
      <c r="DJ93" s="194"/>
      <c r="DK93" s="194"/>
      <c r="DL93" s="194"/>
      <c r="DM93" s="194"/>
      <c r="DN93" s="194"/>
      <c r="DO93" s="194"/>
      <c r="DP93" s="194"/>
      <c r="DQ93" s="194"/>
      <c r="DR93" s="194"/>
      <c r="DS93" s="194"/>
      <c r="DT93" s="194"/>
      <c r="DU93" s="194"/>
      <c r="DV93" s="194"/>
      <c r="DW93" s="194"/>
      <c r="DX93" s="194"/>
      <c r="DY93" s="194"/>
      <c r="DZ93" s="194"/>
    </row>
    <row r="94" spans="1:130" x14ac:dyDescent="0.45">
      <c r="A94" s="290"/>
      <c r="B94" s="194"/>
      <c r="C94" s="195"/>
      <c r="D94" s="194"/>
      <c r="E94" s="194"/>
      <c r="F94" s="194"/>
      <c r="G94" s="290"/>
      <c r="H94" s="194"/>
      <c r="I94" s="194"/>
      <c r="J94" s="194"/>
      <c r="K94" s="194"/>
      <c r="L94" s="194"/>
      <c r="M94" s="198" t="s">
        <v>9</v>
      </c>
      <c r="N94" s="276">
        <f>SUM(N95:N96)</f>
        <v>31</v>
      </c>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c r="CS94" s="194"/>
      <c r="CT94" s="194"/>
      <c r="CU94" s="194"/>
      <c r="CV94" s="194"/>
      <c r="CW94" s="194"/>
      <c r="CX94" s="194"/>
      <c r="CY94" s="194"/>
      <c r="CZ94" s="194"/>
      <c r="DA94" s="194"/>
      <c r="DB94" s="194"/>
      <c r="DC94" s="194"/>
      <c r="DD94" s="194"/>
      <c r="DE94" s="194"/>
      <c r="DF94" s="194"/>
      <c r="DG94" s="194"/>
      <c r="DH94" s="194"/>
      <c r="DI94" s="194"/>
      <c r="DJ94" s="194"/>
      <c r="DK94" s="194"/>
      <c r="DL94" s="194"/>
      <c r="DM94" s="194"/>
      <c r="DN94" s="194"/>
      <c r="DO94" s="194"/>
      <c r="DP94" s="194"/>
    </row>
    <row r="95" spans="1:130" x14ac:dyDescent="0.45">
      <c r="A95" s="290"/>
      <c r="B95" s="194"/>
      <c r="C95" s="195"/>
      <c r="D95" s="194"/>
      <c r="E95" s="194"/>
      <c r="F95" s="194"/>
      <c r="G95" s="290"/>
      <c r="H95" s="194"/>
      <c r="I95" s="194"/>
      <c r="J95" s="194"/>
      <c r="K95" s="194"/>
      <c r="L95" s="194"/>
      <c r="M95" s="198" t="s">
        <v>11</v>
      </c>
      <c r="N95" s="276">
        <f>COUNTIFS(N1:N85,0,Q1:Q85,1)</f>
        <v>31</v>
      </c>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c r="DM95" s="194"/>
      <c r="DN95" s="194"/>
      <c r="DO95" s="194"/>
      <c r="DP95" s="194"/>
    </row>
    <row r="96" spans="1:130" x14ac:dyDescent="0.45">
      <c r="A96" s="290"/>
      <c r="B96" s="194"/>
      <c r="C96" s="195"/>
      <c r="D96" s="194"/>
      <c r="E96" s="194"/>
      <c r="F96" s="194"/>
      <c r="G96" s="290"/>
      <c r="H96" s="194"/>
      <c r="I96" s="194"/>
      <c r="J96" s="194"/>
      <c r="K96" s="194"/>
      <c r="L96" s="194"/>
      <c r="M96" s="200" t="s">
        <v>12</v>
      </c>
      <c r="N96" s="276">
        <f>COUNTIFS(N1:N85,1,Q1:Q85,1)</f>
        <v>0</v>
      </c>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row>
    <row r="97" spans="1:120" x14ac:dyDescent="0.45">
      <c r="A97" s="290"/>
      <c r="B97" s="194"/>
      <c r="C97" s="195"/>
      <c r="D97" s="194"/>
      <c r="E97" s="194"/>
      <c r="F97" s="194"/>
      <c r="G97" s="290"/>
      <c r="H97" s="194"/>
      <c r="I97" s="194"/>
      <c r="J97" s="194"/>
      <c r="K97" s="194"/>
      <c r="L97" s="194"/>
      <c r="M97" s="200" t="s">
        <v>14</v>
      </c>
      <c r="N97" s="22">
        <f>SUM(N96/N94)</f>
        <v>0</v>
      </c>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row>
    <row r="98" spans="1:120" x14ac:dyDescent="0.45">
      <c r="A98" s="290"/>
      <c r="B98" s="194"/>
      <c r="C98" s="195"/>
      <c r="D98" s="194"/>
      <c r="E98" s="194"/>
      <c r="F98" s="194"/>
      <c r="G98" s="290"/>
      <c r="H98" s="194"/>
      <c r="I98" s="194"/>
      <c r="J98" s="194"/>
      <c r="K98" s="194"/>
      <c r="L98" s="194"/>
      <c r="M98" s="194"/>
      <c r="N98" s="197"/>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row>
    <row r="99" spans="1:120" x14ac:dyDescent="0.45">
      <c r="A99" s="290"/>
      <c r="B99" s="194"/>
      <c r="C99" s="195"/>
      <c r="D99" s="194"/>
      <c r="E99" s="194"/>
      <c r="F99" s="194"/>
      <c r="G99" s="290"/>
      <c r="H99" s="194"/>
      <c r="I99" s="194"/>
      <c r="J99" s="194"/>
      <c r="K99" s="194"/>
      <c r="L99" s="194"/>
      <c r="M99" s="194"/>
      <c r="N99" s="197"/>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row>
    <row r="100" spans="1:120" x14ac:dyDescent="0.45">
      <c r="A100" s="290"/>
      <c r="B100" s="194"/>
      <c r="C100" s="195"/>
      <c r="D100" s="194"/>
      <c r="E100" s="194"/>
      <c r="F100" s="194"/>
      <c r="G100" s="290"/>
      <c r="H100" s="194"/>
      <c r="I100" s="194"/>
      <c r="J100" s="194"/>
      <c r="K100" s="194"/>
      <c r="L100" s="194"/>
      <c r="M100" s="194"/>
      <c r="N100" s="197"/>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c r="DM100" s="194"/>
      <c r="DN100" s="194"/>
      <c r="DO100" s="194"/>
      <c r="DP100" s="194"/>
    </row>
    <row r="101" spans="1:120" x14ac:dyDescent="0.45">
      <c r="A101" s="290"/>
      <c r="B101" s="194"/>
      <c r="C101" s="195"/>
      <c r="D101" s="194"/>
      <c r="E101" s="194"/>
      <c r="F101" s="194"/>
      <c r="G101" s="290"/>
      <c r="H101" s="194"/>
      <c r="I101" s="194"/>
      <c r="J101" s="194"/>
      <c r="K101" s="194"/>
      <c r="L101" s="194"/>
      <c r="M101" s="194"/>
      <c r="N101" s="197"/>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c r="CS101" s="194"/>
      <c r="CT101" s="194"/>
      <c r="CU101" s="194"/>
      <c r="CV101" s="194"/>
      <c r="CW101" s="194"/>
      <c r="CX101" s="194"/>
      <c r="CY101" s="194"/>
      <c r="CZ101" s="194"/>
      <c r="DA101" s="194"/>
      <c r="DB101" s="194"/>
      <c r="DC101" s="194"/>
      <c r="DD101" s="194"/>
      <c r="DE101" s="194"/>
      <c r="DF101" s="194"/>
      <c r="DG101" s="194"/>
      <c r="DH101" s="194"/>
      <c r="DI101" s="194"/>
      <c r="DJ101" s="194"/>
      <c r="DK101" s="194"/>
      <c r="DL101" s="194"/>
      <c r="DM101" s="194"/>
      <c r="DN101" s="194"/>
      <c r="DO101" s="194"/>
      <c r="DP101" s="194"/>
    </row>
    <row r="102" spans="1:120" x14ac:dyDescent="0.45">
      <c r="A102" s="290"/>
      <c r="B102" s="194"/>
      <c r="C102" s="195"/>
      <c r="D102" s="194"/>
      <c r="E102" s="194"/>
      <c r="F102" s="194"/>
      <c r="G102" s="290"/>
      <c r="H102" s="194"/>
      <c r="I102" s="194"/>
      <c r="J102" s="194"/>
      <c r="K102" s="194"/>
      <c r="L102" s="194"/>
      <c r="M102" s="194"/>
      <c r="N102" s="197"/>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c r="CS102" s="194"/>
      <c r="CT102" s="194"/>
      <c r="CU102" s="194"/>
      <c r="CV102" s="194"/>
      <c r="CW102" s="194"/>
      <c r="CX102" s="194"/>
      <c r="CY102" s="194"/>
      <c r="CZ102" s="194"/>
      <c r="DA102" s="194"/>
      <c r="DB102" s="194"/>
      <c r="DC102" s="194"/>
      <c r="DD102" s="194"/>
      <c r="DE102" s="194"/>
      <c r="DF102" s="194"/>
      <c r="DG102" s="194"/>
      <c r="DH102" s="194"/>
      <c r="DI102" s="194"/>
      <c r="DJ102" s="194"/>
      <c r="DK102" s="194"/>
      <c r="DL102" s="194"/>
      <c r="DM102" s="194"/>
      <c r="DN102" s="194"/>
      <c r="DO102" s="194"/>
      <c r="DP102" s="194"/>
    </row>
    <row r="103" spans="1:120" x14ac:dyDescent="0.45">
      <c r="A103" s="290"/>
      <c r="B103" s="194"/>
      <c r="C103" s="195"/>
      <c r="D103" s="194"/>
      <c r="E103" s="194"/>
      <c r="F103" s="194"/>
      <c r="G103" s="290"/>
      <c r="H103" s="194"/>
      <c r="I103" s="194"/>
      <c r="J103" s="194"/>
      <c r="K103" s="194"/>
      <c r="L103" s="194"/>
      <c r="M103" s="194"/>
      <c r="N103" s="197"/>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4"/>
      <c r="DF103" s="194"/>
      <c r="DG103" s="194"/>
      <c r="DH103" s="194"/>
      <c r="DI103" s="194"/>
      <c r="DJ103" s="194"/>
      <c r="DK103" s="194"/>
      <c r="DL103" s="194"/>
      <c r="DM103" s="194"/>
      <c r="DN103" s="194"/>
      <c r="DO103" s="194"/>
      <c r="DP103" s="194"/>
    </row>
    <row r="104" spans="1:120" x14ac:dyDescent="0.45">
      <c r="A104" s="290"/>
      <c r="B104" s="194"/>
      <c r="C104" s="195"/>
      <c r="D104" s="194"/>
      <c r="E104" s="194"/>
      <c r="F104" s="194"/>
      <c r="G104" s="290"/>
      <c r="H104" s="194"/>
      <c r="I104" s="194"/>
      <c r="J104" s="194"/>
      <c r="K104" s="194"/>
      <c r="L104" s="194"/>
      <c r="M104" s="194"/>
      <c r="N104" s="197"/>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4"/>
      <c r="DF104" s="194"/>
      <c r="DG104" s="194"/>
      <c r="DH104" s="194"/>
      <c r="DI104" s="194"/>
      <c r="DJ104" s="194"/>
      <c r="DK104" s="194"/>
      <c r="DL104" s="194"/>
      <c r="DM104" s="194"/>
      <c r="DN104" s="194"/>
      <c r="DO104" s="194"/>
      <c r="DP104" s="194"/>
    </row>
    <row r="105" spans="1:120" x14ac:dyDescent="0.45">
      <c r="A105" s="290"/>
      <c r="B105" s="194"/>
      <c r="C105" s="195"/>
      <c r="D105" s="194"/>
      <c r="E105" s="194"/>
      <c r="F105" s="194"/>
      <c r="G105" s="290"/>
      <c r="H105" s="194"/>
      <c r="I105" s="194"/>
      <c r="J105" s="194"/>
      <c r="K105" s="194"/>
      <c r="L105" s="194"/>
      <c r="M105" s="194"/>
      <c r="N105" s="197"/>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4"/>
      <c r="DF105" s="194"/>
      <c r="DG105" s="194"/>
      <c r="DH105" s="194"/>
      <c r="DI105" s="194"/>
      <c r="DJ105" s="194"/>
      <c r="DK105" s="194"/>
      <c r="DL105" s="194"/>
      <c r="DM105" s="194"/>
      <c r="DN105" s="194"/>
      <c r="DO105" s="194"/>
      <c r="DP105" s="194"/>
    </row>
    <row r="106" spans="1:120" x14ac:dyDescent="0.45">
      <c r="A106" s="290"/>
      <c r="B106" s="194"/>
      <c r="C106" s="195"/>
      <c r="D106" s="194"/>
      <c r="E106" s="194"/>
      <c r="F106" s="194"/>
      <c r="G106" s="290"/>
      <c r="H106" s="194"/>
      <c r="I106" s="194"/>
      <c r="J106" s="194"/>
      <c r="K106" s="194"/>
      <c r="L106" s="194"/>
      <c r="M106" s="194"/>
      <c r="N106" s="197"/>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4"/>
      <c r="DF106" s="194"/>
      <c r="DG106" s="194"/>
      <c r="DH106" s="194"/>
      <c r="DI106" s="194"/>
      <c r="DJ106" s="194"/>
      <c r="DK106" s="194"/>
      <c r="DL106" s="194"/>
      <c r="DM106" s="194"/>
      <c r="DN106" s="194"/>
      <c r="DO106" s="194"/>
      <c r="DP106" s="194"/>
    </row>
    <row r="107" spans="1:120" x14ac:dyDescent="0.45">
      <c r="A107" s="290"/>
      <c r="B107" s="194"/>
      <c r="C107" s="195"/>
      <c r="D107" s="194"/>
      <c r="E107" s="194"/>
      <c r="F107" s="194"/>
      <c r="G107" s="290"/>
      <c r="H107" s="194"/>
      <c r="I107" s="194"/>
      <c r="J107" s="194"/>
      <c r="K107" s="194"/>
      <c r="L107" s="194"/>
      <c r="M107" s="194"/>
      <c r="N107" s="197"/>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4"/>
      <c r="DF107" s="194"/>
      <c r="DG107" s="194"/>
      <c r="DH107" s="194"/>
      <c r="DI107" s="194"/>
      <c r="DJ107" s="194"/>
      <c r="DK107" s="194"/>
      <c r="DL107" s="194"/>
      <c r="DM107" s="194"/>
      <c r="DN107" s="194"/>
      <c r="DO107" s="194"/>
      <c r="DP107" s="194"/>
    </row>
    <row r="108" spans="1:120" x14ac:dyDescent="0.45">
      <c r="A108" s="290"/>
      <c r="B108" s="194"/>
      <c r="C108" s="195"/>
      <c r="D108" s="194"/>
      <c r="E108" s="194"/>
      <c r="F108" s="194"/>
      <c r="G108" s="290"/>
      <c r="H108" s="194"/>
      <c r="I108" s="194"/>
      <c r="J108" s="194"/>
      <c r="K108" s="194"/>
      <c r="L108" s="194"/>
      <c r="M108" s="194"/>
      <c r="N108" s="197"/>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c r="DM108" s="194"/>
      <c r="DN108" s="194"/>
      <c r="DO108" s="194"/>
      <c r="DP108" s="194"/>
    </row>
    <row r="109" spans="1:120" x14ac:dyDescent="0.45">
      <c r="A109" s="290"/>
      <c r="B109" s="194"/>
      <c r="C109" s="195"/>
      <c r="D109" s="194"/>
      <c r="E109" s="194"/>
      <c r="F109" s="194"/>
      <c r="G109" s="290"/>
      <c r="H109" s="194"/>
      <c r="I109" s="194"/>
      <c r="J109" s="194"/>
      <c r="K109" s="194"/>
      <c r="L109" s="194"/>
      <c r="M109" s="194"/>
      <c r="N109" s="197"/>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194"/>
      <c r="CP109" s="194"/>
      <c r="CQ109" s="194"/>
      <c r="CR109" s="194"/>
      <c r="CS109" s="194"/>
      <c r="CT109" s="194"/>
      <c r="CU109" s="194"/>
      <c r="CV109" s="194"/>
      <c r="CW109" s="194"/>
      <c r="CX109" s="194"/>
      <c r="CY109" s="194"/>
      <c r="CZ109" s="194"/>
      <c r="DA109" s="194"/>
      <c r="DB109" s="194"/>
      <c r="DC109" s="194"/>
      <c r="DD109" s="194"/>
      <c r="DE109" s="194"/>
      <c r="DF109" s="194"/>
      <c r="DG109" s="194"/>
      <c r="DH109" s="194"/>
      <c r="DI109" s="194"/>
      <c r="DJ109" s="194"/>
      <c r="DK109" s="194"/>
      <c r="DL109" s="194"/>
      <c r="DM109" s="194"/>
      <c r="DN109" s="194"/>
      <c r="DO109" s="194"/>
      <c r="DP109" s="194"/>
    </row>
    <row r="110" spans="1:120" x14ac:dyDescent="0.45">
      <c r="A110" s="290"/>
      <c r="B110" s="194"/>
      <c r="C110" s="195"/>
      <c r="D110" s="194"/>
      <c r="E110" s="194"/>
      <c r="F110" s="194"/>
      <c r="G110" s="290"/>
      <c r="H110" s="194"/>
      <c r="I110" s="194"/>
      <c r="J110" s="194"/>
      <c r="K110" s="194"/>
      <c r="L110" s="194"/>
      <c r="M110" s="194"/>
      <c r="N110" s="197"/>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c r="BR110" s="194"/>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4"/>
      <c r="DF110" s="194"/>
      <c r="DG110" s="194"/>
      <c r="DH110" s="194"/>
      <c r="DI110" s="194"/>
      <c r="DJ110" s="194"/>
      <c r="DK110" s="194"/>
      <c r="DL110" s="194"/>
      <c r="DM110" s="194"/>
      <c r="DN110" s="194"/>
      <c r="DO110" s="194"/>
      <c r="DP110" s="194"/>
    </row>
    <row r="111" spans="1:120" x14ac:dyDescent="0.45">
      <c r="A111" s="290"/>
      <c r="B111" s="194"/>
      <c r="C111" s="195"/>
      <c r="D111" s="194"/>
      <c r="E111" s="194"/>
      <c r="F111" s="194"/>
      <c r="G111" s="290"/>
      <c r="H111" s="194"/>
      <c r="I111" s="194"/>
      <c r="J111" s="194"/>
      <c r="K111" s="194"/>
      <c r="L111" s="194"/>
      <c r="M111" s="194"/>
      <c r="N111" s="197"/>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c r="BR111" s="194"/>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4"/>
      <c r="DF111" s="194"/>
      <c r="DG111" s="194"/>
      <c r="DH111" s="194"/>
      <c r="DI111" s="194"/>
      <c r="DJ111" s="194"/>
      <c r="DK111" s="194"/>
      <c r="DL111" s="194"/>
      <c r="DM111" s="194"/>
      <c r="DN111" s="194"/>
      <c r="DO111" s="194"/>
      <c r="DP111" s="194"/>
    </row>
    <row r="112" spans="1:120" x14ac:dyDescent="0.45">
      <c r="A112" s="290"/>
      <c r="B112" s="194"/>
      <c r="C112" s="195"/>
      <c r="D112" s="194"/>
      <c r="E112" s="194"/>
      <c r="F112" s="194"/>
      <c r="G112" s="290"/>
      <c r="H112" s="194"/>
      <c r="I112" s="194"/>
      <c r="J112" s="194"/>
      <c r="K112" s="194"/>
      <c r="L112" s="194"/>
      <c r="M112" s="194"/>
      <c r="N112" s="197"/>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c r="CS112" s="194"/>
      <c r="CT112" s="194"/>
      <c r="CU112" s="194"/>
      <c r="CV112" s="194"/>
      <c r="CW112" s="194"/>
      <c r="CX112" s="194"/>
      <c r="CY112" s="194"/>
      <c r="CZ112" s="194"/>
      <c r="DA112" s="194"/>
      <c r="DB112" s="194"/>
      <c r="DC112" s="194"/>
      <c r="DD112" s="194"/>
      <c r="DE112" s="194"/>
      <c r="DF112" s="194"/>
      <c r="DG112" s="194"/>
      <c r="DH112" s="194"/>
      <c r="DI112" s="194"/>
      <c r="DJ112" s="194"/>
      <c r="DK112" s="194"/>
      <c r="DL112" s="194"/>
      <c r="DM112" s="194"/>
      <c r="DN112" s="194"/>
      <c r="DO112" s="194"/>
      <c r="DP112" s="194"/>
    </row>
    <row r="113" spans="1:120" x14ac:dyDescent="0.45">
      <c r="A113" s="290"/>
      <c r="B113" s="194"/>
      <c r="C113" s="195"/>
      <c r="D113" s="194"/>
      <c r="E113" s="194"/>
      <c r="F113" s="194"/>
      <c r="G113" s="290"/>
      <c r="H113" s="194"/>
      <c r="I113" s="194"/>
      <c r="J113" s="194"/>
      <c r="K113" s="194"/>
      <c r="L113" s="194"/>
      <c r="M113" s="194"/>
      <c r="N113" s="197"/>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c r="BR113" s="194"/>
      <c r="BS113" s="194"/>
      <c r="BT113" s="194"/>
      <c r="BU113" s="194"/>
      <c r="BV113" s="194"/>
      <c r="BW113" s="194"/>
      <c r="BX113" s="194"/>
      <c r="BY113" s="194"/>
      <c r="BZ113" s="194"/>
      <c r="CA113" s="194"/>
      <c r="CB113" s="194"/>
      <c r="CC113" s="194"/>
      <c r="CD113" s="194"/>
      <c r="CE113" s="194"/>
      <c r="CF113" s="194"/>
      <c r="CG113" s="194"/>
      <c r="CH113" s="194"/>
      <c r="CI113" s="194"/>
      <c r="CJ113" s="194"/>
      <c r="CK113" s="194"/>
      <c r="CL113" s="194"/>
      <c r="CM113" s="194"/>
      <c r="CN113" s="194"/>
      <c r="CO113" s="194"/>
      <c r="CP113" s="194"/>
      <c r="CQ113" s="194"/>
      <c r="CR113" s="194"/>
      <c r="CS113" s="194"/>
      <c r="CT113" s="194"/>
      <c r="CU113" s="194"/>
      <c r="CV113" s="194"/>
      <c r="CW113" s="194"/>
      <c r="CX113" s="194"/>
      <c r="CY113" s="194"/>
      <c r="CZ113" s="194"/>
      <c r="DA113" s="194"/>
      <c r="DB113" s="194"/>
      <c r="DC113" s="194"/>
      <c r="DD113" s="194"/>
      <c r="DE113" s="194"/>
      <c r="DF113" s="194"/>
      <c r="DG113" s="194"/>
      <c r="DH113" s="194"/>
      <c r="DI113" s="194"/>
      <c r="DJ113" s="194"/>
      <c r="DK113" s="194"/>
      <c r="DL113" s="194"/>
      <c r="DM113" s="194"/>
      <c r="DN113" s="194"/>
      <c r="DO113" s="194"/>
      <c r="DP113" s="194"/>
    </row>
    <row r="114" spans="1:120" x14ac:dyDescent="0.45">
      <c r="A114" s="290"/>
      <c r="B114" s="194"/>
      <c r="C114" s="195"/>
      <c r="D114" s="194"/>
      <c r="E114" s="194"/>
      <c r="F114" s="194"/>
      <c r="G114" s="290"/>
      <c r="H114" s="194"/>
      <c r="I114" s="194"/>
      <c r="J114" s="194"/>
      <c r="K114" s="194"/>
      <c r="L114" s="194"/>
      <c r="M114" s="194"/>
      <c r="N114" s="197"/>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c r="BR114" s="194"/>
      <c r="BS114" s="194"/>
      <c r="BT114" s="194"/>
      <c r="BU114" s="194"/>
      <c r="BV114" s="194"/>
      <c r="BW114" s="194"/>
      <c r="BX114" s="194"/>
      <c r="BY114" s="194"/>
      <c r="BZ114" s="194"/>
      <c r="CA114" s="194"/>
      <c r="CB114" s="194"/>
      <c r="CC114" s="194"/>
      <c r="CD114" s="194"/>
      <c r="CE114" s="194"/>
      <c r="CF114" s="194"/>
      <c r="CG114" s="194"/>
      <c r="CH114" s="194"/>
      <c r="CI114" s="194"/>
      <c r="CJ114" s="194"/>
      <c r="CK114" s="194"/>
      <c r="CL114" s="194"/>
      <c r="CM114" s="194"/>
      <c r="CN114" s="194"/>
      <c r="CO114" s="194"/>
      <c r="CP114" s="194"/>
      <c r="CQ114" s="194"/>
      <c r="CR114" s="194"/>
      <c r="CS114" s="194"/>
      <c r="CT114" s="194"/>
      <c r="CU114" s="194"/>
      <c r="CV114" s="194"/>
      <c r="CW114" s="194"/>
      <c r="CX114" s="194"/>
      <c r="CY114" s="194"/>
      <c r="CZ114" s="194"/>
      <c r="DA114" s="194"/>
      <c r="DB114" s="194"/>
      <c r="DC114" s="194"/>
      <c r="DD114" s="194"/>
      <c r="DE114" s="194"/>
      <c r="DF114" s="194"/>
      <c r="DG114" s="194"/>
      <c r="DH114" s="194"/>
      <c r="DI114" s="194"/>
      <c r="DJ114" s="194"/>
      <c r="DK114" s="194"/>
      <c r="DL114" s="194"/>
      <c r="DM114" s="194"/>
      <c r="DN114" s="194"/>
      <c r="DO114" s="194"/>
      <c r="DP114" s="194"/>
    </row>
    <row r="115" spans="1:120" x14ac:dyDescent="0.45">
      <c r="A115" s="290"/>
      <c r="B115" s="194"/>
      <c r="C115" s="195"/>
      <c r="D115" s="194"/>
      <c r="E115" s="194"/>
      <c r="F115" s="194"/>
      <c r="G115" s="290"/>
      <c r="H115" s="194"/>
      <c r="I115" s="194"/>
      <c r="J115" s="194"/>
      <c r="K115" s="194"/>
      <c r="L115" s="194"/>
      <c r="M115" s="194"/>
      <c r="N115" s="197"/>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c r="BR115" s="194"/>
      <c r="BS115" s="194"/>
      <c r="BT115" s="194"/>
      <c r="BU115" s="194"/>
      <c r="BV115" s="194"/>
      <c r="BW115" s="194"/>
      <c r="BX115" s="194"/>
      <c r="BY115" s="194"/>
      <c r="BZ115" s="194"/>
      <c r="CA115" s="194"/>
      <c r="CB115" s="194"/>
      <c r="CC115" s="194"/>
      <c r="CD115" s="194"/>
      <c r="CE115" s="194"/>
      <c r="CF115" s="194"/>
      <c r="CG115" s="194"/>
      <c r="CH115" s="194"/>
      <c r="CI115" s="194"/>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4"/>
      <c r="DF115" s="194"/>
      <c r="DG115" s="194"/>
      <c r="DH115" s="194"/>
      <c r="DI115" s="194"/>
      <c r="DJ115" s="194"/>
      <c r="DK115" s="194"/>
      <c r="DL115" s="194"/>
      <c r="DM115" s="194"/>
      <c r="DN115" s="194"/>
      <c r="DO115" s="194"/>
      <c r="DP115" s="194"/>
    </row>
    <row r="116" spans="1:120" x14ac:dyDescent="0.45">
      <c r="A116" s="290"/>
      <c r="B116" s="194"/>
      <c r="C116" s="195"/>
      <c r="D116" s="194"/>
      <c r="E116" s="194"/>
      <c r="F116" s="194"/>
      <c r="G116" s="290"/>
      <c r="H116" s="194"/>
      <c r="I116" s="194"/>
      <c r="J116" s="194"/>
      <c r="K116" s="194"/>
      <c r="L116" s="194"/>
      <c r="M116" s="194"/>
      <c r="N116" s="197"/>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c r="BC116" s="194"/>
      <c r="BD116" s="194"/>
      <c r="BE116" s="194"/>
      <c r="BF116" s="194"/>
      <c r="BG116" s="194"/>
      <c r="BH116" s="194"/>
      <c r="BI116" s="194"/>
      <c r="BJ116" s="194"/>
      <c r="BK116" s="194"/>
      <c r="BL116" s="194"/>
      <c r="BM116" s="194"/>
      <c r="BN116" s="194"/>
      <c r="BO116" s="194"/>
      <c r="BP116" s="194"/>
      <c r="BQ116" s="194"/>
      <c r="BR116" s="194"/>
      <c r="BS116" s="194"/>
      <c r="BT116" s="194"/>
      <c r="BU116" s="194"/>
      <c r="BV116" s="194"/>
      <c r="BW116" s="194"/>
      <c r="BX116" s="194"/>
      <c r="BY116" s="194"/>
      <c r="BZ116" s="194"/>
      <c r="CA116" s="194"/>
      <c r="CB116" s="194"/>
      <c r="CC116" s="194"/>
      <c r="CD116" s="194"/>
      <c r="CE116" s="194"/>
      <c r="CF116" s="194"/>
      <c r="CG116" s="194"/>
      <c r="CH116" s="194"/>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4"/>
      <c r="DD116" s="194"/>
      <c r="DE116" s="194"/>
      <c r="DF116" s="194"/>
      <c r="DG116" s="194"/>
      <c r="DH116" s="194"/>
      <c r="DI116" s="194"/>
      <c r="DJ116" s="194"/>
      <c r="DK116" s="194"/>
      <c r="DL116" s="194"/>
      <c r="DM116" s="194"/>
      <c r="DN116" s="194"/>
      <c r="DO116" s="194"/>
      <c r="DP116" s="194"/>
    </row>
    <row r="117" spans="1:120" x14ac:dyDescent="0.45">
      <c r="A117" s="290"/>
      <c r="B117" s="194"/>
      <c r="C117" s="195"/>
      <c r="D117" s="194"/>
      <c r="E117" s="194"/>
      <c r="F117" s="194"/>
      <c r="G117" s="290"/>
      <c r="H117" s="194"/>
      <c r="I117" s="194"/>
      <c r="J117" s="194"/>
      <c r="K117" s="194"/>
      <c r="L117" s="194"/>
      <c r="M117" s="194"/>
      <c r="N117" s="197"/>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94"/>
      <c r="BS117" s="194"/>
      <c r="BT117" s="194"/>
      <c r="BU117" s="194"/>
      <c r="BV117" s="194"/>
      <c r="BW117" s="194"/>
      <c r="BX117" s="194"/>
      <c r="BY117" s="194"/>
      <c r="BZ117" s="194"/>
      <c r="CA117" s="194"/>
      <c r="CB117" s="194"/>
      <c r="CC117" s="194"/>
      <c r="CD117" s="194"/>
      <c r="CE117" s="194"/>
      <c r="CF117" s="194"/>
      <c r="CG117" s="194"/>
      <c r="CH117" s="194"/>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4"/>
      <c r="DF117" s="194"/>
      <c r="DG117" s="194"/>
      <c r="DH117" s="194"/>
      <c r="DI117" s="194"/>
      <c r="DJ117" s="194"/>
      <c r="DK117" s="194"/>
      <c r="DL117" s="194"/>
      <c r="DM117" s="194"/>
      <c r="DN117" s="194"/>
      <c r="DO117" s="194"/>
      <c r="DP117" s="194"/>
    </row>
    <row r="118" spans="1:120" x14ac:dyDescent="0.45">
      <c r="A118" s="290"/>
      <c r="B118" s="194"/>
      <c r="C118" s="195"/>
      <c r="D118" s="194"/>
      <c r="E118" s="194"/>
      <c r="F118" s="194"/>
      <c r="G118" s="290"/>
      <c r="H118" s="194"/>
      <c r="I118" s="194"/>
      <c r="J118" s="194"/>
      <c r="K118" s="194"/>
      <c r="L118" s="194"/>
      <c r="M118" s="194"/>
      <c r="N118" s="197"/>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row>
    <row r="119" spans="1:120" x14ac:dyDescent="0.45">
      <c r="A119" s="290"/>
      <c r="B119" s="194"/>
      <c r="C119" s="195"/>
      <c r="D119" s="194"/>
      <c r="E119" s="194"/>
      <c r="F119" s="194"/>
      <c r="G119" s="290"/>
      <c r="H119" s="194"/>
      <c r="I119" s="194"/>
      <c r="J119" s="194"/>
      <c r="K119" s="194"/>
      <c r="L119" s="194"/>
      <c r="M119" s="194"/>
      <c r="N119" s="197"/>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c r="CS119" s="194"/>
      <c r="CT119" s="194"/>
      <c r="CU119" s="194"/>
      <c r="CV119" s="194"/>
      <c r="CW119" s="194"/>
      <c r="CX119" s="194"/>
      <c r="CY119" s="194"/>
      <c r="CZ119" s="194"/>
      <c r="DA119" s="194"/>
      <c r="DB119" s="194"/>
      <c r="DC119" s="194"/>
      <c r="DD119" s="194"/>
      <c r="DE119" s="194"/>
      <c r="DF119" s="194"/>
      <c r="DG119" s="194"/>
      <c r="DH119" s="194"/>
      <c r="DI119" s="194"/>
      <c r="DJ119" s="194"/>
      <c r="DK119" s="194"/>
      <c r="DL119" s="194"/>
      <c r="DM119" s="194"/>
      <c r="DN119" s="194"/>
      <c r="DO119" s="194"/>
      <c r="DP119" s="194"/>
    </row>
    <row r="120" spans="1:120" x14ac:dyDescent="0.45">
      <c r="A120" s="290"/>
      <c r="B120" s="194"/>
      <c r="C120" s="195"/>
      <c r="D120" s="194"/>
      <c r="E120" s="194"/>
      <c r="F120" s="194"/>
      <c r="G120" s="290"/>
      <c r="H120" s="194"/>
      <c r="I120" s="194"/>
      <c r="J120" s="194"/>
      <c r="K120" s="194"/>
      <c r="L120" s="194"/>
      <c r="M120" s="194"/>
      <c r="N120" s="197"/>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c r="CW120" s="194"/>
      <c r="CX120" s="194"/>
      <c r="CY120" s="194"/>
      <c r="CZ120" s="194"/>
      <c r="DA120" s="194"/>
      <c r="DB120" s="194"/>
      <c r="DC120" s="194"/>
      <c r="DD120" s="194"/>
      <c r="DE120" s="194"/>
      <c r="DF120" s="194"/>
      <c r="DG120" s="194"/>
      <c r="DH120" s="194"/>
      <c r="DI120" s="194"/>
      <c r="DJ120" s="194"/>
      <c r="DK120" s="194"/>
      <c r="DL120" s="194"/>
      <c r="DM120" s="194"/>
      <c r="DN120" s="194"/>
      <c r="DO120" s="194"/>
      <c r="DP120" s="194"/>
    </row>
    <row r="121" spans="1:120" x14ac:dyDescent="0.45">
      <c r="A121" s="290"/>
      <c r="B121" s="194"/>
      <c r="C121" s="195"/>
      <c r="D121" s="194"/>
      <c r="E121" s="194"/>
      <c r="F121" s="194"/>
      <c r="G121" s="290"/>
      <c r="H121" s="194"/>
      <c r="I121" s="194"/>
      <c r="J121" s="194"/>
      <c r="K121" s="194"/>
      <c r="L121" s="194"/>
      <c r="M121" s="194"/>
      <c r="N121" s="197"/>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c r="BR121" s="194"/>
      <c r="BS121" s="194"/>
      <c r="BT121" s="194"/>
      <c r="BU121" s="194"/>
      <c r="BV121" s="194"/>
      <c r="BW121" s="194"/>
      <c r="BX121" s="194"/>
      <c r="BY121" s="194"/>
      <c r="BZ121" s="194"/>
      <c r="CA121" s="194"/>
      <c r="CB121" s="194"/>
      <c r="CC121" s="194"/>
      <c r="CD121" s="194"/>
      <c r="CE121" s="194"/>
      <c r="CF121" s="194"/>
      <c r="CG121" s="194"/>
      <c r="CH121" s="194"/>
      <c r="CI121" s="194"/>
      <c r="CJ121" s="194"/>
      <c r="CK121" s="194"/>
      <c r="CL121" s="194"/>
      <c r="CM121" s="194"/>
      <c r="CN121" s="194"/>
      <c r="CO121" s="194"/>
      <c r="CP121" s="194"/>
      <c r="CQ121" s="194"/>
      <c r="CR121" s="194"/>
      <c r="CS121" s="194"/>
      <c r="CT121" s="194"/>
      <c r="CU121" s="194"/>
      <c r="CV121" s="194"/>
      <c r="CW121" s="194"/>
      <c r="CX121" s="194"/>
      <c r="CY121" s="194"/>
      <c r="CZ121" s="194"/>
      <c r="DA121" s="194"/>
      <c r="DB121" s="194"/>
      <c r="DC121" s="194"/>
      <c r="DD121" s="194"/>
      <c r="DE121" s="194"/>
      <c r="DF121" s="194"/>
      <c r="DG121" s="194"/>
      <c r="DH121" s="194"/>
      <c r="DI121" s="194"/>
      <c r="DJ121" s="194"/>
      <c r="DK121" s="194"/>
      <c r="DL121" s="194"/>
      <c r="DM121" s="194"/>
      <c r="DN121" s="194"/>
      <c r="DO121" s="194"/>
      <c r="DP121" s="194"/>
    </row>
    <row r="122" spans="1:120" x14ac:dyDescent="0.45">
      <c r="A122" s="290"/>
      <c r="B122" s="194"/>
      <c r="C122" s="195"/>
      <c r="D122" s="194"/>
      <c r="E122" s="194"/>
      <c r="F122" s="194"/>
      <c r="G122" s="290"/>
      <c r="H122" s="194"/>
      <c r="I122" s="194"/>
      <c r="J122" s="194"/>
      <c r="K122" s="194"/>
      <c r="L122" s="194"/>
      <c r="M122" s="194"/>
      <c r="N122" s="197"/>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c r="CS122" s="194"/>
      <c r="CT122" s="194"/>
      <c r="CU122" s="194"/>
      <c r="CV122" s="194"/>
      <c r="CW122" s="194"/>
      <c r="CX122" s="194"/>
      <c r="CY122" s="194"/>
      <c r="CZ122" s="194"/>
      <c r="DA122" s="194"/>
      <c r="DB122" s="194"/>
      <c r="DC122" s="194"/>
      <c r="DD122" s="194"/>
      <c r="DE122" s="194"/>
      <c r="DF122" s="194"/>
      <c r="DG122" s="194"/>
      <c r="DH122" s="194"/>
      <c r="DI122" s="194"/>
      <c r="DJ122" s="194"/>
      <c r="DK122" s="194"/>
      <c r="DL122" s="194"/>
      <c r="DM122" s="194"/>
      <c r="DN122" s="194"/>
      <c r="DO122" s="194"/>
      <c r="DP122" s="194"/>
    </row>
    <row r="123" spans="1:120" x14ac:dyDescent="0.45">
      <c r="A123" s="290"/>
      <c r="B123" s="194"/>
      <c r="C123" s="195"/>
      <c r="D123" s="194"/>
      <c r="E123" s="194"/>
      <c r="F123" s="194"/>
      <c r="G123" s="290"/>
      <c r="H123" s="194"/>
      <c r="I123" s="194"/>
      <c r="J123" s="194"/>
      <c r="K123" s="194"/>
      <c r="L123" s="194"/>
      <c r="M123" s="194"/>
      <c r="N123" s="197"/>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c r="BR123" s="194"/>
      <c r="BS123" s="194"/>
      <c r="BT123" s="194"/>
      <c r="BU123" s="194"/>
      <c r="BV123" s="194"/>
      <c r="BW123" s="194"/>
      <c r="BX123" s="194"/>
      <c r="BY123" s="194"/>
      <c r="BZ123" s="194"/>
      <c r="CA123" s="194"/>
      <c r="CB123" s="194"/>
      <c r="CC123" s="194"/>
      <c r="CD123" s="194"/>
      <c r="CE123" s="194"/>
      <c r="CF123" s="194"/>
      <c r="CG123" s="194"/>
      <c r="CH123" s="194"/>
      <c r="CI123" s="194"/>
      <c r="CJ123" s="194"/>
      <c r="CK123" s="194"/>
      <c r="CL123" s="194"/>
      <c r="CM123" s="194"/>
      <c r="CN123" s="194"/>
      <c r="CO123" s="194"/>
      <c r="CP123" s="194"/>
      <c r="CQ123" s="194"/>
      <c r="CR123" s="194"/>
      <c r="CS123" s="194"/>
      <c r="CT123" s="194"/>
      <c r="CU123" s="194"/>
      <c r="CV123" s="194"/>
      <c r="CW123" s="194"/>
      <c r="CX123" s="194"/>
      <c r="CY123" s="194"/>
      <c r="CZ123" s="194"/>
      <c r="DA123" s="194"/>
      <c r="DB123" s="194"/>
      <c r="DC123" s="194"/>
      <c r="DD123" s="194"/>
      <c r="DE123" s="194"/>
      <c r="DF123" s="194"/>
      <c r="DG123" s="194"/>
      <c r="DH123" s="194"/>
      <c r="DI123" s="194"/>
      <c r="DJ123" s="194"/>
      <c r="DK123" s="194"/>
      <c r="DL123" s="194"/>
      <c r="DM123" s="194"/>
      <c r="DN123" s="194"/>
      <c r="DO123" s="194"/>
      <c r="DP123" s="194"/>
    </row>
    <row r="124" spans="1:120" x14ac:dyDescent="0.45">
      <c r="A124" s="290"/>
      <c r="B124" s="194"/>
      <c r="C124" s="195"/>
      <c r="D124" s="194"/>
      <c r="E124" s="194"/>
      <c r="F124" s="194"/>
      <c r="G124" s="290"/>
      <c r="H124" s="194"/>
      <c r="I124" s="194"/>
      <c r="J124" s="194"/>
      <c r="K124" s="194"/>
      <c r="L124" s="194"/>
      <c r="M124" s="194"/>
      <c r="N124" s="197"/>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row>
    <row r="125" spans="1:120" x14ac:dyDescent="0.45">
      <c r="A125" s="290"/>
      <c r="B125" s="194"/>
      <c r="C125" s="195"/>
      <c r="D125" s="194"/>
      <c r="E125" s="194"/>
      <c r="F125" s="194"/>
      <c r="G125" s="290"/>
      <c r="H125" s="194"/>
      <c r="I125" s="194"/>
      <c r="J125" s="194"/>
      <c r="K125" s="194"/>
      <c r="L125" s="194"/>
      <c r="M125" s="194"/>
      <c r="N125" s="197"/>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c r="BR125" s="194"/>
      <c r="BS125" s="194"/>
      <c r="BT125" s="194"/>
      <c r="BU125" s="194"/>
      <c r="BV125" s="194"/>
      <c r="BW125" s="194"/>
      <c r="BX125" s="194"/>
      <c r="BY125" s="194"/>
      <c r="BZ125" s="194"/>
      <c r="CA125" s="194"/>
      <c r="CB125" s="194"/>
      <c r="CC125" s="194"/>
      <c r="CD125" s="194"/>
      <c r="CE125" s="194"/>
      <c r="CF125" s="194"/>
      <c r="CG125" s="194"/>
      <c r="CH125" s="194"/>
      <c r="CI125" s="194"/>
      <c r="CJ125" s="194"/>
      <c r="CK125" s="194"/>
      <c r="CL125" s="194"/>
      <c r="CM125" s="194"/>
      <c r="CN125" s="194"/>
      <c r="CO125" s="194"/>
      <c r="CP125" s="194"/>
      <c r="CQ125" s="194"/>
      <c r="CR125" s="194"/>
      <c r="CS125" s="194"/>
      <c r="CT125" s="194"/>
      <c r="CU125" s="194"/>
      <c r="CV125" s="194"/>
      <c r="CW125" s="194"/>
      <c r="CX125" s="194"/>
      <c r="CY125" s="194"/>
      <c r="CZ125" s="194"/>
      <c r="DA125" s="194"/>
      <c r="DB125" s="194"/>
      <c r="DC125" s="194"/>
      <c r="DD125" s="194"/>
      <c r="DE125" s="194"/>
      <c r="DF125" s="194"/>
      <c r="DG125" s="194"/>
      <c r="DH125" s="194"/>
      <c r="DI125" s="194"/>
      <c r="DJ125" s="194"/>
      <c r="DK125" s="194"/>
      <c r="DL125" s="194"/>
      <c r="DM125" s="194"/>
      <c r="DN125" s="194"/>
      <c r="DO125" s="194"/>
      <c r="DP125" s="194"/>
    </row>
    <row r="126" spans="1:120" x14ac:dyDescent="0.45">
      <c r="A126" s="290"/>
      <c r="B126" s="194"/>
      <c r="C126" s="195"/>
      <c r="D126" s="194"/>
      <c r="E126" s="194"/>
      <c r="F126" s="194"/>
      <c r="G126" s="290"/>
      <c r="H126" s="194"/>
      <c r="I126" s="194"/>
      <c r="J126" s="194"/>
      <c r="K126" s="194"/>
      <c r="L126" s="194"/>
      <c r="M126" s="194"/>
      <c r="N126" s="197"/>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c r="BR126" s="194"/>
      <c r="BS126" s="194"/>
      <c r="BT126" s="194"/>
      <c r="BU126" s="194"/>
      <c r="BV126" s="194"/>
      <c r="BW126" s="194"/>
      <c r="BX126" s="194"/>
      <c r="BY126" s="194"/>
      <c r="BZ126" s="194"/>
      <c r="CA126" s="194"/>
      <c r="CB126" s="194"/>
      <c r="CC126" s="194"/>
      <c r="CD126" s="194"/>
      <c r="CE126" s="194"/>
      <c r="CF126" s="194"/>
      <c r="CG126" s="194"/>
      <c r="CH126" s="194"/>
      <c r="CI126" s="194"/>
      <c r="CJ126" s="194"/>
      <c r="CK126" s="194"/>
      <c r="CL126" s="194"/>
      <c r="CM126" s="194"/>
      <c r="CN126" s="194"/>
      <c r="CO126" s="194"/>
      <c r="CP126" s="194"/>
      <c r="CQ126" s="194"/>
      <c r="CR126" s="194"/>
      <c r="CS126" s="194"/>
      <c r="CT126" s="194"/>
      <c r="CU126" s="194"/>
      <c r="CV126" s="194"/>
      <c r="CW126" s="194"/>
      <c r="CX126" s="194"/>
      <c r="CY126" s="194"/>
      <c r="CZ126" s="194"/>
      <c r="DA126" s="194"/>
      <c r="DB126" s="194"/>
      <c r="DC126" s="194"/>
      <c r="DD126" s="194"/>
      <c r="DE126" s="194"/>
      <c r="DF126" s="194"/>
      <c r="DG126" s="194"/>
      <c r="DH126" s="194"/>
      <c r="DI126" s="194"/>
      <c r="DJ126" s="194"/>
      <c r="DK126" s="194"/>
      <c r="DL126" s="194"/>
      <c r="DM126" s="194"/>
      <c r="DN126" s="194"/>
      <c r="DO126" s="194"/>
      <c r="DP126" s="194"/>
    </row>
    <row r="127" spans="1:120" x14ac:dyDescent="0.45">
      <c r="A127" s="290"/>
      <c r="B127" s="194"/>
      <c r="C127" s="195"/>
      <c r="D127" s="194"/>
      <c r="E127" s="194"/>
      <c r="F127" s="194"/>
      <c r="G127" s="290"/>
      <c r="H127" s="194"/>
      <c r="I127" s="194"/>
      <c r="J127" s="194"/>
      <c r="K127" s="194"/>
      <c r="L127" s="194"/>
      <c r="M127" s="194"/>
      <c r="N127" s="197"/>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c r="BE127" s="194"/>
      <c r="BF127" s="194"/>
      <c r="BG127" s="194"/>
      <c r="BH127" s="194"/>
      <c r="BI127" s="194"/>
      <c r="BJ127" s="194"/>
      <c r="BK127" s="194"/>
      <c r="BL127" s="194"/>
      <c r="BM127" s="194"/>
      <c r="BN127" s="194"/>
      <c r="BO127" s="194"/>
      <c r="BP127" s="194"/>
      <c r="BQ127" s="194"/>
      <c r="BR127" s="194"/>
      <c r="BS127" s="194"/>
      <c r="BT127" s="194"/>
      <c r="BU127" s="194"/>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row>
    <row r="128" spans="1:120" x14ac:dyDescent="0.45">
      <c r="A128" s="290"/>
      <c r="B128" s="194"/>
      <c r="C128" s="195"/>
      <c r="D128" s="194"/>
      <c r="E128" s="194"/>
      <c r="F128" s="194"/>
      <c r="G128" s="290"/>
      <c r="H128" s="194"/>
      <c r="I128" s="194"/>
      <c r="J128" s="194"/>
      <c r="K128" s="194"/>
      <c r="L128" s="194"/>
      <c r="M128" s="194"/>
      <c r="N128" s="197"/>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c r="BR128" s="194"/>
      <c r="BS128" s="194"/>
      <c r="BT128" s="194"/>
      <c r="BU128" s="194"/>
      <c r="BV128" s="194"/>
      <c r="BW128" s="194"/>
      <c r="BX128" s="194"/>
      <c r="BY128" s="194"/>
      <c r="BZ128" s="194"/>
      <c r="CA128" s="194"/>
      <c r="CB128" s="194"/>
      <c r="CC128" s="194"/>
      <c r="CD128" s="194"/>
      <c r="CE128" s="194"/>
      <c r="CF128" s="194"/>
      <c r="CG128" s="194"/>
      <c r="CH128" s="194"/>
      <c r="CI128" s="194"/>
      <c r="CJ128" s="194"/>
      <c r="CK128" s="194"/>
      <c r="CL128" s="194"/>
      <c r="CM128" s="194"/>
      <c r="CN128" s="194"/>
      <c r="CO128" s="194"/>
      <c r="CP128" s="194"/>
      <c r="CQ128" s="194"/>
      <c r="CR128" s="194"/>
      <c r="CS128" s="194"/>
      <c r="CT128" s="194"/>
      <c r="CU128" s="194"/>
      <c r="CV128" s="194"/>
      <c r="CW128" s="194"/>
      <c r="CX128" s="194"/>
      <c r="CY128" s="194"/>
      <c r="CZ128" s="194"/>
      <c r="DA128" s="194"/>
      <c r="DB128" s="194"/>
      <c r="DC128" s="194"/>
      <c r="DD128" s="194"/>
      <c r="DE128" s="194"/>
      <c r="DF128" s="194"/>
      <c r="DG128" s="194"/>
      <c r="DH128" s="194"/>
      <c r="DI128" s="194"/>
      <c r="DJ128" s="194"/>
      <c r="DK128" s="194"/>
      <c r="DL128" s="194"/>
      <c r="DM128" s="194"/>
      <c r="DN128" s="194"/>
      <c r="DO128" s="194"/>
      <c r="DP128" s="194"/>
    </row>
    <row r="129" spans="1:120" x14ac:dyDescent="0.45">
      <c r="A129" s="290"/>
      <c r="B129" s="194"/>
      <c r="C129" s="195"/>
      <c r="D129" s="194"/>
      <c r="E129" s="194"/>
      <c r="F129" s="194"/>
      <c r="G129" s="290"/>
      <c r="H129" s="194"/>
      <c r="I129" s="194"/>
      <c r="J129" s="194"/>
      <c r="K129" s="194"/>
      <c r="L129" s="194"/>
      <c r="M129" s="194"/>
      <c r="N129" s="197"/>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c r="BD129" s="194"/>
      <c r="BE129" s="194"/>
      <c r="BF129" s="194"/>
      <c r="BG129" s="194"/>
      <c r="BH129" s="194"/>
      <c r="BI129" s="194"/>
      <c r="BJ129" s="194"/>
      <c r="BK129" s="194"/>
      <c r="BL129" s="194"/>
      <c r="BM129" s="194"/>
      <c r="BN129" s="194"/>
      <c r="BO129" s="194"/>
      <c r="BP129" s="194"/>
      <c r="BQ129" s="194"/>
      <c r="BR129" s="194"/>
      <c r="BS129" s="194"/>
      <c r="BT129" s="194"/>
      <c r="BU129" s="194"/>
      <c r="BV129" s="194"/>
      <c r="BW129" s="194"/>
      <c r="BX129" s="194"/>
      <c r="BY129" s="194"/>
      <c r="BZ129" s="194"/>
      <c r="CA129" s="194"/>
      <c r="CB129" s="194"/>
      <c r="CC129" s="194"/>
      <c r="CD129" s="194"/>
      <c r="CE129" s="194"/>
      <c r="CF129" s="194"/>
      <c r="CG129" s="194"/>
      <c r="CH129" s="194"/>
      <c r="CI129" s="194"/>
      <c r="CJ129" s="194"/>
      <c r="CK129" s="194"/>
      <c r="CL129" s="194"/>
      <c r="CM129" s="194"/>
      <c r="CN129" s="194"/>
      <c r="CO129" s="194"/>
      <c r="CP129" s="194"/>
      <c r="CQ129" s="194"/>
      <c r="CR129" s="194"/>
      <c r="CS129" s="194"/>
      <c r="CT129" s="194"/>
      <c r="CU129" s="194"/>
      <c r="CV129" s="194"/>
      <c r="CW129" s="194"/>
      <c r="CX129" s="194"/>
      <c r="CY129" s="194"/>
      <c r="CZ129" s="194"/>
      <c r="DA129" s="194"/>
      <c r="DB129" s="194"/>
      <c r="DC129" s="194"/>
      <c r="DD129" s="194"/>
      <c r="DE129" s="194"/>
      <c r="DF129" s="194"/>
      <c r="DG129" s="194"/>
      <c r="DH129" s="194"/>
      <c r="DI129" s="194"/>
      <c r="DJ129" s="194"/>
      <c r="DK129" s="194"/>
      <c r="DL129" s="194"/>
      <c r="DM129" s="194"/>
      <c r="DN129" s="194"/>
      <c r="DO129" s="194"/>
      <c r="DP129" s="194"/>
    </row>
    <row r="130" spans="1:120" x14ac:dyDescent="0.45">
      <c r="A130" s="290"/>
      <c r="B130" s="194"/>
      <c r="C130" s="195"/>
      <c r="D130" s="194"/>
      <c r="E130" s="194"/>
      <c r="F130" s="194"/>
      <c r="G130" s="290"/>
      <c r="H130" s="194"/>
      <c r="I130" s="194"/>
      <c r="J130" s="194"/>
      <c r="K130" s="194"/>
      <c r="L130" s="194"/>
      <c r="M130" s="194"/>
      <c r="N130" s="197"/>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94"/>
      <c r="BS130" s="194"/>
      <c r="BT130" s="194"/>
      <c r="BU130" s="194"/>
      <c r="BV130" s="194"/>
      <c r="BW130" s="194"/>
      <c r="BX130" s="194"/>
      <c r="BY130" s="194"/>
      <c r="BZ130" s="194"/>
      <c r="CA130" s="194"/>
      <c r="CB130" s="194"/>
      <c r="CC130" s="194"/>
      <c r="CD130" s="194"/>
      <c r="CE130" s="194"/>
      <c r="CF130" s="194"/>
      <c r="CG130" s="194"/>
      <c r="CH130" s="194"/>
      <c r="CI130" s="194"/>
      <c r="CJ130" s="194"/>
      <c r="CK130" s="194"/>
      <c r="CL130" s="194"/>
      <c r="CM130" s="194"/>
      <c r="CN130" s="194"/>
      <c r="CO130" s="194"/>
      <c r="CP130" s="194"/>
      <c r="CQ130" s="194"/>
      <c r="CR130" s="194"/>
      <c r="CS130" s="194"/>
      <c r="CT130" s="194"/>
      <c r="CU130" s="194"/>
      <c r="CV130" s="194"/>
      <c r="CW130" s="194"/>
      <c r="CX130" s="194"/>
      <c r="CY130" s="194"/>
      <c r="CZ130" s="194"/>
      <c r="DA130" s="194"/>
      <c r="DB130" s="194"/>
      <c r="DC130" s="194"/>
      <c r="DD130" s="194"/>
      <c r="DE130" s="194"/>
      <c r="DF130" s="194"/>
      <c r="DG130" s="194"/>
      <c r="DH130" s="194"/>
      <c r="DI130" s="194"/>
      <c r="DJ130" s="194"/>
      <c r="DK130" s="194"/>
      <c r="DL130" s="194"/>
      <c r="DM130" s="194"/>
      <c r="DN130" s="194"/>
      <c r="DO130" s="194"/>
      <c r="DP130" s="194"/>
    </row>
    <row r="131" spans="1:120" x14ac:dyDescent="0.45">
      <c r="A131" s="290"/>
      <c r="B131" s="194"/>
      <c r="C131" s="195"/>
      <c r="D131" s="194"/>
      <c r="E131" s="194"/>
      <c r="F131" s="194"/>
      <c r="G131" s="290"/>
      <c r="H131" s="194"/>
      <c r="I131" s="194"/>
      <c r="J131" s="194"/>
      <c r="K131" s="194"/>
      <c r="L131" s="194"/>
      <c r="M131" s="194"/>
      <c r="N131" s="197"/>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c r="CS131" s="194"/>
      <c r="CT131" s="194"/>
      <c r="CU131" s="194"/>
      <c r="CV131" s="194"/>
      <c r="CW131" s="194"/>
      <c r="CX131" s="194"/>
      <c r="CY131" s="194"/>
      <c r="CZ131" s="194"/>
      <c r="DA131" s="194"/>
      <c r="DB131" s="194"/>
      <c r="DC131" s="194"/>
      <c r="DD131" s="194"/>
      <c r="DE131" s="194"/>
      <c r="DF131" s="194"/>
      <c r="DG131" s="194"/>
      <c r="DH131" s="194"/>
      <c r="DI131" s="194"/>
      <c r="DJ131" s="194"/>
      <c r="DK131" s="194"/>
      <c r="DL131" s="194"/>
      <c r="DM131" s="194"/>
      <c r="DN131" s="194"/>
      <c r="DO131" s="194"/>
      <c r="DP131" s="194"/>
    </row>
    <row r="132" spans="1:120" x14ac:dyDescent="0.45">
      <c r="A132" s="290"/>
      <c r="B132" s="194"/>
      <c r="C132" s="195"/>
      <c r="D132" s="194"/>
      <c r="E132" s="194"/>
      <c r="F132" s="194"/>
      <c r="G132" s="290"/>
      <c r="H132" s="194"/>
      <c r="I132" s="194"/>
      <c r="J132" s="194"/>
      <c r="K132" s="194"/>
      <c r="L132" s="194"/>
      <c r="M132" s="194"/>
      <c r="N132" s="197"/>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194"/>
      <c r="CM132" s="194"/>
      <c r="CN132" s="194"/>
      <c r="CO132" s="194"/>
      <c r="CP132" s="194"/>
      <c r="CQ132" s="194"/>
      <c r="CR132" s="194"/>
      <c r="CS132" s="194"/>
      <c r="CT132" s="194"/>
      <c r="CU132" s="194"/>
      <c r="CV132" s="194"/>
      <c r="CW132" s="194"/>
      <c r="CX132" s="194"/>
      <c r="CY132" s="194"/>
      <c r="CZ132" s="194"/>
      <c r="DA132" s="194"/>
      <c r="DB132" s="194"/>
      <c r="DC132" s="194"/>
      <c r="DD132" s="194"/>
      <c r="DE132" s="194"/>
      <c r="DF132" s="194"/>
      <c r="DG132" s="194"/>
      <c r="DH132" s="194"/>
      <c r="DI132" s="194"/>
      <c r="DJ132" s="194"/>
      <c r="DK132" s="194"/>
      <c r="DL132" s="194"/>
      <c r="DM132" s="194"/>
      <c r="DN132" s="194"/>
      <c r="DO132" s="194"/>
      <c r="DP132" s="194"/>
    </row>
    <row r="133" spans="1:120" x14ac:dyDescent="0.45">
      <c r="A133" s="290"/>
      <c r="B133" s="194"/>
      <c r="C133" s="195"/>
      <c r="D133" s="194"/>
      <c r="E133" s="194"/>
      <c r="F133" s="194"/>
      <c r="G133" s="290"/>
      <c r="H133" s="194"/>
      <c r="I133" s="194"/>
      <c r="J133" s="194"/>
      <c r="K133" s="194"/>
      <c r="L133" s="194"/>
      <c r="M133" s="194"/>
      <c r="N133" s="197"/>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94"/>
      <c r="BJ133" s="194"/>
      <c r="BK133" s="194"/>
      <c r="BL133" s="194"/>
      <c r="BM133" s="194"/>
      <c r="BN133" s="194"/>
      <c r="BO133" s="194"/>
      <c r="BP133" s="194"/>
      <c r="BQ133" s="194"/>
      <c r="BR133" s="194"/>
      <c r="BS133" s="194"/>
      <c r="BT133" s="194"/>
      <c r="BU133" s="194"/>
      <c r="BV133" s="194"/>
      <c r="BW133" s="194"/>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c r="DM133" s="194"/>
      <c r="DN133" s="194"/>
      <c r="DO133" s="194"/>
      <c r="DP133" s="194"/>
    </row>
    <row r="134" spans="1:120" x14ac:dyDescent="0.45">
      <c r="A134" s="290"/>
      <c r="B134" s="194"/>
      <c r="C134" s="195"/>
      <c r="D134" s="194"/>
      <c r="E134" s="194"/>
      <c r="F134" s="194"/>
      <c r="G134" s="290"/>
      <c r="H134" s="194"/>
      <c r="I134" s="194"/>
      <c r="J134" s="194"/>
      <c r="K134" s="194"/>
      <c r="L134" s="194"/>
      <c r="M134" s="194"/>
      <c r="N134" s="197"/>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4"/>
      <c r="BG134" s="194"/>
      <c r="BH134" s="194"/>
      <c r="BI134" s="194"/>
      <c r="BJ134" s="194"/>
      <c r="BK134" s="194"/>
      <c r="BL134" s="194"/>
      <c r="BM134" s="194"/>
      <c r="BN134" s="194"/>
      <c r="BO134" s="194"/>
      <c r="BP134" s="194"/>
      <c r="BQ134" s="194"/>
      <c r="BR134" s="194"/>
      <c r="BS134" s="194"/>
      <c r="BT134" s="194"/>
      <c r="BU134" s="194"/>
      <c r="BV134" s="194"/>
      <c r="BW134" s="194"/>
      <c r="BX134" s="194"/>
      <c r="BY134" s="194"/>
      <c r="BZ134" s="194"/>
      <c r="CA134" s="194"/>
      <c r="CB134" s="194"/>
      <c r="CC134" s="194"/>
      <c r="CD134" s="194"/>
      <c r="CE134" s="194"/>
      <c r="CF134" s="194"/>
      <c r="CG134" s="194"/>
      <c r="CH134" s="194"/>
      <c r="CI134" s="194"/>
      <c r="CJ134" s="194"/>
      <c r="CK134" s="194"/>
      <c r="CL134" s="194"/>
      <c r="CM134" s="194"/>
      <c r="CN134" s="194"/>
      <c r="CO134" s="194"/>
      <c r="CP134" s="194"/>
      <c r="CQ134" s="194"/>
      <c r="CR134" s="194"/>
      <c r="CS134" s="194"/>
      <c r="CT134" s="194"/>
      <c r="CU134" s="194"/>
      <c r="CV134" s="194"/>
      <c r="CW134" s="194"/>
      <c r="CX134" s="194"/>
      <c r="CY134" s="194"/>
      <c r="CZ134" s="194"/>
      <c r="DA134" s="194"/>
      <c r="DB134" s="194"/>
      <c r="DC134" s="194"/>
      <c r="DD134" s="194"/>
      <c r="DE134" s="194"/>
      <c r="DF134" s="194"/>
      <c r="DG134" s="194"/>
      <c r="DH134" s="194"/>
      <c r="DI134" s="194"/>
      <c r="DJ134" s="194"/>
      <c r="DK134" s="194"/>
      <c r="DL134" s="194"/>
      <c r="DM134" s="194"/>
      <c r="DN134" s="194"/>
      <c r="DO134" s="194"/>
      <c r="DP134" s="194"/>
    </row>
    <row r="135" spans="1:120" x14ac:dyDescent="0.45">
      <c r="A135" s="290"/>
      <c r="B135" s="194"/>
      <c r="C135" s="195"/>
      <c r="D135" s="194"/>
      <c r="E135" s="194"/>
      <c r="F135" s="194"/>
      <c r="G135" s="290"/>
      <c r="H135" s="194"/>
      <c r="I135" s="194"/>
      <c r="J135" s="194"/>
      <c r="K135" s="194"/>
      <c r="L135" s="194"/>
      <c r="M135" s="194"/>
      <c r="N135" s="197"/>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c r="BR135" s="194"/>
      <c r="BS135" s="194"/>
      <c r="BT135" s="194"/>
      <c r="BU135" s="194"/>
      <c r="BV135" s="194"/>
      <c r="BW135" s="194"/>
      <c r="BX135" s="194"/>
      <c r="BY135" s="194"/>
      <c r="BZ135" s="194"/>
      <c r="CA135" s="194"/>
      <c r="CB135" s="194"/>
      <c r="CC135" s="194"/>
      <c r="CD135" s="194"/>
      <c r="CE135" s="194"/>
      <c r="CF135" s="194"/>
      <c r="CG135" s="194"/>
      <c r="CH135" s="194"/>
      <c r="CI135" s="194"/>
      <c r="CJ135" s="194"/>
      <c r="CK135" s="194"/>
      <c r="CL135" s="194"/>
      <c r="CM135" s="194"/>
      <c r="CN135" s="194"/>
      <c r="CO135" s="194"/>
      <c r="CP135" s="194"/>
      <c r="CQ135" s="194"/>
      <c r="CR135" s="194"/>
      <c r="CS135" s="194"/>
      <c r="CT135" s="194"/>
      <c r="CU135" s="194"/>
      <c r="CV135" s="194"/>
      <c r="CW135" s="194"/>
      <c r="CX135" s="194"/>
      <c r="CY135" s="194"/>
      <c r="CZ135" s="194"/>
      <c r="DA135" s="194"/>
      <c r="DB135" s="194"/>
      <c r="DC135" s="194"/>
      <c r="DD135" s="194"/>
      <c r="DE135" s="194"/>
      <c r="DF135" s="194"/>
      <c r="DG135" s="194"/>
      <c r="DH135" s="194"/>
      <c r="DI135" s="194"/>
      <c r="DJ135" s="194"/>
      <c r="DK135" s="194"/>
      <c r="DL135" s="194"/>
      <c r="DM135" s="194"/>
      <c r="DN135" s="194"/>
      <c r="DO135" s="194"/>
      <c r="DP135" s="194"/>
    </row>
    <row r="136" spans="1:120" x14ac:dyDescent="0.45">
      <c r="A136" s="290"/>
      <c r="B136" s="194"/>
      <c r="C136" s="195"/>
      <c r="D136" s="194"/>
      <c r="E136" s="194"/>
      <c r="F136" s="194"/>
      <c r="G136" s="290"/>
      <c r="H136" s="194"/>
      <c r="I136" s="194"/>
      <c r="J136" s="194"/>
      <c r="K136" s="194"/>
      <c r="L136" s="194"/>
      <c r="M136" s="194"/>
      <c r="N136" s="197"/>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4"/>
      <c r="BK136" s="194"/>
      <c r="BL136" s="194"/>
      <c r="BM136" s="194"/>
      <c r="BN136" s="194"/>
      <c r="BO136" s="194"/>
      <c r="BP136" s="194"/>
      <c r="BQ136" s="194"/>
      <c r="BR136" s="194"/>
      <c r="BS136" s="194"/>
      <c r="BT136" s="194"/>
      <c r="BU136" s="194"/>
      <c r="BV136" s="194"/>
      <c r="BW136" s="194"/>
      <c r="BX136" s="194"/>
      <c r="BY136" s="194"/>
      <c r="BZ136" s="194"/>
      <c r="CA136" s="194"/>
      <c r="CB136" s="194"/>
      <c r="CC136" s="194"/>
      <c r="CD136" s="194"/>
      <c r="CE136" s="194"/>
      <c r="CF136" s="194"/>
      <c r="CG136" s="194"/>
      <c r="CH136" s="194"/>
      <c r="CI136" s="194"/>
      <c r="CJ136" s="194"/>
      <c r="CK136" s="194"/>
      <c r="CL136" s="194"/>
      <c r="CM136" s="194"/>
      <c r="CN136" s="194"/>
      <c r="CO136" s="194"/>
      <c r="CP136" s="194"/>
      <c r="CQ136" s="194"/>
      <c r="CR136" s="194"/>
      <c r="CS136" s="194"/>
      <c r="CT136" s="194"/>
      <c r="CU136" s="194"/>
      <c r="CV136" s="194"/>
      <c r="CW136" s="194"/>
      <c r="CX136" s="194"/>
      <c r="CY136" s="194"/>
      <c r="CZ136" s="194"/>
      <c r="DA136" s="194"/>
      <c r="DB136" s="194"/>
      <c r="DC136" s="194"/>
      <c r="DD136" s="194"/>
      <c r="DE136" s="194"/>
      <c r="DF136" s="194"/>
      <c r="DG136" s="194"/>
      <c r="DH136" s="194"/>
      <c r="DI136" s="194"/>
      <c r="DJ136" s="194"/>
      <c r="DK136" s="194"/>
      <c r="DL136" s="194"/>
      <c r="DM136" s="194"/>
      <c r="DN136" s="194"/>
      <c r="DO136" s="194"/>
      <c r="DP136" s="194"/>
    </row>
    <row r="137" spans="1:120" x14ac:dyDescent="0.45">
      <c r="A137" s="290"/>
      <c r="B137" s="194"/>
      <c r="C137" s="195"/>
      <c r="D137" s="194"/>
      <c r="E137" s="194"/>
      <c r="F137" s="194"/>
      <c r="G137" s="290"/>
      <c r="H137" s="194"/>
      <c r="I137" s="194"/>
      <c r="J137" s="194"/>
      <c r="K137" s="194"/>
      <c r="L137" s="194"/>
      <c r="M137" s="194"/>
      <c r="N137" s="197"/>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4"/>
      <c r="BK137" s="194"/>
      <c r="BL137" s="194"/>
      <c r="BM137" s="194"/>
      <c r="BN137" s="194"/>
      <c r="BO137" s="194"/>
      <c r="BP137" s="194"/>
      <c r="BQ137" s="194"/>
      <c r="BR137" s="194"/>
      <c r="BS137" s="194"/>
      <c r="BT137" s="194"/>
      <c r="BU137" s="194"/>
      <c r="BV137" s="194"/>
      <c r="BW137" s="194"/>
      <c r="BX137" s="194"/>
      <c r="BY137" s="194"/>
      <c r="BZ137" s="194"/>
      <c r="CA137" s="194"/>
      <c r="CB137" s="194"/>
      <c r="CC137" s="194"/>
      <c r="CD137" s="194"/>
      <c r="CE137" s="194"/>
      <c r="CF137" s="194"/>
      <c r="CG137" s="194"/>
      <c r="CH137" s="194"/>
      <c r="CI137" s="194"/>
      <c r="CJ137" s="194"/>
      <c r="CK137" s="194"/>
      <c r="CL137" s="194"/>
      <c r="CM137" s="194"/>
      <c r="CN137" s="194"/>
      <c r="CO137" s="194"/>
      <c r="CP137" s="194"/>
      <c r="CQ137" s="194"/>
      <c r="CR137" s="194"/>
      <c r="CS137" s="194"/>
      <c r="CT137" s="194"/>
      <c r="CU137" s="194"/>
      <c r="CV137" s="194"/>
      <c r="CW137" s="194"/>
      <c r="CX137" s="194"/>
      <c r="CY137" s="194"/>
      <c r="CZ137" s="194"/>
      <c r="DA137" s="194"/>
      <c r="DB137" s="194"/>
      <c r="DC137" s="194"/>
      <c r="DD137" s="194"/>
      <c r="DE137" s="194"/>
      <c r="DF137" s="194"/>
      <c r="DG137" s="194"/>
      <c r="DH137" s="194"/>
      <c r="DI137" s="194"/>
      <c r="DJ137" s="194"/>
      <c r="DK137" s="194"/>
      <c r="DL137" s="194"/>
      <c r="DM137" s="194"/>
      <c r="DN137" s="194"/>
      <c r="DO137" s="194"/>
      <c r="DP137" s="194"/>
    </row>
    <row r="138" spans="1:120" x14ac:dyDescent="0.45">
      <c r="A138" s="290"/>
      <c r="B138" s="194"/>
      <c r="C138" s="195"/>
      <c r="D138" s="194"/>
      <c r="E138" s="194"/>
      <c r="F138" s="194"/>
      <c r="G138" s="290"/>
      <c r="H138" s="194"/>
      <c r="I138" s="194"/>
      <c r="J138" s="194"/>
      <c r="K138" s="194"/>
      <c r="L138" s="194"/>
      <c r="M138" s="194"/>
      <c r="N138" s="197"/>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4"/>
      <c r="BK138" s="194"/>
      <c r="BL138" s="194"/>
      <c r="BM138" s="194"/>
      <c r="BN138" s="194"/>
      <c r="BO138" s="194"/>
      <c r="BP138" s="194"/>
      <c r="BQ138" s="194"/>
      <c r="BR138" s="194"/>
      <c r="BS138" s="194"/>
      <c r="BT138" s="194"/>
      <c r="BU138" s="194"/>
      <c r="BV138" s="194"/>
      <c r="BW138" s="194"/>
      <c r="BX138" s="194"/>
      <c r="BY138" s="194"/>
      <c r="BZ138" s="194"/>
      <c r="CA138" s="194"/>
      <c r="CB138" s="194"/>
      <c r="CC138" s="194"/>
      <c r="CD138" s="194"/>
      <c r="CE138" s="194"/>
      <c r="CF138" s="194"/>
      <c r="CG138" s="194"/>
      <c r="CH138" s="194"/>
      <c r="CI138" s="194"/>
      <c r="CJ138" s="194"/>
      <c r="CK138" s="194"/>
      <c r="CL138" s="194"/>
      <c r="CM138" s="194"/>
      <c r="CN138" s="194"/>
      <c r="CO138" s="194"/>
      <c r="CP138" s="194"/>
      <c r="CQ138" s="194"/>
      <c r="CR138" s="194"/>
      <c r="CS138" s="194"/>
      <c r="CT138" s="194"/>
      <c r="CU138" s="194"/>
      <c r="CV138" s="194"/>
      <c r="CW138" s="194"/>
      <c r="CX138" s="194"/>
      <c r="CY138" s="194"/>
      <c r="CZ138" s="194"/>
      <c r="DA138" s="194"/>
      <c r="DB138" s="194"/>
      <c r="DC138" s="194"/>
      <c r="DD138" s="194"/>
      <c r="DE138" s="194"/>
      <c r="DF138" s="194"/>
      <c r="DG138" s="194"/>
      <c r="DH138" s="194"/>
      <c r="DI138" s="194"/>
      <c r="DJ138" s="194"/>
      <c r="DK138" s="194"/>
      <c r="DL138" s="194"/>
      <c r="DM138" s="194"/>
      <c r="DN138" s="194"/>
      <c r="DO138" s="194"/>
      <c r="DP138" s="194"/>
    </row>
    <row r="139" spans="1:120" x14ac:dyDescent="0.45">
      <c r="A139" s="290"/>
      <c r="B139" s="194"/>
      <c r="C139" s="195"/>
      <c r="D139" s="194"/>
      <c r="E139" s="194"/>
      <c r="F139" s="194"/>
      <c r="G139" s="290"/>
      <c r="H139" s="194"/>
      <c r="I139" s="194"/>
      <c r="J139" s="194"/>
      <c r="K139" s="194"/>
      <c r="L139" s="194"/>
      <c r="M139" s="194"/>
      <c r="N139" s="197"/>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4"/>
      <c r="BK139" s="194"/>
      <c r="BL139" s="194"/>
      <c r="BM139" s="194"/>
      <c r="BN139" s="194"/>
      <c r="BO139" s="194"/>
      <c r="BP139" s="194"/>
      <c r="BQ139" s="194"/>
      <c r="BR139" s="194"/>
      <c r="BS139" s="194"/>
      <c r="BT139" s="194"/>
      <c r="BU139" s="194"/>
      <c r="BV139" s="194"/>
      <c r="BW139" s="194"/>
      <c r="BX139" s="194"/>
      <c r="BY139" s="194"/>
      <c r="BZ139" s="194"/>
      <c r="CA139" s="194"/>
      <c r="CB139" s="194"/>
      <c r="CC139" s="194"/>
      <c r="CD139" s="194"/>
      <c r="CE139" s="194"/>
      <c r="CF139" s="194"/>
      <c r="CG139" s="194"/>
      <c r="CH139" s="194"/>
      <c r="CI139" s="194"/>
      <c r="CJ139" s="194"/>
      <c r="CK139" s="194"/>
      <c r="CL139" s="194"/>
      <c r="CM139" s="194"/>
      <c r="CN139" s="194"/>
      <c r="CO139" s="194"/>
      <c r="CP139" s="194"/>
      <c r="CQ139" s="194"/>
      <c r="CR139" s="194"/>
      <c r="CS139" s="194"/>
      <c r="CT139" s="194"/>
      <c r="CU139" s="194"/>
      <c r="CV139" s="194"/>
      <c r="CW139" s="194"/>
      <c r="CX139" s="194"/>
      <c r="CY139" s="194"/>
      <c r="CZ139" s="194"/>
      <c r="DA139" s="194"/>
      <c r="DB139" s="194"/>
      <c r="DC139" s="194"/>
      <c r="DD139" s="194"/>
      <c r="DE139" s="194"/>
      <c r="DF139" s="194"/>
      <c r="DG139" s="194"/>
      <c r="DH139" s="194"/>
      <c r="DI139" s="194"/>
      <c r="DJ139" s="194"/>
      <c r="DK139" s="194"/>
      <c r="DL139" s="194"/>
      <c r="DM139" s="194"/>
      <c r="DN139" s="194"/>
      <c r="DO139" s="194"/>
      <c r="DP139" s="194"/>
    </row>
    <row r="140" spans="1:120" x14ac:dyDescent="0.45">
      <c r="A140" s="290"/>
      <c r="B140" s="194"/>
      <c r="C140" s="195"/>
      <c r="D140" s="194"/>
      <c r="E140" s="194"/>
      <c r="F140" s="194"/>
      <c r="G140" s="290"/>
      <c r="H140" s="194"/>
      <c r="I140" s="194"/>
      <c r="J140" s="194"/>
      <c r="K140" s="194"/>
      <c r="L140" s="194"/>
      <c r="M140" s="194"/>
      <c r="N140" s="197"/>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194"/>
      <c r="BQ140" s="194"/>
      <c r="BR140" s="194"/>
      <c r="BS140" s="194"/>
      <c r="BT140" s="194"/>
      <c r="BU140" s="194"/>
      <c r="BV140" s="194"/>
      <c r="BW140" s="194"/>
      <c r="BX140" s="194"/>
      <c r="BY140" s="194"/>
      <c r="BZ140" s="194"/>
      <c r="CA140" s="194"/>
      <c r="CB140" s="194"/>
      <c r="CC140" s="194"/>
      <c r="CD140" s="194"/>
      <c r="CE140" s="194"/>
      <c r="CF140" s="194"/>
      <c r="CG140" s="194"/>
      <c r="CH140" s="194"/>
      <c r="CI140" s="194"/>
      <c r="CJ140" s="194"/>
      <c r="CK140" s="194"/>
      <c r="CL140" s="194"/>
      <c r="CM140" s="194"/>
      <c r="CN140" s="194"/>
      <c r="CO140" s="194"/>
      <c r="CP140" s="194"/>
      <c r="CQ140" s="194"/>
      <c r="CR140" s="194"/>
      <c r="CS140" s="194"/>
      <c r="CT140" s="194"/>
      <c r="CU140" s="194"/>
      <c r="CV140" s="194"/>
      <c r="CW140" s="194"/>
      <c r="CX140" s="194"/>
      <c r="CY140" s="194"/>
      <c r="CZ140" s="194"/>
      <c r="DA140" s="194"/>
      <c r="DB140" s="194"/>
      <c r="DC140" s="194"/>
      <c r="DD140" s="194"/>
      <c r="DE140" s="194"/>
      <c r="DF140" s="194"/>
      <c r="DG140" s="194"/>
      <c r="DH140" s="194"/>
      <c r="DI140" s="194"/>
      <c r="DJ140" s="194"/>
      <c r="DK140" s="194"/>
      <c r="DL140" s="194"/>
      <c r="DM140" s="194"/>
      <c r="DN140" s="194"/>
      <c r="DO140" s="194"/>
      <c r="DP140" s="194"/>
    </row>
    <row r="141" spans="1:120" x14ac:dyDescent="0.45">
      <c r="A141" s="290"/>
      <c r="B141" s="194"/>
      <c r="C141" s="195"/>
      <c r="D141" s="194"/>
      <c r="E141" s="194"/>
      <c r="F141" s="194"/>
      <c r="G141" s="290"/>
      <c r="H141" s="194"/>
      <c r="I141" s="194"/>
      <c r="J141" s="194"/>
      <c r="K141" s="194"/>
      <c r="L141" s="194"/>
      <c r="M141" s="194"/>
      <c r="N141" s="197"/>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c r="BD141" s="194"/>
      <c r="BE141" s="194"/>
      <c r="BF141" s="194"/>
      <c r="BG141" s="194"/>
      <c r="BH141" s="194"/>
      <c r="BI141" s="194"/>
      <c r="BJ141" s="194"/>
      <c r="BK141" s="194"/>
      <c r="BL141" s="194"/>
      <c r="BM141" s="194"/>
      <c r="BN141" s="194"/>
      <c r="BO141" s="194"/>
      <c r="BP141" s="194"/>
      <c r="BQ141" s="194"/>
      <c r="BR141" s="194"/>
      <c r="BS141" s="194"/>
      <c r="BT141" s="194"/>
      <c r="BU141" s="194"/>
      <c r="BV141" s="194"/>
      <c r="BW141" s="194"/>
      <c r="BX141" s="194"/>
      <c r="BY141" s="194"/>
      <c r="BZ141" s="194"/>
      <c r="CA141" s="194"/>
      <c r="CB141" s="194"/>
      <c r="CC141" s="194"/>
      <c r="CD141" s="194"/>
      <c r="CE141" s="194"/>
      <c r="CF141" s="194"/>
      <c r="CG141" s="194"/>
      <c r="CH141" s="194"/>
      <c r="CI141" s="194"/>
      <c r="CJ141" s="194"/>
      <c r="CK141" s="194"/>
      <c r="CL141" s="194"/>
      <c r="CM141" s="194"/>
      <c r="CN141" s="194"/>
      <c r="CO141" s="194"/>
      <c r="CP141" s="194"/>
      <c r="CQ141" s="194"/>
      <c r="CR141" s="194"/>
      <c r="CS141" s="194"/>
      <c r="CT141" s="194"/>
      <c r="CU141" s="194"/>
      <c r="CV141" s="194"/>
      <c r="CW141" s="194"/>
      <c r="CX141" s="194"/>
      <c r="CY141" s="194"/>
      <c r="CZ141" s="194"/>
      <c r="DA141" s="194"/>
      <c r="DB141" s="194"/>
      <c r="DC141" s="194"/>
      <c r="DD141" s="194"/>
      <c r="DE141" s="194"/>
      <c r="DF141" s="194"/>
      <c r="DG141" s="194"/>
      <c r="DH141" s="194"/>
      <c r="DI141" s="194"/>
      <c r="DJ141" s="194"/>
      <c r="DK141" s="194"/>
      <c r="DL141" s="194"/>
      <c r="DM141" s="194"/>
      <c r="DN141" s="194"/>
      <c r="DO141" s="194"/>
      <c r="DP141" s="194"/>
    </row>
    <row r="142" spans="1:120" x14ac:dyDescent="0.45">
      <c r="A142" s="290"/>
      <c r="B142" s="194"/>
      <c r="C142" s="195"/>
      <c r="D142" s="194"/>
      <c r="E142" s="194"/>
      <c r="F142" s="194"/>
      <c r="G142" s="290"/>
      <c r="H142" s="194"/>
      <c r="I142" s="194"/>
      <c r="J142" s="194"/>
      <c r="K142" s="194"/>
      <c r="L142" s="194"/>
      <c r="M142" s="194"/>
      <c r="N142" s="197"/>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c r="BR142" s="194"/>
      <c r="BS142" s="194"/>
      <c r="BT142" s="194"/>
      <c r="BU142" s="194"/>
      <c r="BV142" s="194"/>
      <c r="BW142" s="194"/>
      <c r="BX142" s="194"/>
      <c r="BY142" s="194"/>
      <c r="BZ142" s="194"/>
      <c r="CA142" s="194"/>
      <c r="CB142" s="194"/>
      <c r="CC142" s="194"/>
      <c r="CD142" s="194"/>
      <c r="CE142" s="194"/>
      <c r="CF142" s="194"/>
      <c r="CG142" s="194"/>
      <c r="CH142" s="194"/>
      <c r="CI142" s="194"/>
      <c r="CJ142" s="194"/>
      <c r="CK142" s="194"/>
      <c r="CL142" s="194"/>
      <c r="CM142" s="194"/>
      <c r="CN142" s="194"/>
      <c r="CO142" s="194"/>
      <c r="CP142" s="194"/>
      <c r="CQ142" s="194"/>
      <c r="CR142" s="194"/>
      <c r="CS142" s="194"/>
      <c r="CT142" s="194"/>
      <c r="CU142" s="194"/>
      <c r="CV142" s="194"/>
      <c r="CW142" s="194"/>
      <c r="CX142" s="194"/>
      <c r="CY142" s="194"/>
      <c r="CZ142" s="194"/>
      <c r="DA142" s="194"/>
      <c r="DB142" s="194"/>
      <c r="DC142" s="194"/>
      <c r="DD142" s="194"/>
      <c r="DE142" s="194"/>
      <c r="DF142" s="194"/>
      <c r="DG142" s="194"/>
      <c r="DH142" s="194"/>
      <c r="DI142" s="194"/>
      <c r="DJ142" s="194"/>
      <c r="DK142" s="194"/>
      <c r="DL142" s="194"/>
      <c r="DM142" s="194"/>
      <c r="DN142" s="194"/>
      <c r="DO142" s="194"/>
      <c r="DP142" s="194"/>
    </row>
    <row r="143" spans="1:120" x14ac:dyDescent="0.45">
      <c r="A143" s="290"/>
      <c r="B143" s="194"/>
      <c r="C143" s="195"/>
      <c r="D143" s="194"/>
      <c r="E143" s="194"/>
      <c r="F143" s="194"/>
      <c r="G143" s="290"/>
      <c r="H143" s="194"/>
      <c r="I143" s="194"/>
      <c r="J143" s="194"/>
      <c r="K143" s="194"/>
      <c r="L143" s="194"/>
      <c r="M143" s="194"/>
      <c r="N143" s="197"/>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c r="BX143" s="194"/>
      <c r="BY143" s="194"/>
      <c r="BZ143" s="194"/>
      <c r="CA143" s="194"/>
      <c r="CB143" s="194"/>
      <c r="CC143" s="194"/>
      <c r="CD143" s="194"/>
      <c r="CE143" s="194"/>
      <c r="CF143" s="194"/>
      <c r="CG143" s="194"/>
      <c r="CH143" s="194"/>
      <c r="CI143" s="194"/>
      <c r="CJ143" s="194"/>
      <c r="CK143" s="194"/>
      <c r="CL143" s="194"/>
      <c r="CM143" s="194"/>
      <c r="CN143" s="194"/>
      <c r="CO143" s="194"/>
      <c r="CP143" s="194"/>
      <c r="CQ143" s="194"/>
      <c r="CR143" s="194"/>
      <c r="CS143" s="194"/>
      <c r="CT143" s="194"/>
      <c r="CU143" s="194"/>
      <c r="CV143" s="194"/>
      <c r="CW143" s="194"/>
      <c r="CX143" s="194"/>
      <c r="CY143" s="194"/>
      <c r="CZ143" s="194"/>
      <c r="DA143" s="194"/>
      <c r="DB143" s="194"/>
      <c r="DC143" s="194"/>
      <c r="DD143" s="194"/>
      <c r="DE143" s="194"/>
      <c r="DF143" s="194"/>
      <c r="DG143" s="194"/>
      <c r="DH143" s="194"/>
      <c r="DI143" s="194"/>
      <c r="DJ143" s="194"/>
      <c r="DK143" s="194"/>
      <c r="DL143" s="194"/>
      <c r="DM143" s="194"/>
      <c r="DN143" s="194"/>
      <c r="DO143" s="194"/>
      <c r="DP143" s="194"/>
    </row>
    <row r="144" spans="1:120" x14ac:dyDescent="0.45">
      <c r="A144" s="290"/>
      <c r="B144" s="194"/>
      <c r="C144" s="195"/>
      <c r="D144" s="194"/>
      <c r="E144" s="194"/>
      <c r="F144" s="194"/>
      <c r="G144" s="290"/>
      <c r="H144" s="194"/>
      <c r="I144" s="194"/>
      <c r="J144" s="194"/>
      <c r="K144" s="194"/>
      <c r="L144" s="194"/>
      <c r="M144" s="194"/>
      <c r="N144" s="197"/>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c r="BX144" s="194"/>
      <c r="BY144" s="194"/>
      <c r="BZ144" s="194"/>
      <c r="CA144" s="194"/>
      <c r="CB144" s="194"/>
      <c r="CC144" s="194"/>
      <c r="CD144" s="194"/>
      <c r="CE144" s="194"/>
      <c r="CF144" s="194"/>
      <c r="CG144" s="194"/>
      <c r="CH144" s="194"/>
      <c r="CI144" s="194"/>
      <c r="CJ144" s="194"/>
      <c r="CK144" s="194"/>
      <c r="CL144" s="194"/>
      <c r="CM144" s="194"/>
      <c r="CN144" s="194"/>
      <c r="CO144" s="194"/>
      <c r="CP144" s="194"/>
      <c r="CQ144" s="194"/>
      <c r="CR144" s="194"/>
      <c r="CS144" s="194"/>
      <c r="CT144" s="194"/>
      <c r="CU144" s="194"/>
      <c r="CV144" s="194"/>
      <c r="CW144" s="194"/>
      <c r="CX144" s="194"/>
      <c r="CY144" s="194"/>
      <c r="CZ144" s="194"/>
      <c r="DA144" s="194"/>
      <c r="DB144" s="194"/>
      <c r="DC144" s="194"/>
      <c r="DD144" s="194"/>
      <c r="DE144" s="194"/>
      <c r="DF144" s="194"/>
      <c r="DG144" s="194"/>
      <c r="DH144" s="194"/>
      <c r="DI144" s="194"/>
      <c r="DJ144" s="194"/>
      <c r="DK144" s="194"/>
      <c r="DL144" s="194"/>
      <c r="DM144" s="194"/>
      <c r="DN144" s="194"/>
      <c r="DO144" s="194"/>
      <c r="DP144" s="194"/>
    </row>
    <row r="145" spans="1:120" x14ac:dyDescent="0.45">
      <c r="A145" s="290"/>
      <c r="B145" s="194"/>
      <c r="C145" s="195"/>
      <c r="D145" s="194"/>
      <c r="E145" s="194"/>
      <c r="F145" s="194"/>
      <c r="G145" s="290"/>
      <c r="H145" s="194"/>
      <c r="I145" s="194"/>
      <c r="J145" s="194"/>
      <c r="K145" s="194"/>
      <c r="L145" s="194"/>
      <c r="M145" s="194"/>
      <c r="N145" s="197"/>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row>
    <row r="146" spans="1:120" x14ac:dyDescent="0.45">
      <c r="A146" s="290"/>
      <c r="B146" s="194"/>
      <c r="C146" s="195"/>
      <c r="D146" s="194"/>
      <c r="E146" s="194"/>
      <c r="F146" s="194"/>
      <c r="G146" s="290"/>
      <c r="H146" s="194"/>
      <c r="I146" s="194"/>
      <c r="J146" s="194"/>
      <c r="K146" s="194"/>
      <c r="L146" s="194"/>
      <c r="M146" s="194"/>
      <c r="N146" s="197"/>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c r="BR146" s="194"/>
      <c r="BS146" s="194"/>
      <c r="BT146" s="194"/>
      <c r="BU146" s="194"/>
      <c r="BV146" s="194"/>
      <c r="BW146" s="194"/>
      <c r="BX146" s="194"/>
      <c r="BY146" s="194"/>
      <c r="BZ146" s="194"/>
      <c r="CA146" s="194"/>
      <c r="CB146" s="194"/>
      <c r="CC146" s="194"/>
      <c r="CD146" s="194"/>
      <c r="CE146" s="194"/>
      <c r="CF146" s="194"/>
      <c r="CG146" s="194"/>
      <c r="CH146" s="194"/>
      <c r="CI146" s="194"/>
      <c r="CJ146" s="194"/>
      <c r="CK146" s="194"/>
      <c r="CL146" s="194"/>
      <c r="CM146" s="194"/>
      <c r="CN146" s="194"/>
      <c r="CO146" s="194"/>
      <c r="CP146" s="194"/>
      <c r="CQ146" s="194"/>
      <c r="CR146" s="194"/>
      <c r="CS146" s="194"/>
      <c r="CT146" s="194"/>
      <c r="CU146" s="194"/>
      <c r="CV146" s="194"/>
      <c r="CW146" s="194"/>
      <c r="CX146" s="194"/>
      <c r="CY146" s="194"/>
      <c r="CZ146" s="194"/>
      <c r="DA146" s="194"/>
      <c r="DB146" s="194"/>
      <c r="DC146" s="194"/>
      <c r="DD146" s="194"/>
      <c r="DE146" s="194"/>
      <c r="DF146" s="194"/>
      <c r="DG146" s="194"/>
      <c r="DH146" s="194"/>
      <c r="DI146" s="194"/>
      <c r="DJ146" s="194"/>
      <c r="DK146" s="194"/>
      <c r="DL146" s="194"/>
      <c r="DM146" s="194"/>
      <c r="DN146" s="194"/>
      <c r="DO146" s="194"/>
      <c r="DP146" s="194"/>
    </row>
    <row r="147" spans="1:120" x14ac:dyDescent="0.45">
      <c r="A147" s="290"/>
      <c r="B147" s="194"/>
      <c r="C147" s="195"/>
      <c r="D147" s="194"/>
      <c r="E147" s="194"/>
      <c r="F147" s="194"/>
      <c r="G147" s="290"/>
      <c r="H147" s="194"/>
      <c r="I147" s="194"/>
      <c r="J147" s="194"/>
      <c r="K147" s="194"/>
      <c r="L147" s="194"/>
      <c r="M147" s="194"/>
      <c r="N147" s="197"/>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c r="BD147" s="194"/>
      <c r="BE147" s="194"/>
      <c r="BF147" s="194"/>
      <c r="BG147" s="194"/>
      <c r="BH147" s="194"/>
      <c r="BI147" s="194"/>
      <c r="BJ147" s="194"/>
      <c r="BK147" s="194"/>
      <c r="BL147" s="194"/>
      <c r="BM147" s="194"/>
      <c r="BN147" s="194"/>
      <c r="BO147" s="194"/>
      <c r="BP147" s="194"/>
      <c r="BQ147" s="194"/>
      <c r="BR147" s="194"/>
      <c r="BS147" s="194"/>
      <c r="BT147" s="194"/>
      <c r="BU147" s="194"/>
      <c r="BV147" s="194"/>
      <c r="BW147" s="194"/>
      <c r="BX147" s="194"/>
      <c r="BY147" s="194"/>
      <c r="BZ147" s="194"/>
      <c r="CA147" s="194"/>
      <c r="CB147" s="194"/>
      <c r="CC147" s="194"/>
      <c r="CD147" s="194"/>
      <c r="CE147" s="194"/>
      <c r="CF147" s="194"/>
      <c r="CG147" s="194"/>
      <c r="CH147" s="194"/>
      <c r="CI147" s="194"/>
      <c r="CJ147" s="194"/>
      <c r="CK147" s="194"/>
      <c r="CL147" s="194"/>
      <c r="CM147" s="194"/>
      <c r="CN147" s="194"/>
      <c r="CO147" s="194"/>
      <c r="CP147" s="194"/>
      <c r="CQ147" s="194"/>
      <c r="CR147" s="194"/>
      <c r="CS147" s="194"/>
      <c r="CT147" s="194"/>
      <c r="CU147" s="194"/>
      <c r="CV147" s="194"/>
      <c r="CW147" s="194"/>
      <c r="CX147" s="194"/>
      <c r="CY147" s="194"/>
      <c r="CZ147" s="194"/>
      <c r="DA147" s="194"/>
      <c r="DB147" s="194"/>
      <c r="DC147" s="194"/>
      <c r="DD147" s="194"/>
      <c r="DE147" s="194"/>
      <c r="DF147" s="194"/>
      <c r="DG147" s="194"/>
      <c r="DH147" s="194"/>
      <c r="DI147" s="194"/>
      <c r="DJ147" s="194"/>
      <c r="DK147" s="194"/>
      <c r="DL147" s="194"/>
      <c r="DM147" s="194"/>
      <c r="DN147" s="194"/>
      <c r="DO147" s="194"/>
      <c r="DP147" s="194"/>
    </row>
    <row r="148" spans="1:120" x14ac:dyDescent="0.45">
      <c r="A148" s="290"/>
      <c r="B148" s="194"/>
      <c r="C148" s="195"/>
      <c r="D148" s="194"/>
      <c r="E148" s="194"/>
      <c r="F148" s="194"/>
      <c r="G148" s="290"/>
      <c r="H148" s="194"/>
      <c r="I148" s="194"/>
      <c r="J148" s="194"/>
      <c r="K148" s="194"/>
      <c r="L148" s="194"/>
      <c r="M148" s="194"/>
      <c r="N148" s="197"/>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c r="BR148" s="194"/>
      <c r="BS148" s="194"/>
      <c r="BT148" s="194"/>
      <c r="BU148" s="194"/>
      <c r="BV148" s="194"/>
      <c r="BW148" s="194"/>
      <c r="BX148" s="194"/>
      <c r="BY148" s="194"/>
      <c r="BZ148" s="194"/>
      <c r="CA148" s="194"/>
      <c r="CB148" s="194"/>
      <c r="CC148" s="194"/>
      <c r="CD148" s="194"/>
      <c r="CE148" s="194"/>
      <c r="CF148" s="194"/>
      <c r="CG148" s="194"/>
      <c r="CH148" s="194"/>
      <c r="CI148" s="194"/>
      <c r="CJ148" s="194"/>
      <c r="CK148" s="194"/>
      <c r="CL148" s="194"/>
      <c r="CM148" s="194"/>
      <c r="CN148" s="194"/>
      <c r="CO148" s="194"/>
      <c r="CP148" s="194"/>
      <c r="CQ148" s="194"/>
      <c r="CR148" s="194"/>
      <c r="CS148" s="194"/>
      <c r="CT148" s="194"/>
      <c r="CU148" s="194"/>
      <c r="CV148" s="194"/>
      <c r="CW148" s="194"/>
      <c r="CX148" s="194"/>
      <c r="CY148" s="194"/>
      <c r="CZ148" s="194"/>
      <c r="DA148" s="194"/>
      <c r="DB148" s="194"/>
      <c r="DC148" s="194"/>
      <c r="DD148" s="194"/>
      <c r="DE148" s="194"/>
      <c r="DF148" s="194"/>
      <c r="DG148" s="194"/>
      <c r="DH148" s="194"/>
      <c r="DI148" s="194"/>
      <c r="DJ148" s="194"/>
      <c r="DK148" s="194"/>
      <c r="DL148" s="194"/>
      <c r="DM148" s="194"/>
      <c r="DN148" s="194"/>
      <c r="DO148" s="194"/>
      <c r="DP148" s="194"/>
    </row>
    <row r="149" spans="1:120" x14ac:dyDescent="0.45">
      <c r="A149" s="290"/>
      <c r="B149" s="194"/>
      <c r="C149" s="195"/>
      <c r="D149" s="194"/>
      <c r="E149" s="194"/>
      <c r="F149" s="194"/>
      <c r="G149" s="290"/>
      <c r="H149" s="194"/>
      <c r="I149" s="194"/>
      <c r="J149" s="194"/>
      <c r="K149" s="194"/>
      <c r="L149" s="194"/>
      <c r="M149" s="194"/>
      <c r="N149" s="197"/>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c r="BX149" s="194"/>
      <c r="BY149" s="194"/>
      <c r="BZ149" s="194"/>
      <c r="CA149" s="194"/>
      <c r="CB149" s="194"/>
      <c r="CC149" s="194"/>
      <c r="CD149" s="194"/>
      <c r="CE149" s="194"/>
      <c r="CF149" s="194"/>
      <c r="CG149" s="194"/>
      <c r="CH149" s="194"/>
      <c r="CI149" s="194"/>
      <c r="CJ149" s="194"/>
      <c r="CK149" s="194"/>
      <c r="CL149" s="194"/>
      <c r="CM149" s="194"/>
      <c r="CN149" s="194"/>
      <c r="CO149" s="194"/>
      <c r="CP149" s="194"/>
      <c r="CQ149" s="194"/>
      <c r="CR149" s="194"/>
      <c r="CS149" s="194"/>
      <c r="CT149" s="194"/>
      <c r="CU149" s="194"/>
      <c r="CV149" s="194"/>
      <c r="CW149" s="194"/>
      <c r="CX149" s="194"/>
      <c r="CY149" s="194"/>
      <c r="CZ149" s="194"/>
      <c r="DA149" s="194"/>
      <c r="DB149" s="194"/>
      <c r="DC149" s="194"/>
      <c r="DD149" s="194"/>
      <c r="DE149" s="194"/>
      <c r="DF149" s="194"/>
      <c r="DG149" s="194"/>
      <c r="DH149" s="194"/>
      <c r="DI149" s="194"/>
      <c r="DJ149" s="194"/>
      <c r="DK149" s="194"/>
      <c r="DL149" s="194"/>
      <c r="DM149" s="194"/>
      <c r="DN149" s="194"/>
      <c r="DO149" s="194"/>
      <c r="DP149" s="194"/>
    </row>
    <row r="150" spans="1:120" x14ac:dyDescent="0.45">
      <c r="A150" s="290"/>
      <c r="B150" s="194"/>
      <c r="C150" s="195"/>
      <c r="D150" s="194"/>
      <c r="E150" s="194"/>
      <c r="F150" s="194"/>
      <c r="G150" s="290"/>
      <c r="H150" s="194"/>
      <c r="I150" s="194"/>
      <c r="J150" s="194"/>
      <c r="K150" s="194"/>
      <c r="L150" s="194"/>
      <c r="M150" s="194"/>
      <c r="N150" s="197"/>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c r="DM150" s="194"/>
      <c r="DN150" s="194"/>
      <c r="DO150" s="194"/>
      <c r="DP150" s="194"/>
    </row>
    <row r="151" spans="1:120" x14ac:dyDescent="0.45">
      <c r="A151" s="290"/>
      <c r="B151" s="194"/>
      <c r="C151" s="195"/>
      <c r="D151" s="194"/>
      <c r="E151" s="194"/>
      <c r="F151" s="194"/>
      <c r="G151" s="290"/>
      <c r="H151" s="194"/>
      <c r="I151" s="194"/>
      <c r="J151" s="194"/>
      <c r="K151" s="194"/>
      <c r="L151" s="194"/>
      <c r="M151" s="194"/>
      <c r="N151" s="197"/>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c r="BD151" s="194"/>
      <c r="BE151" s="194"/>
      <c r="BF151" s="194"/>
      <c r="BG151" s="194"/>
      <c r="BH151" s="194"/>
      <c r="BI151" s="194"/>
      <c r="BJ151" s="194"/>
      <c r="BK151" s="194"/>
      <c r="BL151" s="194"/>
      <c r="BM151" s="194"/>
      <c r="BN151" s="194"/>
      <c r="BO151" s="194"/>
      <c r="BP151" s="194"/>
      <c r="BQ151" s="194"/>
      <c r="BR151" s="194"/>
      <c r="BS151" s="194"/>
      <c r="BT151" s="194"/>
      <c r="BU151" s="194"/>
      <c r="BV151" s="194"/>
      <c r="BW151" s="194"/>
      <c r="BX151" s="194"/>
      <c r="BY151" s="194"/>
      <c r="BZ151" s="194"/>
      <c r="CA151" s="194"/>
      <c r="CB151" s="194"/>
      <c r="CC151" s="194"/>
      <c r="CD151" s="194"/>
      <c r="CE151" s="194"/>
      <c r="CF151" s="194"/>
      <c r="CG151" s="194"/>
      <c r="CH151" s="194"/>
      <c r="CI151" s="194"/>
      <c r="CJ151" s="194"/>
      <c r="CK151" s="194"/>
      <c r="CL151" s="194"/>
      <c r="CM151" s="194"/>
      <c r="CN151" s="194"/>
      <c r="CO151" s="194"/>
      <c r="CP151" s="194"/>
      <c r="CQ151" s="194"/>
      <c r="CR151" s="194"/>
      <c r="CS151" s="194"/>
      <c r="CT151" s="194"/>
      <c r="CU151" s="194"/>
      <c r="CV151" s="194"/>
      <c r="CW151" s="194"/>
      <c r="CX151" s="194"/>
      <c r="CY151" s="194"/>
      <c r="CZ151" s="194"/>
      <c r="DA151" s="194"/>
      <c r="DB151" s="194"/>
      <c r="DC151" s="194"/>
      <c r="DD151" s="194"/>
      <c r="DE151" s="194"/>
      <c r="DF151" s="194"/>
      <c r="DG151" s="194"/>
      <c r="DH151" s="194"/>
      <c r="DI151" s="194"/>
      <c r="DJ151" s="194"/>
      <c r="DK151" s="194"/>
      <c r="DL151" s="194"/>
      <c r="DM151" s="194"/>
      <c r="DN151" s="194"/>
      <c r="DO151" s="194"/>
      <c r="DP151" s="194"/>
    </row>
    <row r="152" spans="1:120" x14ac:dyDescent="0.45">
      <c r="A152" s="290"/>
      <c r="B152" s="194"/>
      <c r="C152" s="195"/>
      <c r="D152" s="194"/>
      <c r="E152" s="194"/>
      <c r="F152" s="194"/>
      <c r="G152" s="290"/>
      <c r="H152" s="194"/>
      <c r="I152" s="194"/>
      <c r="J152" s="194"/>
      <c r="K152" s="194"/>
      <c r="L152" s="194"/>
      <c r="M152" s="194"/>
      <c r="N152" s="197"/>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c r="BR152" s="194"/>
      <c r="BS152" s="194"/>
      <c r="BT152" s="194"/>
      <c r="BU152" s="194"/>
      <c r="BV152" s="194"/>
      <c r="BW152" s="194"/>
      <c r="BX152" s="194"/>
      <c r="BY152" s="194"/>
      <c r="BZ152" s="194"/>
      <c r="CA152" s="194"/>
      <c r="CB152" s="194"/>
      <c r="CC152" s="194"/>
      <c r="CD152" s="194"/>
      <c r="CE152" s="194"/>
      <c r="CF152" s="194"/>
      <c r="CG152" s="194"/>
      <c r="CH152" s="194"/>
      <c r="CI152" s="194"/>
      <c r="CJ152" s="194"/>
      <c r="CK152" s="194"/>
      <c r="CL152" s="194"/>
      <c r="CM152" s="194"/>
      <c r="CN152" s="194"/>
      <c r="CO152" s="194"/>
      <c r="CP152" s="194"/>
      <c r="CQ152" s="194"/>
      <c r="CR152" s="194"/>
      <c r="CS152" s="194"/>
      <c r="CT152" s="194"/>
      <c r="CU152" s="194"/>
      <c r="CV152" s="194"/>
      <c r="CW152" s="194"/>
      <c r="CX152" s="194"/>
      <c r="CY152" s="194"/>
      <c r="CZ152" s="194"/>
      <c r="DA152" s="194"/>
      <c r="DB152" s="194"/>
      <c r="DC152" s="194"/>
      <c r="DD152" s="194"/>
      <c r="DE152" s="194"/>
      <c r="DF152" s="194"/>
      <c r="DG152" s="194"/>
      <c r="DH152" s="194"/>
      <c r="DI152" s="194"/>
      <c r="DJ152" s="194"/>
      <c r="DK152" s="194"/>
      <c r="DL152" s="194"/>
      <c r="DM152" s="194"/>
      <c r="DN152" s="194"/>
      <c r="DO152" s="194"/>
      <c r="DP152" s="194"/>
    </row>
    <row r="153" spans="1:120" x14ac:dyDescent="0.45">
      <c r="A153" s="290"/>
      <c r="B153" s="194"/>
      <c r="C153" s="195"/>
      <c r="D153" s="194"/>
      <c r="E153" s="194"/>
      <c r="F153" s="194"/>
      <c r="G153" s="290"/>
      <c r="H153" s="194"/>
      <c r="I153" s="194"/>
      <c r="J153" s="194"/>
      <c r="K153" s="194"/>
      <c r="L153" s="194"/>
      <c r="M153" s="194"/>
      <c r="N153" s="197"/>
      <c r="O153" s="194"/>
      <c r="P153" s="194"/>
      <c r="Q153" s="194"/>
      <c r="R153" s="194"/>
      <c r="S153" s="194"/>
      <c r="T153" s="194"/>
      <c r="U153" s="194"/>
      <c r="V153" s="194"/>
      <c r="W153" s="194"/>
      <c r="X153" s="194"/>
      <c r="Y153" s="194"/>
      <c r="Z153" s="194"/>
      <c r="AA153" s="194"/>
      <c r="AB153" s="194"/>
      <c r="AC153" s="194"/>
      <c r="AD153" s="194"/>
      <c r="AE153" s="194"/>
      <c r="AF153" s="194"/>
      <c r="AG153" s="194"/>
      <c r="AH153" s="194"/>
      <c r="AI153" s="194"/>
      <c r="AJ153" s="194"/>
      <c r="AK153" s="194"/>
      <c r="AL153" s="194"/>
      <c r="AM153" s="194"/>
      <c r="AN153" s="194"/>
      <c r="AO153" s="194"/>
      <c r="AP153" s="194"/>
      <c r="AQ153" s="194"/>
      <c r="AR153" s="194"/>
      <c r="AS153" s="194"/>
      <c r="AT153" s="194"/>
      <c r="AU153" s="194"/>
      <c r="AV153" s="194"/>
      <c r="AW153" s="194"/>
      <c r="AX153" s="194"/>
      <c r="AY153" s="194"/>
      <c r="AZ153" s="194"/>
      <c r="BA153" s="194"/>
      <c r="BB153" s="194"/>
      <c r="BC153" s="194"/>
      <c r="BD153" s="194"/>
      <c r="BE153" s="194"/>
      <c r="BF153" s="194"/>
      <c r="BG153" s="194"/>
      <c r="BH153" s="194"/>
      <c r="BI153" s="194"/>
      <c r="BJ153" s="194"/>
      <c r="BK153" s="194"/>
      <c r="BL153" s="194"/>
      <c r="BM153" s="194"/>
      <c r="BN153" s="194"/>
      <c r="BO153" s="194"/>
      <c r="BP153" s="194"/>
      <c r="BQ153" s="194"/>
      <c r="BR153" s="194"/>
      <c r="BS153" s="194"/>
      <c r="BT153" s="194"/>
      <c r="BU153" s="194"/>
      <c r="BV153" s="194"/>
      <c r="BW153" s="194"/>
      <c r="BX153" s="194"/>
      <c r="BY153" s="194"/>
      <c r="BZ153" s="194"/>
      <c r="CA153" s="194"/>
      <c r="CB153" s="194"/>
      <c r="CC153" s="194"/>
      <c r="CD153" s="194"/>
      <c r="CE153" s="194"/>
      <c r="CF153" s="194"/>
      <c r="CG153" s="194"/>
      <c r="CH153" s="194"/>
      <c r="CI153" s="194"/>
      <c r="CJ153" s="194"/>
      <c r="CK153" s="194"/>
      <c r="CL153" s="194"/>
      <c r="CM153" s="194"/>
      <c r="CN153" s="194"/>
      <c r="CO153" s="194"/>
      <c r="CP153" s="194"/>
      <c r="CQ153" s="194"/>
      <c r="CR153" s="194"/>
      <c r="CS153" s="194"/>
      <c r="CT153" s="194"/>
      <c r="CU153" s="194"/>
      <c r="CV153" s="194"/>
      <c r="CW153" s="194"/>
      <c r="CX153" s="194"/>
      <c r="CY153" s="194"/>
      <c r="CZ153" s="194"/>
      <c r="DA153" s="194"/>
      <c r="DB153" s="194"/>
      <c r="DC153" s="194"/>
      <c r="DD153" s="194"/>
      <c r="DE153" s="194"/>
      <c r="DF153" s="194"/>
      <c r="DG153" s="194"/>
      <c r="DH153" s="194"/>
      <c r="DI153" s="194"/>
      <c r="DJ153" s="194"/>
      <c r="DK153" s="194"/>
      <c r="DL153" s="194"/>
      <c r="DM153" s="194"/>
      <c r="DN153" s="194"/>
      <c r="DO153" s="194"/>
      <c r="DP153" s="194"/>
    </row>
    <row r="154" spans="1:120" x14ac:dyDescent="0.45">
      <c r="A154" s="290"/>
      <c r="B154" s="194"/>
      <c r="C154" s="195"/>
      <c r="D154" s="194"/>
      <c r="E154" s="194"/>
      <c r="F154" s="194"/>
      <c r="G154" s="290"/>
      <c r="H154" s="194"/>
      <c r="I154" s="194"/>
      <c r="J154" s="194"/>
      <c r="K154" s="194"/>
      <c r="L154" s="194"/>
      <c r="M154" s="194"/>
      <c r="N154" s="197"/>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c r="BC154" s="194"/>
      <c r="BD154" s="194"/>
      <c r="BE154" s="194"/>
      <c r="BF154" s="194"/>
      <c r="BG154" s="194"/>
      <c r="BH154" s="194"/>
      <c r="BI154" s="194"/>
      <c r="BJ154" s="194"/>
      <c r="BK154" s="194"/>
      <c r="BL154" s="194"/>
      <c r="BM154" s="194"/>
      <c r="BN154" s="194"/>
      <c r="BO154" s="194"/>
      <c r="BP154" s="194"/>
      <c r="BQ154" s="194"/>
      <c r="BR154" s="194"/>
      <c r="BS154" s="194"/>
      <c r="BT154" s="194"/>
      <c r="BU154" s="194"/>
      <c r="BV154" s="194"/>
      <c r="BW154" s="194"/>
      <c r="BX154" s="194"/>
      <c r="BY154" s="194"/>
      <c r="BZ154" s="194"/>
      <c r="CA154" s="194"/>
      <c r="CB154" s="194"/>
      <c r="CC154" s="194"/>
      <c r="CD154" s="194"/>
      <c r="CE154" s="194"/>
      <c r="CF154" s="194"/>
      <c r="CG154" s="194"/>
      <c r="CH154" s="194"/>
      <c r="CI154" s="194"/>
      <c r="CJ154" s="194"/>
      <c r="CK154" s="194"/>
      <c r="CL154" s="194"/>
      <c r="CM154" s="194"/>
      <c r="CN154" s="194"/>
      <c r="CO154" s="194"/>
      <c r="CP154" s="194"/>
      <c r="CQ154" s="194"/>
      <c r="CR154" s="194"/>
      <c r="CS154" s="194"/>
      <c r="CT154" s="194"/>
      <c r="CU154" s="194"/>
      <c r="CV154" s="194"/>
      <c r="CW154" s="194"/>
      <c r="CX154" s="194"/>
      <c r="CY154" s="194"/>
      <c r="CZ154" s="194"/>
      <c r="DA154" s="194"/>
      <c r="DB154" s="194"/>
      <c r="DC154" s="194"/>
      <c r="DD154" s="194"/>
      <c r="DE154" s="194"/>
      <c r="DF154" s="194"/>
      <c r="DG154" s="194"/>
      <c r="DH154" s="194"/>
      <c r="DI154" s="194"/>
      <c r="DJ154" s="194"/>
      <c r="DK154" s="194"/>
      <c r="DL154" s="194"/>
      <c r="DM154" s="194"/>
      <c r="DN154" s="194"/>
      <c r="DO154" s="194"/>
      <c r="DP154" s="194"/>
    </row>
    <row r="155" spans="1:120" x14ac:dyDescent="0.45">
      <c r="A155" s="290"/>
      <c r="B155" s="194"/>
      <c r="C155" s="195"/>
      <c r="D155" s="194"/>
      <c r="E155" s="194"/>
      <c r="F155" s="194"/>
      <c r="G155" s="290"/>
      <c r="H155" s="194"/>
      <c r="I155" s="194"/>
      <c r="J155" s="194"/>
      <c r="K155" s="194"/>
      <c r="L155" s="194"/>
      <c r="M155" s="194"/>
      <c r="N155" s="197"/>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c r="AS155" s="194"/>
      <c r="AT155" s="194"/>
      <c r="AU155" s="194"/>
      <c r="AV155" s="194"/>
      <c r="AW155" s="194"/>
      <c r="AX155" s="194"/>
      <c r="AY155" s="194"/>
      <c r="AZ155" s="194"/>
      <c r="BA155" s="194"/>
      <c r="BB155" s="194"/>
      <c r="BC155" s="194"/>
      <c r="BD155" s="194"/>
      <c r="BE155" s="194"/>
      <c r="BF155" s="194"/>
      <c r="BG155" s="194"/>
      <c r="BH155" s="194"/>
      <c r="BI155" s="194"/>
      <c r="BJ155" s="194"/>
      <c r="BK155" s="194"/>
      <c r="BL155" s="194"/>
      <c r="BM155" s="194"/>
      <c r="BN155" s="194"/>
      <c r="BO155" s="194"/>
      <c r="BP155" s="194"/>
      <c r="BQ155" s="194"/>
      <c r="BR155" s="194"/>
      <c r="BS155" s="194"/>
      <c r="BT155" s="194"/>
      <c r="BU155" s="194"/>
      <c r="BV155" s="194"/>
      <c r="BW155" s="194"/>
      <c r="BX155" s="194"/>
      <c r="BY155" s="194"/>
      <c r="BZ155" s="194"/>
      <c r="CA155" s="194"/>
      <c r="CB155" s="194"/>
      <c r="CC155" s="194"/>
      <c r="CD155" s="194"/>
      <c r="CE155" s="194"/>
      <c r="CF155" s="194"/>
      <c r="CG155" s="194"/>
      <c r="CH155" s="194"/>
      <c r="CI155" s="194"/>
      <c r="CJ155" s="194"/>
      <c r="CK155" s="194"/>
      <c r="CL155" s="194"/>
      <c r="CM155" s="194"/>
      <c r="CN155" s="194"/>
      <c r="CO155" s="194"/>
      <c r="CP155" s="194"/>
      <c r="CQ155" s="194"/>
      <c r="CR155" s="194"/>
      <c r="CS155" s="194"/>
      <c r="CT155" s="194"/>
      <c r="CU155" s="194"/>
      <c r="CV155" s="194"/>
      <c r="CW155" s="194"/>
      <c r="CX155" s="194"/>
      <c r="CY155" s="194"/>
      <c r="CZ155" s="194"/>
      <c r="DA155" s="194"/>
      <c r="DB155" s="194"/>
      <c r="DC155" s="194"/>
      <c r="DD155" s="194"/>
      <c r="DE155" s="194"/>
      <c r="DF155" s="194"/>
      <c r="DG155" s="194"/>
      <c r="DH155" s="194"/>
      <c r="DI155" s="194"/>
      <c r="DJ155" s="194"/>
      <c r="DK155" s="194"/>
      <c r="DL155" s="194"/>
      <c r="DM155" s="194"/>
      <c r="DN155" s="194"/>
      <c r="DO155" s="194"/>
      <c r="DP155" s="194"/>
    </row>
    <row r="156" spans="1:120" x14ac:dyDescent="0.45">
      <c r="A156" s="290"/>
      <c r="B156" s="194"/>
      <c r="C156" s="195"/>
      <c r="D156" s="194"/>
      <c r="E156" s="194"/>
      <c r="F156" s="194"/>
      <c r="G156" s="290"/>
      <c r="H156" s="194"/>
      <c r="I156" s="194"/>
      <c r="J156" s="194"/>
      <c r="K156" s="194"/>
      <c r="L156" s="194"/>
      <c r="M156" s="194"/>
      <c r="N156" s="197"/>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4"/>
      <c r="BL156" s="194"/>
      <c r="BM156" s="194"/>
      <c r="BN156" s="194"/>
      <c r="BO156" s="194"/>
      <c r="BP156" s="194"/>
      <c r="BQ156" s="194"/>
      <c r="BR156" s="194"/>
      <c r="BS156" s="194"/>
      <c r="BT156" s="194"/>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c r="CS156" s="194"/>
      <c r="CT156" s="194"/>
      <c r="CU156" s="194"/>
      <c r="CV156" s="194"/>
      <c r="CW156" s="194"/>
      <c r="CX156" s="194"/>
      <c r="CY156" s="194"/>
      <c r="CZ156" s="194"/>
      <c r="DA156" s="194"/>
      <c r="DB156" s="194"/>
      <c r="DC156" s="194"/>
      <c r="DD156" s="194"/>
      <c r="DE156" s="194"/>
      <c r="DF156" s="194"/>
      <c r="DG156" s="194"/>
      <c r="DH156" s="194"/>
      <c r="DI156" s="194"/>
      <c r="DJ156" s="194"/>
      <c r="DK156" s="194"/>
      <c r="DL156" s="194"/>
      <c r="DM156" s="194"/>
      <c r="DN156" s="194"/>
      <c r="DO156" s="194"/>
      <c r="DP156" s="194"/>
    </row>
    <row r="157" spans="1:120" x14ac:dyDescent="0.45">
      <c r="A157" s="290"/>
      <c r="B157" s="194"/>
      <c r="C157" s="195"/>
      <c r="D157" s="194"/>
      <c r="E157" s="194"/>
      <c r="F157" s="194"/>
      <c r="G157" s="290"/>
      <c r="H157" s="194"/>
      <c r="I157" s="194"/>
      <c r="J157" s="194"/>
      <c r="K157" s="194"/>
      <c r="L157" s="194"/>
      <c r="M157" s="194"/>
      <c r="N157" s="197"/>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c r="BD157" s="194"/>
      <c r="BE157" s="194"/>
      <c r="BF157" s="194"/>
      <c r="BG157" s="194"/>
      <c r="BH157" s="194"/>
      <c r="BI157" s="194"/>
      <c r="BJ157" s="194"/>
      <c r="BK157" s="194"/>
      <c r="BL157" s="194"/>
      <c r="BM157" s="194"/>
      <c r="BN157" s="194"/>
      <c r="BO157" s="194"/>
      <c r="BP157" s="194"/>
      <c r="BQ157" s="194"/>
      <c r="BR157" s="194"/>
      <c r="BS157" s="194"/>
      <c r="BT157" s="194"/>
      <c r="BU157" s="194"/>
      <c r="BV157" s="194"/>
      <c r="BW157" s="194"/>
      <c r="BX157" s="194"/>
      <c r="BY157" s="194"/>
      <c r="BZ157" s="194"/>
      <c r="CA157" s="194"/>
      <c r="CB157" s="194"/>
      <c r="CC157" s="194"/>
      <c r="CD157" s="194"/>
      <c r="CE157" s="194"/>
      <c r="CF157" s="194"/>
      <c r="CG157" s="194"/>
      <c r="CH157" s="194"/>
      <c r="CI157" s="194"/>
      <c r="CJ157" s="194"/>
      <c r="CK157" s="194"/>
      <c r="CL157" s="194"/>
      <c r="CM157" s="194"/>
      <c r="CN157" s="194"/>
      <c r="CO157" s="194"/>
      <c r="CP157" s="194"/>
      <c r="CQ157" s="194"/>
      <c r="CR157" s="194"/>
      <c r="CS157" s="194"/>
      <c r="CT157" s="194"/>
      <c r="CU157" s="194"/>
      <c r="CV157" s="194"/>
      <c r="CW157" s="194"/>
      <c r="CX157" s="194"/>
      <c r="CY157" s="194"/>
      <c r="CZ157" s="194"/>
      <c r="DA157" s="194"/>
      <c r="DB157" s="194"/>
      <c r="DC157" s="194"/>
      <c r="DD157" s="194"/>
      <c r="DE157" s="194"/>
      <c r="DF157" s="194"/>
      <c r="DG157" s="194"/>
      <c r="DH157" s="194"/>
      <c r="DI157" s="194"/>
      <c r="DJ157" s="194"/>
      <c r="DK157" s="194"/>
      <c r="DL157" s="194"/>
      <c r="DM157" s="194"/>
      <c r="DN157" s="194"/>
      <c r="DO157" s="194"/>
      <c r="DP157" s="194"/>
    </row>
    <row r="158" spans="1:120" x14ac:dyDescent="0.45">
      <c r="A158" s="290"/>
      <c r="B158" s="194"/>
      <c r="C158" s="195"/>
      <c r="D158" s="194"/>
      <c r="E158" s="194"/>
      <c r="F158" s="194"/>
      <c r="G158" s="290"/>
      <c r="H158" s="194"/>
      <c r="I158" s="194"/>
      <c r="J158" s="194"/>
      <c r="K158" s="194"/>
      <c r="L158" s="194"/>
      <c r="M158" s="194"/>
      <c r="N158" s="197"/>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194"/>
      <c r="AL158" s="194"/>
      <c r="AM158" s="194"/>
      <c r="AN158" s="194"/>
      <c r="AO158" s="194"/>
      <c r="AP158" s="194"/>
      <c r="AQ158" s="194"/>
      <c r="AR158" s="194"/>
      <c r="AS158" s="194"/>
      <c r="AT158" s="194"/>
      <c r="AU158" s="194"/>
      <c r="AV158" s="194"/>
      <c r="AW158" s="194"/>
      <c r="AX158" s="194"/>
      <c r="AY158" s="194"/>
      <c r="AZ158" s="194"/>
      <c r="BA158" s="194"/>
      <c r="BB158" s="194"/>
      <c r="BC158" s="194"/>
      <c r="BD158" s="194"/>
      <c r="BE158" s="194"/>
      <c r="BF158" s="194"/>
      <c r="BG158" s="194"/>
      <c r="BH158" s="194"/>
      <c r="BI158" s="194"/>
      <c r="BJ158" s="194"/>
      <c r="BK158" s="194"/>
      <c r="BL158" s="194"/>
      <c r="BM158" s="194"/>
      <c r="BN158" s="194"/>
      <c r="BO158" s="194"/>
      <c r="BP158" s="194"/>
      <c r="BQ158" s="194"/>
      <c r="BR158" s="194"/>
      <c r="BS158" s="194"/>
      <c r="BT158" s="194"/>
      <c r="BU158" s="194"/>
      <c r="BV158" s="194"/>
      <c r="BW158" s="194"/>
      <c r="BX158" s="194"/>
      <c r="BY158" s="194"/>
      <c r="BZ158" s="194"/>
      <c r="CA158" s="194"/>
      <c r="CB158" s="194"/>
      <c r="CC158" s="194"/>
      <c r="CD158" s="194"/>
      <c r="CE158" s="194"/>
      <c r="CF158" s="194"/>
      <c r="CG158" s="194"/>
      <c r="CH158" s="194"/>
      <c r="CI158" s="194"/>
      <c r="CJ158" s="194"/>
      <c r="CK158" s="194"/>
      <c r="CL158" s="194"/>
      <c r="CM158" s="194"/>
      <c r="CN158" s="194"/>
      <c r="CO158" s="194"/>
      <c r="CP158" s="194"/>
      <c r="CQ158" s="194"/>
      <c r="CR158" s="194"/>
      <c r="CS158" s="194"/>
      <c r="CT158" s="194"/>
      <c r="CU158" s="194"/>
      <c r="CV158" s="194"/>
      <c r="CW158" s="194"/>
      <c r="CX158" s="194"/>
      <c r="CY158" s="194"/>
      <c r="CZ158" s="194"/>
      <c r="DA158" s="194"/>
      <c r="DB158" s="194"/>
      <c r="DC158" s="194"/>
      <c r="DD158" s="194"/>
      <c r="DE158" s="194"/>
      <c r="DF158" s="194"/>
      <c r="DG158" s="194"/>
      <c r="DH158" s="194"/>
      <c r="DI158" s="194"/>
      <c r="DJ158" s="194"/>
      <c r="DK158" s="194"/>
      <c r="DL158" s="194"/>
      <c r="DM158" s="194"/>
      <c r="DN158" s="194"/>
      <c r="DO158" s="194"/>
      <c r="DP158" s="194"/>
    </row>
    <row r="159" spans="1:120" x14ac:dyDescent="0.45">
      <c r="A159" s="290"/>
      <c r="B159" s="194"/>
      <c r="C159" s="195"/>
      <c r="D159" s="194"/>
      <c r="E159" s="194"/>
      <c r="F159" s="194"/>
      <c r="G159" s="290"/>
      <c r="H159" s="194"/>
      <c r="I159" s="194"/>
      <c r="J159" s="194"/>
      <c r="K159" s="194"/>
      <c r="L159" s="194"/>
      <c r="M159" s="194"/>
      <c r="N159" s="197"/>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94"/>
      <c r="BJ159" s="194"/>
      <c r="BK159" s="194"/>
      <c r="BL159" s="194"/>
      <c r="BM159" s="194"/>
      <c r="BN159" s="194"/>
      <c r="BO159" s="194"/>
      <c r="BP159" s="194"/>
      <c r="BQ159" s="194"/>
      <c r="BR159" s="194"/>
      <c r="BS159" s="194"/>
      <c r="BT159" s="194"/>
      <c r="BU159" s="194"/>
      <c r="BV159" s="194"/>
      <c r="BW159" s="194"/>
      <c r="BX159" s="194"/>
      <c r="BY159" s="194"/>
      <c r="BZ159" s="194"/>
      <c r="CA159" s="194"/>
      <c r="CB159" s="194"/>
      <c r="CC159" s="194"/>
      <c r="CD159" s="194"/>
      <c r="CE159" s="194"/>
      <c r="CF159" s="194"/>
      <c r="CG159" s="194"/>
      <c r="CH159" s="194"/>
      <c r="CI159" s="194"/>
      <c r="CJ159" s="194"/>
      <c r="CK159" s="194"/>
      <c r="CL159" s="194"/>
      <c r="CM159" s="194"/>
      <c r="CN159" s="194"/>
      <c r="CO159" s="194"/>
      <c r="CP159" s="194"/>
      <c r="CQ159" s="194"/>
      <c r="CR159" s="194"/>
      <c r="CS159" s="194"/>
      <c r="CT159" s="194"/>
      <c r="CU159" s="194"/>
      <c r="CV159" s="194"/>
      <c r="CW159" s="194"/>
      <c r="CX159" s="194"/>
      <c r="CY159" s="194"/>
      <c r="CZ159" s="194"/>
      <c r="DA159" s="194"/>
      <c r="DB159" s="194"/>
      <c r="DC159" s="194"/>
      <c r="DD159" s="194"/>
      <c r="DE159" s="194"/>
      <c r="DF159" s="194"/>
      <c r="DG159" s="194"/>
      <c r="DH159" s="194"/>
      <c r="DI159" s="194"/>
      <c r="DJ159" s="194"/>
      <c r="DK159" s="194"/>
      <c r="DL159" s="194"/>
      <c r="DM159" s="194"/>
      <c r="DN159" s="194"/>
      <c r="DO159" s="194"/>
      <c r="DP159" s="194"/>
    </row>
    <row r="160" spans="1:120" x14ac:dyDescent="0.45">
      <c r="A160" s="290"/>
      <c r="B160" s="194"/>
      <c r="C160" s="195"/>
      <c r="D160" s="194"/>
      <c r="E160" s="194"/>
      <c r="F160" s="194"/>
      <c r="G160" s="290"/>
      <c r="H160" s="194"/>
      <c r="I160" s="194"/>
      <c r="J160" s="194"/>
      <c r="K160" s="194"/>
      <c r="L160" s="194"/>
      <c r="M160" s="194"/>
      <c r="N160" s="197"/>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c r="BX160" s="194"/>
      <c r="BY160" s="194"/>
      <c r="BZ160" s="194"/>
      <c r="CA160" s="194"/>
      <c r="CB160" s="194"/>
      <c r="CC160" s="194"/>
      <c r="CD160" s="194"/>
      <c r="CE160" s="194"/>
      <c r="CF160" s="194"/>
      <c r="CG160" s="194"/>
      <c r="CH160" s="194"/>
      <c r="CI160" s="194"/>
      <c r="CJ160" s="194"/>
      <c r="CK160" s="194"/>
      <c r="CL160" s="194"/>
      <c r="CM160" s="194"/>
      <c r="CN160" s="194"/>
      <c r="CO160" s="194"/>
      <c r="CP160" s="194"/>
      <c r="CQ160" s="194"/>
      <c r="CR160" s="194"/>
      <c r="CS160" s="194"/>
      <c r="CT160" s="194"/>
      <c r="CU160" s="194"/>
      <c r="CV160" s="194"/>
      <c r="CW160" s="194"/>
      <c r="CX160" s="194"/>
      <c r="CY160" s="194"/>
      <c r="CZ160" s="194"/>
      <c r="DA160" s="194"/>
      <c r="DB160" s="194"/>
      <c r="DC160" s="194"/>
      <c r="DD160" s="194"/>
      <c r="DE160" s="194"/>
      <c r="DF160" s="194"/>
      <c r="DG160" s="194"/>
      <c r="DH160" s="194"/>
      <c r="DI160" s="194"/>
      <c r="DJ160" s="194"/>
      <c r="DK160" s="194"/>
      <c r="DL160" s="194"/>
      <c r="DM160" s="194"/>
      <c r="DN160" s="194"/>
      <c r="DO160" s="194"/>
      <c r="DP160" s="194"/>
    </row>
    <row r="161" spans="1:120" x14ac:dyDescent="0.45">
      <c r="A161" s="290"/>
      <c r="B161" s="194"/>
      <c r="C161" s="195"/>
      <c r="D161" s="194"/>
      <c r="E161" s="194"/>
      <c r="F161" s="194"/>
      <c r="G161" s="290"/>
      <c r="H161" s="194"/>
      <c r="I161" s="194"/>
      <c r="J161" s="194"/>
      <c r="K161" s="194"/>
      <c r="L161" s="194"/>
      <c r="M161" s="194"/>
      <c r="N161" s="197"/>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c r="BD161" s="194"/>
      <c r="BE161" s="194"/>
      <c r="BF161" s="194"/>
      <c r="BG161" s="194"/>
      <c r="BH161" s="194"/>
      <c r="BI161" s="194"/>
      <c r="BJ161" s="194"/>
      <c r="BK161" s="194"/>
      <c r="BL161" s="194"/>
      <c r="BM161" s="194"/>
      <c r="BN161" s="194"/>
      <c r="BO161" s="194"/>
      <c r="BP161" s="194"/>
      <c r="BQ161" s="194"/>
      <c r="BR161" s="194"/>
      <c r="BS161" s="194"/>
      <c r="BT161" s="194"/>
      <c r="BU161" s="194"/>
      <c r="BV161" s="194"/>
      <c r="BW161" s="194"/>
      <c r="BX161" s="194"/>
      <c r="BY161" s="194"/>
      <c r="BZ161" s="194"/>
      <c r="CA161" s="194"/>
      <c r="CB161" s="194"/>
      <c r="CC161" s="194"/>
      <c r="CD161" s="194"/>
      <c r="CE161" s="194"/>
      <c r="CF161" s="194"/>
      <c r="CG161" s="194"/>
      <c r="CH161" s="194"/>
      <c r="CI161" s="194"/>
      <c r="CJ161" s="194"/>
      <c r="CK161" s="194"/>
      <c r="CL161" s="194"/>
      <c r="CM161" s="194"/>
      <c r="CN161" s="194"/>
      <c r="CO161" s="194"/>
      <c r="CP161" s="194"/>
      <c r="CQ161" s="194"/>
      <c r="CR161" s="194"/>
      <c r="CS161" s="194"/>
      <c r="CT161" s="194"/>
      <c r="CU161" s="194"/>
      <c r="CV161" s="194"/>
      <c r="CW161" s="194"/>
      <c r="CX161" s="194"/>
      <c r="CY161" s="194"/>
      <c r="CZ161" s="194"/>
      <c r="DA161" s="194"/>
      <c r="DB161" s="194"/>
      <c r="DC161" s="194"/>
      <c r="DD161" s="194"/>
      <c r="DE161" s="194"/>
      <c r="DF161" s="194"/>
      <c r="DG161" s="194"/>
      <c r="DH161" s="194"/>
      <c r="DI161" s="194"/>
      <c r="DJ161" s="194"/>
      <c r="DK161" s="194"/>
      <c r="DL161" s="194"/>
      <c r="DM161" s="194"/>
      <c r="DN161" s="194"/>
      <c r="DO161" s="194"/>
      <c r="DP161" s="194"/>
    </row>
    <row r="162" spans="1:120" x14ac:dyDescent="0.45">
      <c r="A162" s="290"/>
      <c r="B162" s="194"/>
      <c r="C162" s="195"/>
      <c r="D162" s="194"/>
      <c r="E162" s="194"/>
      <c r="F162" s="194"/>
      <c r="G162" s="290"/>
      <c r="H162" s="194"/>
      <c r="I162" s="194"/>
      <c r="J162" s="194"/>
      <c r="K162" s="194"/>
      <c r="L162" s="194"/>
      <c r="M162" s="194"/>
      <c r="N162" s="197"/>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c r="BQ162" s="194"/>
      <c r="BR162" s="194"/>
      <c r="BS162" s="194"/>
      <c r="BT162" s="194"/>
      <c r="BU162" s="194"/>
      <c r="BV162" s="194"/>
      <c r="BW162" s="194"/>
      <c r="BX162" s="194"/>
      <c r="BY162" s="194"/>
      <c r="BZ162" s="194"/>
      <c r="CA162" s="194"/>
      <c r="CB162" s="194"/>
      <c r="CC162" s="194"/>
      <c r="CD162" s="194"/>
      <c r="CE162" s="194"/>
      <c r="CF162" s="194"/>
      <c r="CG162" s="194"/>
      <c r="CH162" s="194"/>
      <c r="CI162" s="194"/>
      <c r="CJ162" s="194"/>
      <c r="CK162" s="194"/>
      <c r="CL162" s="194"/>
      <c r="CM162" s="194"/>
      <c r="CN162" s="194"/>
      <c r="CO162" s="194"/>
      <c r="CP162" s="194"/>
      <c r="CQ162" s="194"/>
      <c r="CR162" s="194"/>
      <c r="CS162" s="194"/>
      <c r="CT162" s="194"/>
      <c r="CU162" s="194"/>
      <c r="CV162" s="194"/>
      <c r="CW162" s="194"/>
      <c r="CX162" s="194"/>
      <c r="CY162" s="194"/>
      <c r="CZ162" s="194"/>
      <c r="DA162" s="194"/>
      <c r="DB162" s="194"/>
      <c r="DC162" s="194"/>
      <c r="DD162" s="194"/>
      <c r="DE162" s="194"/>
      <c r="DF162" s="194"/>
      <c r="DG162" s="194"/>
      <c r="DH162" s="194"/>
      <c r="DI162" s="194"/>
      <c r="DJ162" s="194"/>
      <c r="DK162" s="194"/>
      <c r="DL162" s="194"/>
      <c r="DM162" s="194"/>
      <c r="DN162" s="194"/>
      <c r="DO162" s="194"/>
      <c r="DP162" s="194"/>
    </row>
    <row r="163" spans="1:120" x14ac:dyDescent="0.45">
      <c r="A163" s="290"/>
      <c r="B163" s="194"/>
      <c r="C163" s="195"/>
      <c r="D163" s="194"/>
      <c r="E163" s="194"/>
      <c r="F163" s="194"/>
      <c r="G163" s="290"/>
      <c r="H163" s="194"/>
      <c r="I163" s="194"/>
      <c r="J163" s="194"/>
      <c r="K163" s="194"/>
      <c r="L163" s="194"/>
      <c r="M163" s="194"/>
      <c r="N163" s="197"/>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c r="BR163" s="194"/>
      <c r="BS163" s="194"/>
      <c r="BT163" s="194"/>
      <c r="BU163" s="194"/>
      <c r="BV163" s="194"/>
      <c r="BW163" s="194"/>
      <c r="BX163" s="194"/>
      <c r="BY163" s="194"/>
      <c r="BZ163" s="194"/>
      <c r="CA163" s="194"/>
      <c r="CB163" s="194"/>
      <c r="CC163" s="194"/>
      <c r="CD163" s="194"/>
      <c r="CE163" s="194"/>
      <c r="CF163" s="194"/>
      <c r="CG163" s="194"/>
      <c r="CH163" s="194"/>
      <c r="CI163" s="194"/>
      <c r="CJ163" s="194"/>
      <c r="CK163" s="194"/>
      <c r="CL163" s="194"/>
      <c r="CM163" s="194"/>
      <c r="CN163" s="194"/>
      <c r="CO163" s="194"/>
      <c r="CP163" s="194"/>
      <c r="CQ163" s="194"/>
      <c r="CR163" s="194"/>
      <c r="CS163" s="194"/>
      <c r="CT163" s="194"/>
      <c r="CU163" s="194"/>
      <c r="CV163" s="194"/>
      <c r="CW163" s="194"/>
      <c r="CX163" s="194"/>
      <c r="CY163" s="194"/>
      <c r="CZ163" s="194"/>
      <c r="DA163" s="194"/>
      <c r="DB163" s="194"/>
      <c r="DC163" s="194"/>
      <c r="DD163" s="194"/>
      <c r="DE163" s="194"/>
      <c r="DF163" s="194"/>
      <c r="DG163" s="194"/>
      <c r="DH163" s="194"/>
      <c r="DI163" s="194"/>
      <c r="DJ163" s="194"/>
      <c r="DK163" s="194"/>
      <c r="DL163" s="194"/>
      <c r="DM163" s="194"/>
      <c r="DN163" s="194"/>
      <c r="DO163" s="194"/>
      <c r="DP163" s="194"/>
    </row>
    <row r="164" spans="1:120" x14ac:dyDescent="0.45">
      <c r="A164" s="290"/>
      <c r="B164" s="194"/>
      <c r="C164" s="195"/>
      <c r="D164" s="194"/>
      <c r="E164" s="194"/>
      <c r="F164" s="194"/>
      <c r="G164" s="290"/>
      <c r="H164" s="194"/>
      <c r="I164" s="194"/>
      <c r="J164" s="194"/>
      <c r="K164" s="194"/>
      <c r="L164" s="194"/>
      <c r="M164" s="194"/>
      <c r="N164" s="197"/>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c r="BR164" s="194"/>
      <c r="BS164" s="194"/>
      <c r="BT164" s="194"/>
      <c r="BU164" s="194"/>
      <c r="BV164" s="194"/>
      <c r="BW164" s="194"/>
      <c r="BX164" s="194"/>
      <c r="BY164" s="194"/>
      <c r="BZ164" s="194"/>
      <c r="CA164" s="194"/>
      <c r="CB164" s="194"/>
      <c r="CC164" s="194"/>
      <c r="CD164" s="194"/>
      <c r="CE164" s="194"/>
      <c r="CF164" s="194"/>
      <c r="CG164" s="194"/>
      <c r="CH164" s="194"/>
      <c r="CI164" s="194"/>
      <c r="CJ164" s="194"/>
      <c r="CK164" s="194"/>
      <c r="CL164" s="194"/>
      <c r="CM164" s="194"/>
      <c r="CN164" s="194"/>
      <c r="CO164" s="194"/>
      <c r="CP164" s="194"/>
      <c r="CQ164" s="194"/>
      <c r="CR164" s="194"/>
      <c r="CS164" s="194"/>
      <c r="CT164" s="194"/>
      <c r="CU164" s="194"/>
      <c r="CV164" s="194"/>
      <c r="CW164" s="194"/>
      <c r="CX164" s="194"/>
      <c r="CY164" s="194"/>
      <c r="CZ164" s="194"/>
      <c r="DA164" s="194"/>
      <c r="DB164" s="194"/>
      <c r="DC164" s="194"/>
      <c r="DD164" s="194"/>
      <c r="DE164" s="194"/>
      <c r="DF164" s="194"/>
      <c r="DG164" s="194"/>
      <c r="DH164" s="194"/>
      <c r="DI164" s="194"/>
      <c r="DJ164" s="194"/>
      <c r="DK164" s="194"/>
      <c r="DL164" s="194"/>
      <c r="DM164" s="194"/>
      <c r="DN164" s="194"/>
      <c r="DO164" s="194"/>
      <c r="DP164" s="194"/>
    </row>
    <row r="165" spans="1:120" x14ac:dyDescent="0.45">
      <c r="A165" s="290"/>
      <c r="B165" s="194"/>
      <c r="C165" s="195"/>
      <c r="D165" s="194"/>
      <c r="E165" s="194"/>
      <c r="F165" s="194"/>
      <c r="G165" s="290"/>
      <c r="H165" s="194"/>
      <c r="I165" s="194"/>
      <c r="J165" s="194"/>
      <c r="K165" s="194"/>
      <c r="L165" s="194"/>
      <c r="M165" s="194"/>
      <c r="N165" s="197"/>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c r="BF165" s="194"/>
      <c r="BG165" s="194"/>
      <c r="BH165" s="194"/>
      <c r="BI165" s="194"/>
      <c r="BJ165" s="194"/>
      <c r="BK165" s="194"/>
      <c r="BL165" s="194"/>
      <c r="BM165" s="194"/>
      <c r="BN165" s="194"/>
      <c r="BO165" s="194"/>
      <c r="BP165" s="194"/>
      <c r="BQ165" s="194"/>
      <c r="BR165" s="194"/>
      <c r="BS165" s="194"/>
      <c r="BT165" s="194"/>
      <c r="BU165" s="194"/>
      <c r="BV165" s="194"/>
      <c r="BW165" s="194"/>
      <c r="BX165" s="194"/>
      <c r="BY165" s="194"/>
      <c r="BZ165" s="194"/>
      <c r="CA165" s="194"/>
      <c r="CB165" s="194"/>
      <c r="CC165" s="194"/>
      <c r="CD165" s="194"/>
      <c r="CE165" s="194"/>
      <c r="CF165" s="194"/>
      <c r="CG165" s="194"/>
      <c r="CH165" s="194"/>
      <c r="CI165" s="194"/>
      <c r="CJ165" s="194"/>
      <c r="CK165" s="194"/>
      <c r="CL165" s="194"/>
      <c r="CM165" s="194"/>
      <c r="CN165" s="194"/>
      <c r="CO165" s="194"/>
      <c r="CP165" s="194"/>
      <c r="CQ165" s="194"/>
      <c r="CR165" s="194"/>
      <c r="CS165" s="194"/>
      <c r="CT165" s="194"/>
      <c r="CU165" s="194"/>
      <c r="CV165" s="194"/>
      <c r="CW165" s="194"/>
      <c r="CX165" s="194"/>
      <c r="CY165" s="194"/>
      <c r="CZ165" s="194"/>
      <c r="DA165" s="194"/>
      <c r="DB165" s="194"/>
      <c r="DC165" s="194"/>
      <c r="DD165" s="194"/>
      <c r="DE165" s="194"/>
      <c r="DF165" s="194"/>
      <c r="DG165" s="194"/>
      <c r="DH165" s="194"/>
      <c r="DI165" s="194"/>
      <c r="DJ165" s="194"/>
      <c r="DK165" s="194"/>
      <c r="DL165" s="194"/>
      <c r="DM165" s="194"/>
      <c r="DN165" s="194"/>
      <c r="DO165" s="194"/>
      <c r="DP165" s="194"/>
    </row>
    <row r="166" spans="1:120" x14ac:dyDescent="0.45">
      <c r="A166" s="290"/>
      <c r="B166" s="194"/>
      <c r="C166" s="195"/>
      <c r="D166" s="194"/>
      <c r="E166" s="194"/>
      <c r="F166" s="194"/>
      <c r="G166" s="290"/>
      <c r="H166" s="194"/>
      <c r="I166" s="194"/>
      <c r="J166" s="194"/>
      <c r="K166" s="194"/>
      <c r="L166" s="194"/>
      <c r="M166" s="194"/>
      <c r="N166" s="197"/>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194"/>
      <c r="AM166" s="194"/>
      <c r="AN166" s="194"/>
      <c r="AO166" s="194"/>
      <c r="AP166" s="194"/>
      <c r="AQ166" s="194"/>
      <c r="AR166" s="194"/>
      <c r="AS166" s="194"/>
      <c r="AT166" s="194"/>
      <c r="AU166" s="194"/>
      <c r="AV166" s="194"/>
      <c r="AW166" s="194"/>
      <c r="AX166" s="194"/>
      <c r="AY166" s="194"/>
      <c r="AZ166" s="194"/>
      <c r="BA166" s="194"/>
      <c r="BB166" s="194"/>
      <c r="BC166" s="194"/>
      <c r="BD166" s="194"/>
      <c r="BE166" s="194"/>
      <c r="BF166" s="194"/>
      <c r="BG166" s="194"/>
      <c r="BH166" s="194"/>
      <c r="BI166" s="194"/>
      <c r="BJ166" s="194"/>
      <c r="BK166" s="194"/>
      <c r="BL166" s="194"/>
      <c r="BM166" s="194"/>
      <c r="BN166" s="194"/>
      <c r="BO166" s="194"/>
      <c r="BP166" s="194"/>
      <c r="BQ166" s="194"/>
      <c r="BR166" s="194"/>
      <c r="BS166" s="194"/>
      <c r="BT166" s="194"/>
      <c r="BU166" s="194"/>
      <c r="BV166" s="194"/>
      <c r="BW166" s="194"/>
      <c r="BX166" s="194"/>
      <c r="BY166" s="194"/>
      <c r="BZ166" s="194"/>
      <c r="CA166" s="194"/>
      <c r="CB166" s="194"/>
      <c r="CC166" s="194"/>
      <c r="CD166" s="194"/>
      <c r="CE166" s="194"/>
      <c r="CF166" s="194"/>
      <c r="CG166" s="194"/>
      <c r="CH166" s="194"/>
      <c r="CI166" s="194"/>
      <c r="CJ166" s="194"/>
      <c r="CK166" s="194"/>
      <c r="CL166" s="194"/>
      <c r="CM166" s="194"/>
      <c r="CN166" s="194"/>
      <c r="CO166" s="194"/>
      <c r="CP166" s="194"/>
      <c r="CQ166" s="194"/>
      <c r="CR166" s="194"/>
      <c r="CS166" s="194"/>
      <c r="CT166" s="194"/>
      <c r="CU166" s="194"/>
      <c r="CV166" s="194"/>
      <c r="CW166" s="194"/>
      <c r="CX166" s="194"/>
      <c r="CY166" s="194"/>
      <c r="CZ166" s="194"/>
      <c r="DA166" s="194"/>
      <c r="DB166" s="194"/>
      <c r="DC166" s="194"/>
      <c r="DD166" s="194"/>
      <c r="DE166" s="194"/>
      <c r="DF166" s="194"/>
      <c r="DG166" s="194"/>
      <c r="DH166" s="194"/>
      <c r="DI166" s="194"/>
      <c r="DJ166" s="194"/>
      <c r="DK166" s="194"/>
      <c r="DL166" s="194"/>
      <c r="DM166" s="194"/>
      <c r="DN166" s="194"/>
      <c r="DO166" s="194"/>
      <c r="DP166" s="194"/>
    </row>
    <row r="167" spans="1:120" x14ac:dyDescent="0.45">
      <c r="A167" s="290"/>
      <c r="B167" s="194"/>
      <c r="C167" s="195"/>
      <c r="D167" s="194"/>
      <c r="E167" s="194"/>
      <c r="F167" s="194"/>
      <c r="G167" s="290"/>
      <c r="H167" s="194"/>
      <c r="I167" s="194"/>
      <c r="J167" s="194"/>
      <c r="K167" s="194"/>
      <c r="L167" s="194"/>
      <c r="M167" s="194"/>
      <c r="N167" s="197"/>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c r="BD167" s="194"/>
      <c r="BE167" s="194"/>
      <c r="BF167" s="194"/>
      <c r="BG167" s="194"/>
      <c r="BH167" s="194"/>
      <c r="BI167" s="194"/>
      <c r="BJ167" s="194"/>
      <c r="BK167" s="194"/>
      <c r="BL167" s="194"/>
      <c r="BM167" s="194"/>
      <c r="BN167" s="194"/>
      <c r="BO167" s="194"/>
      <c r="BP167" s="194"/>
      <c r="BQ167" s="194"/>
      <c r="BR167" s="194"/>
      <c r="BS167" s="194"/>
      <c r="BT167" s="194"/>
      <c r="BU167" s="194"/>
      <c r="BV167" s="194"/>
      <c r="BW167" s="194"/>
      <c r="BX167" s="194"/>
      <c r="BY167" s="194"/>
      <c r="BZ167" s="194"/>
      <c r="CA167" s="194"/>
      <c r="CB167" s="194"/>
      <c r="CC167" s="194"/>
      <c r="CD167" s="194"/>
      <c r="CE167" s="194"/>
      <c r="CF167" s="194"/>
      <c r="CG167" s="194"/>
      <c r="CH167" s="194"/>
      <c r="CI167" s="194"/>
      <c r="CJ167" s="194"/>
      <c r="CK167" s="194"/>
      <c r="CL167" s="194"/>
      <c r="CM167" s="194"/>
      <c r="CN167" s="194"/>
      <c r="CO167" s="194"/>
      <c r="CP167" s="194"/>
      <c r="CQ167" s="194"/>
      <c r="CR167" s="194"/>
      <c r="CS167" s="194"/>
      <c r="CT167" s="194"/>
      <c r="CU167" s="194"/>
      <c r="CV167" s="194"/>
      <c r="CW167" s="194"/>
      <c r="CX167" s="194"/>
      <c r="CY167" s="194"/>
      <c r="CZ167" s="194"/>
      <c r="DA167" s="194"/>
      <c r="DB167" s="194"/>
      <c r="DC167" s="194"/>
      <c r="DD167" s="194"/>
      <c r="DE167" s="194"/>
      <c r="DF167" s="194"/>
      <c r="DG167" s="194"/>
      <c r="DH167" s="194"/>
      <c r="DI167" s="194"/>
      <c r="DJ167" s="194"/>
      <c r="DK167" s="194"/>
      <c r="DL167" s="194"/>
      <c r="DM167" s="194"/>
      <c r="DN167" s="194"/>
      <c r="DO167" s="194"/>
      <c r="DP167" s="194"/>
    </row>
    <row r="168" spans="1:120" x14ac:dyDescent="0.45">
      <c r="A168" s="290"/>
      <c r="B168" s="194"/>
      <c r="C168" s="195"/>
      <c r="D168" s="194"/>
      <c r="E168" s="194"/>
      <c r="F168" s="194"/>
      <c r="G168" s="290"/>
      <c r="H168" s="194"/>
      <c r="I168" s="194"/>
      <c r="J168" s="194"/>
      <c r="K168" s="194"/>
      <c r="L168" s="194"/>
      <c r="M168" s="194"/>
      <c r="N168" s="197"/>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c r="BD168" s="194"/>
      <c r="BE168" s="194"/>
      <c r="BF168" s="194"/>
      <c r="BG168" s="194"/>
      <c r="BH168" s="194"/>
      <c r="BI168" s="194"/>
      <c r="BJ168" s="194"/>
      <c r="BK168" s="194"/>
      <c r="BL168" s="194"/>
      <c r="BM168" s="194"/>
      <c r="BN168" s="194"/>
      <c r="BO168" s="194"/>
      <c r="BP168" s="194"/>
      <c r="BQ168" s="194"/>
      <c r="BR168" s="194"/>
      <c r="BS168" s="194"/>
      <c r="BT168" s="194"/>
      <c r="BU168" s="194"/>
      <c r="BV168" s="194"/>
      <c r="BW168" s="194"/>
      <c r="BX168" s="194"/>
      <c r="BY168" s="194"/>
      <c r="BZ168" s="194"/>
      <c r="CA168" s="194"/>
      <c r="CB168" s="194"/>
      <c r="CC168" s="194"/>
      <c r="CD168" s="194"/>
      <c r="CE168" s="194"/>
      <c r="CF168" s="194"/>
      <c r="CG168" s="194"/>
      <c r="CH168" s="194"/>
      <c r="CI168" s="194"/>
      <c r="CJ168" s="194"/>
      <c r="CK168" s="194"/>
      <c r="CL168" s="194"/>
      <c r="CM168" s="194"/>
      <c r="CN168" s="194"/>
      <c r="CO168" s="194"/>
      <c r="CP168" s="194"/>
      <c r="CQ168" s="194"/>
      <c r="CR168" s="194"/>
      <c r="CS168" s="194"/>
      <c r="CT168" s="194"/>
      <c r="CU168" s="194"/>
      <c r="CV168" s="194"/>
      <c r="CW168" s="194"/>
      <c r="CX168" s="194"/>
      <c r="CY168" s="194"/>
      <c r="CZ168" s="194"/>
      <c r="DA168" s="194"/>
      <c r="DB168" s="194"/>
      <c r="DC168" s="194"/>
      <c r="DD168" s="194"/>
      <c r="DE168" s="194"/>
      <c r="DF168" s="194"/>
      <c r="DG168" s="194"/>
      <c r="DH168" s="194"/>
      <c r="DI168" s="194"/>
      <c r="DJ168" s="194"/>
      <c r="DK168" s="194"/>
      <c r="DL168" s="194"/>
      <c r="DM168" s="194"/>
      <c r="DN168" s="194"/>
      <c r="DO168" s="194"/>
      <c r="DP168" s="194"/>
    </row>
    <row r="169" spans="1:120" x14ac:dyDescent="0.45">
      <c r="A169" s="290"/>
      <c r="B169" s="194"/>
      <c r="C169" s="195"/>
      <c r="D169" s="194"/>
      <c r="E169" s="194"/>
      <c r="F169" s="194"/>
      <c r="G169" s="290"/>
      <c r="H169" s="194"/>
      <c r="I169" s="194"/>
      <c r="J169" s="194"/>
      <c r="K169" s="194"/>
      <c r="L169" s="194"/>
      <c r="M169" s="194"/>
      <c r="N169" s="197"/>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c r="BD169" s="194"/>
      <c r="BE169" s="194"/>
      <c r="BF169" s="194"/>
      <c r="BG169" s="194"/>
      <c r="BH169" s="194"/>
      <c r="BI169" s="194"/>
      <c r="BJ169" s="194"/>
      <c r="BK169" s="194"/>
      <c r="BL169" s="194"/>
      <c r="BM169" s="194"/>
      <c r="BN169" s="194"/>
      <c r="BO169" s="194"/>
      <c r="BP169" s="194"/>
      <c r="BQ169" s="194"/>
      <c r="BR169" s="194"/>
      <c r="BS169" s="194"/>
      <c r="BT169" s="194"/>
      <c r="BU169" s="194"/>
      <c r="BV169" s="194"/>
      <c r="BW169" s="194"/>
      <c r="BX169" s="194"/>
      <c r="BY169" s="194"/>
      <c r="BZ169" s="194"/>
      <c r="CA169" s="194"/>
      <c r="CB169" s="194"/>
      <c r="CC169" s="194"/>
      <c r="CD169" s="194"/>
      <c r="CE169" s="194"/>
      <c r="CF169" s="194"/>
      <c r="CG169" s="194"/>
      <c r="CH169" s="194"/>
      <c r="CI169" s="194"/>
      <c r="CJ169" s="194"/>
      <c r="CK169" s="194"/>
      <c r="CL169" s="194"/>
      <c r="CM169" s="194"/>
      <c r="CN169" s="194"/>
      <c r="CO169" s="194"/>
      <c r="CP169" s="194"/>
      <c r="CQ169" s="194"/>
      <c r="CR169" s="194"/>
      <c r="CS169" s="194"/>
      <c r="CT169" s="194"/>
      <c r="CU169" s="194"/>
      <c r="CV169" s="194"/>
      <c r="CW169" s="194"/>
      <c r="CX169" s="194"/>
      <c r="CY169" s="194"/>
      <c r="CZ169" s="194"/>
      <c r="DA169" s="194"/>
      <c r="DB169" s="194"/>
      <c r="DC169" s="194"/>
      <c r="DD169" s="194"/>
      <c r="DE169" s="194"/>
      <c r="DF169" s="194"/>
      <c r="DG169" s="194"/>
      <c r="DH169" s="194"/>
      <c r="DI169" s="194"/>
      <c r="DJ169" s="194"/>
      <c r="DK169" s="194"/>
      <c r="DL169" s="194"/>
      <c r="DM169" s="194"/>
      <c r="DN169" s="194"/>
      <c r="DO169" s="194"/>
      <c r="DP169" s="194"/>
    </row>
    <row r="170" spans="1:120" x14ac:dyDescent="0.45">
      <c r="A170" s="290"/>
      <c r="B170" s="194"/>
      <c r="C170" s="195"/>
      <c r="D170" s="194"/>
      <c r="E170" s="194"/>
      <c r="F170" s="194"/>
      <c r="G170" s="290"/>
      <c r="H170" s="194"/>
      <c r="I170" s="194"/>
      <c r="J170" s="194"/>
      <c r="K170" s="194"/>
      <c r="L170" s="194"/>
      <c r="M170" s="194"/>
      <c r="N170" s="197"/>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c r="BD170" s="194"/>
      <c r="BE170" s="194"/>
      <c r="BF170" s="194"/>
      <c r="BG170" s="194"/>
      <c r="BH170" s="194"/>
      <c r="BI170" s="194"/>
      <c r="BJ170" s="194"/>
      <c r="BK170" s="194"/>
      <c r="BL170" s="194"/>
      <c r="BM170" s="194"/>
      <c r="BN170" s="194"/>
      <c r="BO170" s="194"/>
      <c r="BP170" s="194"/>
      <c r="BQ170" s="194"/>
      <c r="BR170" s="194"/>
      <c r="BS170" s="194"/>
      <c r="BT170" s="194"/>
      <c r="BU170" s="194"/>
      <c r="BV170" s="194"/>
      <c r="BW170" s="194"/>
      <c r="BX170" s="194"/>
      <c r="BY170" s="194"/>
      <c r="BZ170" s="194"/>
      <c r="CA170" s="194"/>
      <c r="CB170" s="194"/>
      <c r="CC170" s="194"/>
      <c r="CD170" s="194"/>
      <c r="CE170" s="194"/>
      <c r="CF170" s="194"/>
      <c r="CG170" s="194"/>
      <c r="CH170" s="194"/>
      <c r="CI170" s="194"/>
      <c r="CJ170" s="194"/>
      <c r="CK170" s="194"/>
      <c r="CL170" s="194"/>
      <c r="CM170" s="194"/>
      <c r="CN170" s="194"/>
      <c r="CO170" s="194"/>
      <c r="CP170" s="194"/>
      <c r="CQ170" s="194"/>
      <c r="CR170" s="194"/>
      <c r="CS170" s="194"/>
      <c r="CT170" s="194"/>
      <c r="CU170" s="194"/>
      <c r="CV170" s="194"/>
      <c r="CW170" s="194"/>
      <c r="CX170" s="194"/>
      <c r="CY170" s="194"/>
      <c r="CZ170" s="194"/>
      <c r="DA170" s="194"/>
      <c r="DB170" s="194"/>
      <c r="DC170" s="194"/>
      <c r="DD170" s="194"/>
      <c r="DE170" s="194"/>
      <c r="DF170" s="194"/>
      <c r="DG170" s="194"/>
      <c r="DH170" s="194"/>
      <c r="DI170" s="194"/>
      <c r="DJ170" s="194"/>
      <c r="DK170" s="194"/>
      <c r="DL170" s="194"/>
      <c r="DM170" s="194"/>
      <c r="DN170" s="194"/>
      <c r="DO170" s="194"/>
      <c r="DP170" s="194"/>
    </row>
    <row r="171" spans="1:120" x14ac:dyDescent="0.45">
      <c r="A171" s="290"/>
      <c r="B171" s="194"/>
      <c r="C171" s="195"/>
      <c r="D171" s="194"/>
      <c r="E171" s="194"/>
      <c r="F171" s="194"/>
      <c r="G171" s="290"/>
      <c r="H171" s="194"/>
      <c r="I171" s="194"/>
      <c r="J171" s="194"/>
      <c r="K171" s="194"/>
      <c r="L171" s="194"/>
      <c r="M171" s="194"/>
      <c r="N171" s="197"/>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4"/>
      <c r="BK171" s="194"/>
      <c r="BL171" s="194"/>
      <c r="BM171" s="194"/>
      <c r="BN171" s="194"/>
      <c r="BO171" s="194"/>
      <c r="BP171" s="194"/>
      <c r="BQ171" s="194"/>
      <c r="BR171" s="194"/>
      <c r="BS171" s="194"/>
      <c r="BT171" s="194"/>
      <c r="BU171" s="194"/>
      <c r="BV171" s="194"/>
      <c r="BW171" s="194"/>
      <c r="BX171" s="194"/>
      <c r="BY171" s="194"/>
      <c r="BZ171" s="194"/>
      <c r="CA171" s="194"/>
      <c r="CB171" s="194"/>
      <c r="CC171" s="194"/>
      <c r="CD171" s="194"/>
      <c r="CE171" s="194"/>
      <c r="CF171" s="194"/>
      <c r="CG171" s="194"/>
      <c r="CH171" s="194"/>
      <c r="CI171" s="194"/>
      <c r="CJ171" s="194"/>
      <c r="CK171" s="194"/>
      <c r="CL171" s="194"/>
      <c r="CM171" s="194"/>
      <c r="CN171" s="194"/>
      <c r="CO171" s="194"/>
      <c r="CP171" s="194"/>
      <c r="CQ171" s="194"/>
      <c r="CR171" s="194"/>
      <c r="CS171" s="194"/>
      <c r="CT171" s="194"/>
      <c r="CU171" s="194"/>
      <c r="CV171" s="194"/>
      <c r="CW171" s="194"/>
      <c r="CX171" s="194"/>
      <c r="CY171" s="194"/>
      <c r="CZ171" s="194"/>
      <c r="DA171" s="194"/>
      <c r="DB171" s="194"/>
      <c r="DC171" s="194"/>
      <c r="DD171" s="194"/>
      <c r="DE171" s="194"/>
      <c r="DF171" s="194"/>
      <c r="DG171" s="194"/>
      <c r="DH171" s="194"/>
      <c r="DI171" s="194"/>
      <c r="DJ171" s="194"/>
      <c r="DK171" s="194"/>
      <c r="DL171" s="194"/>
      <c r="DM171" s="194"/>
      <c r="DN171" s="194"/>
      <c r="DO171" s="194"/>
      <c r="DP171" s="194"/>
    </row>
    <row r="172" spans="1:120" x14ac:dyDescent="0.45">
      <c r="A172" s="290"/>
      <c r="B172" s="194"/>
      <c r="C172" s="195"/>
      <c r="D172" s="194"/>
      <c r="E172" s="194"/>
      <c r="F172" s="194"/>
      <c r="G172" s="290"/>
      <c r="H172" s="194"/>
      <c r="I172" s="194"/>
      <c r="J172" s="194"/>
      <c r="K172" s="194"/>
      <c r="L172" s="194"/>
      <c r="M172" s="194"/>
      <c r="N172" s="197"/>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c r="BD172" s="194"/>
      <c r="BE172" s="194"/>
      <c r="BF172" s="194"/>
      <c r="BG172" s="194"/>
      <c r="BH172" s="194"/>
      <c r="BI172" s="194"/>
      <c r="BJ172" s="194"/>
      <c r="BK172" s="194"/>
      <c r="BL172" s="194"/>
      <c r="BM172" s="194"/>
      <c r="BN172" s="194"/>
      <c r="BO172" s="194"/>
      <c r="BP172" s="194"/>
      <c r="BQ172" s="194"/>
      <c r="BR172" s="194"/>
      <c r="BS172" s="194"/>
      <c r="BT172" s="194"/>
      <c r="BU172" s="194"/>
      <c r="BV172" s="194"/>
      <c r="BW172" s="194"/>
      <c r="BX172" s="194"/>
      <c r="BY172" s="194"/>
      <c r="BZ172" s="194"/>
      <c r="CA172" s="194"/>
      <c r="CB172" s="194"/>
      <c r="CC172" s="194"/>
      <c r="CD172" s="194"/>
      <c r="CE172" s="194"/>
      <c r="CF172" s="194"/>
      <c r="CG172" s="194"/>
      <c r="CH172" s="194"/>
      <c r="CI172" s="194"/>
      <c r="CJ172" s="194"/>
      <c r="CK172" s="194"/>
      <c r="CL172" s="194"/>
      <c r="CM172" s="194"/>
      <c r="CN172" s="194"/>
      <c r="CO172" s="194"/>
      <c r="CP172" s="194"/>
      <c r="CQ172" s="194"/>
      <c r="CR172" s="194"/>
      <c r="CS172" s="194"/>
      <c r="CT172" s="194"/>
      <c r="CU172" s="194"/>
      <c r="CV172" s="194"/>
      <c r="CW172" s="194"/>
      <c r="CX172" s="194"/>
      <c r="CY172" s="194"/>
      <c r="CZ172" s="194"/>
      <c r="DA172" s="194"/>
      <c r="DB172" s="194"/>
      <c r="DC172" s="194"/>
      <c r="DD172" s="194"/>
      <c r="DE172" s="194"/>
      <c r="DF172" s="194"/>
      <c r="DG172" s="194"/>
      <c r="DH172" s="194"/>
      <c r="DI172" s="194"/>
      <c r="DJ172" s="194"/>
      <c r="DK172" s="194"/>
      <c r="DL172" s="194"/>
      <c r="DM172" s="194"/>
      <c r="DN172" s="194"/>
      <c r="DO172" s="194"/>
      <c r="DP172" s="194"/>
    </row>
    <row r="173" spans="1:120" x14ac:dyDescent="0.45">
      <c r="A173" s="290"/>
      <c r="B173" s="194"/>
      <c r="C173" s="195"/>
      <c r="D173" s="194"/>
      <c r="E173" s="194"/>
      <c r="F173" s="194"/>
      <c r="G173" s="290"/>
      <c r="H173" s="194"/>
      <c r="I173" s="194"/>
      <c r="J173" s="194"/>
      <c r="K173" s="194"/>
      <c r="L173" s="194"/>
      <c r="M173" s="194"/>
      <c r="N173" s="197"/>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c r="BD173" s="194"/>
      <c r="BE173" s="194"/>
      <c r="BF173" s="194"/>
      <c r="BG173" s="194"/>
      <c r="BH173" s="194"/>
      <c r="BI173" s="194"/>
      <c r="BJ173" s="194"/>
      <c r="BK173" s="194"/>
      <c r="BL173" s="194"/>
      <c r="BM173" s="194"/>
      <c r="BN173" s="194"/>
      <c r="BO173" s="194"/>
      <c r="BP173" s="194"/>
      <c r="BQ173" s="194"/>
      <c r="BR173" s="194"/>
      <c r="BS173" s="194"/>
      <c r="BT173" s="194"/>
      <c r="BU173" s="194"/>
      <c r="BV173" s="194"/>
      <c r="BW173" s="194"/>
      <c r="BX173" s="194"/>
      <c r="BY173" s="194"/>
      <c r="BZ173" s="194"/>
      <c r="CA173" s="194"/>
      <c r="CB173" s="194"/>
      <c r="CC173" s="194"/>
      <c r="CD173" s="194"/>
      <c r="CE173" s="194"/>
      <c r="CF173" s="194"/>
      <c r="CG173" s="194"/>
      <c r="CH173" s="194"/>
      <c r="CI173" s="194"/>
      <c r="CJ173" s="194"/>
      <c r="CK173" s="194"/>
      <c r="CL173" s="194"/>
      <c r="CM173" s="194"/>
      <c r="CN173" s="194"/>
      <c r="CO173" s="194"/>
      <c r="CP173" s="194"/>
      <c r="CQ173" s="194"/>
      <c r="CR173" s="194"/>
      <c r="CS173" s="194"/>
      <c r="CT173" s="194"/>
      <c r="CU173" s="194"/>
      <c r="CV173" s="194"/>
      <c r="CW173" s="194"/>
      <c r="CX173" s="194"/>
      <c r="CY173" s="194"/>
      <c r="CZ173" s="194"/>
      <c r="DA173" s="194"/>
      <c r="DB173" s="194"/>
      <c r="DC173" s="194"/>
      <c r="DD173" s="194"/>
      <c r="DE173" s="194"/>
      <c r="DF173" s="194"/>
      <c r="DG173" s="194"/>
      <c r="DH173" s="194"/>
      <c r="DI173" s="194"/>
      <c r="DJ173" s="194"/>
      <c r="DK173" s="194"/>
      <c r="DL173" s="194"/>
      <c r="DM173" s="194"/>
      <c r="DN173" s="194"/>
      <c r="DO173" s="194"/>
      <c r="DP173" s="194"/>
    </row>
    <row r="174" spans="1:120" x14ac:dyDescent="0.45">
      <c r="A174" s="290"/>
      <c r="B174" s="194"/>
      <c r="C174" s="195"/>
      <c r="D174" s="194"/>
      <c r="E174" s="194"/>
      <c r="F174" s="194"/>
      <c r="G174" s="290"/>
      <c r="H174" s="194"/>
      <c r="I174" s="194"/>
      <c r="J174" s="194"/>
      <c r="K174" s="194"/>
      <c r="L174" s="194"/>
      <c r="M174" s="194"/>
      <c r="N174" s="197"/>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c r="BD174" s="194"/>
      <c r="BE174" s="194"/>
      <c r="BF174" s="194"/>
      <c r="BG174" s="194"/>
      <c r="BH174" s="194"/>
      <c r="BI174" s="194"/>
      <c r="BJ174" s="194"/>
      <c r="BK174" s="194"/>
      <c r="BL174" s="194"/>
      <c r="BM174" s="194"/>
      <c r="BN174" s="194"/>
      <c r="BO174" s="194"/>
      <c r="BP174" s="194"/>
      <c r="BQ174" s="194"/>
      <c r="BR174" s="194"/>
      <c r="BS174" s="194"/>
      <c r="BT174" s="194"/>
      <c r="BU174" s="194"/>
      <c r="BV174" s="194"/>
      <c r="BW174" s="194"/>
      <c r="BX174" s="194"/>
      <c r="BY174" s="194"/>
      <c r="BZ174" s="194"/>
      <c r="CA174" s="194"/>
      <c r="CB174" s="194"/>
      <c r="CC174" s="194"/>
      <c r="CD174" s="194"/>
      <c r="CE174" s="194"/>
      <c r="CF174" s="194"/>
      <c r="CG174" s="194"/>
      <c r="CH174" s="194"/>
      <c r="CI174" s="194"/>
      <c r="CJ174" s="194"/>
      <c r="CK174" s="194"/>
      <c r="CL174" s="194"/>
      <c r="CM174" s="194"/>
      <c r="CN174" s="194"/>
      <c r="CO174" s="194"/>
      <c r="CP174" s="194"/>
      <c r="CQ174" s="194"/>
      <c r="CR174" s="194"/>
      <c r="CS174" s="194"/>
      <c r="CT174" s="194"/>
      <c r="CU174" s="194"/>
      <c r="CV174" s="194"/>
      <c r="CW174" s="194"/>
      <c r="CX174" s="194"/>
      <c r="CY174" s="194"/>
      <c r="CZ174" s="194"/>
      <c r="DA174" s="194"/>
      <c r="DB174" s="194"/>
      <c r="DC174" s="194"/>
      <c r="DD174" s="194"/>
      <c r="DE174" s="194"/>
      <c r="DF174" s="194"/>
      <c r="DG174" s="194"/>
      <c r="DH174" s="194"/>
      <c r="DI174" s="194"/>
      <c r="DJ174" s="194"/>
      <c r="DK174" s="194"/>
      <c r="DL174" s="194"/>
      <c r="DM174" s="194"/>
      <c r="DN174" s="194"/>
      <c r="DO174" s="194"/>
      <c r="DP174" s="194"/>
    </row>
    <row r="175" spans="1:120" x14ac:dyDescent="0.45">
      <c r="A175" s="290"/>
      <c r="B175" s="194"/>
      <c r="C175" s="195"/>
      <c r="D175" s="194"/>
      <c r="E175" s="194"/>
      <c r="F175" s="194"/>
      <c r="G175" s="290"/>
      <c r="H175" s="194"/>
      <c r="I175" s="194"/>
      <c r="J175" s="194"/>
      <c r="K175" s="194"/>
      <c r="L175" s="194"/>
      <c r="M175" s="194"/>
      <c r="N175" s="197"/>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94"/>
      <c r="BE175" s="194"/>
      <c r="BF175" s="194"/>
      <c r="BG175" s="194"/>
      <c r="BH175" s="194"/>
      <c r="BI175" s="194"/>
      <c r="BJ175" s="194"/>
      <c r="BK175" s="194"/>
      <c r="BL175" s="194"/>
      <c r="BM175" s="194"/>
      <c r="BN175" s="194"/>
      <c r="BO175" s="194"/>
      <c r="BP175" s="194"/>
      <c r="BQ175" s="194"/>
      <c r="BR175" s="194"/>
      <c r="BS175" s="194"/>
      <c r="BT175" s="194"/>
      <c r="BU175" s="194"/>
      <c r="BV175" s="194"/>
      <c r="BW175" s="194"/>
      <c r="BX175" s="194"/>
      <c r="BY175" s="194"/>
      <c r="BZ175" s="194"/>
      <c r="CA175" s="194"/>
      <c r="CB175" s="194"/>
      <c r="CC175" s="194"/>
      <c r="CD175" s="194"/>
      <c r="CE175" s="194"/>
      <c r="CF175" s="194"/>
      <c r="CG175" s="194"/>
      <c r="CH175" s="194"/>
      <c r="CI175" s="194"/>
      <c r="CJ175" s="194"/>
      <c r="CK175" s="194"/>
      <c r="CL175" s="194"/>
      <c r="CM175" s="194"/>
      <c r="CN175" s="194"/>
      <c r="CO175" s="194"/>
      <c r="CP175" s="194"/>
      <c r="CQ175" s="194"/>
      <c r="CR175" s="194"/>
      <c r="CS175" s="194"/>
      <c r="CT175" s="194"/>
      <c r="CU175" s="194"/>
      <c r="CV175" s="194"/>
      <c r="CW175" s="194"/>
      <c r="CX175" s="194"/>
      <c r="CY175" s="194"/>
      <c r="CZ175" s="194"/>
      <c r="DA175" s="194"/>
      <c r="DB175" s="194"/>
      <c r="DC175" s="194"/>
      <c r="DD175" s="194"/>
      <c r="DE175" s="194"/>
      <c r="DF175" s="194"/>
      <c r="DG175" s="194"/>
      <c r="DH175" s="194"/>
      <c r="DI175" s="194"/>
      <c r="DJ175" s="194"/>
      <c r="DK175" s="194"/>
      <c r="DL175" s="194"/>
      <c r="DM175" s="194"/>
      <c r="DN175" s="194"/>
      <c r="DO175" s="194"/>
      <c r="DP175" s="194"/>
    </row>
    <row r="176" spans="1:120" x14ac:dyDescent="0.45">
      <c r="A176" s="290"/>
      <c r="B176" s="194"/>
      <c r="C176" s="195"/>
      <c r="D176" s="194"/>
      <c r="E176" s="194"/>
      <c r="F176" s="194"/>
      <c r="G176" s="290"/>
      <c r="H176" s="194"/>
      <c r="I176" s="194"/>
      <c r="J176" s="194"/>
      <c r="K176" s="194"/>
      <c r="L176" s="194"/>
      <c r="M176" s="194"/>
      <c r="N176" s="197"/>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c r="BA176" s="194"/>
      <c r="BB176" s="194"/>
      <c r="BC176" s="194"/>
      <c r="BD176" s="194"/>
      <c r="BE176" s="194"/>
      <c r="BF176" s="194"/>
      <c r="BG176" s="194"/>
      <c r="BH176" s="194"/>
      <c r="BI176" s="194"/>
      <c r="BJ176" s="194"/>
      <c r="BK176" s="194"/>
      <c r="BL176" s="194"/>
      <c r="BM176" s="194"/>
      <c r="BN176" s="194"/>
      <c r="BO176" s="194"/>
      <c r="BP176" s="194"/>
      <c r="BQ176" s="194"/>
      <c r="BR176" s="194"/>
      <c r="BS176" s="194"/>
      <c r="BT176" s="194"/>
      <c r="BU176" s="194"/>
      <c r="BV176" s="194"/>
      <c r="BW176" s="194"/>
      <c r="BX176" s="194"/>
      <c r="BY176" s="194"/>
      <c r="BZ176" s="194"/>
      <c r="CA176" s="194"/>
      <c r="CB176" s="194"/>
      <c r="CC176" s="194"/>
      <c r="CD176" s="194"/>
      <c r="CE176" s="194"/>
      <c r="CF176" s="194"/>
      <c r="CG176" s="194"/>
      <c r="CH176" s="194"/>
      <c r="CI176" s="194"/>
      <c r="CJ176" s="194"/>
      <c r="CK176" s="194"/>
      <c r="CL176" s="194"/>
      <c r="CM176" s="194"/>
      <c r="CN176" s="194"/>
      <c r="CO176" s="194"/>
      <c r="CP176" s="194"/>
      <c r="CQ176" s="194"/>
      <c r="CR176" s="194"/>
      <c r="CS176" s="194"/>
      <c r="CT176" s="194"/>
      <c r="CU176" s="194"/>
      <c r="CV176" s="194"/>
      <c r="CW176" s="194"/>
      <c r="CX176" s="194"/>
      <c r="CY176" s="194"/>
      <c r="CZ176" s="194"/>
      <c r="DA176" s="194"/>
      <c r="DB176" s="194"/>
      <c r="DC176" s="194"/>
      <c r="DD176" s="194"/>
      <c r="DE176" s="194"/>
      <c r="DF176" s="194"/>
      <c r="DG176" s="194"/>
      <c r="DH176" s="194"/>
      <c r="DI176" s="194"/>
      <c r="DJ176" s="194"/>
      <c r="DK176" s="194"/>
      <c r="DL176" s="194"/>
      <c r="DM176" s="194"/>
      <c r="DN176" s="194"/>
      <c r="DO176" s="194"/>
      <c r="DP176" s="194"/>
    </row>
    <row r="177" spans="1:120" x14ac:dyDescent="0.45">
      <c r="A177" s="290"/>
      <c r="B177" s="194"/>
      <c r="C177" s="195"/>
      <c r="D177" s="194"/>
      <c r="E177" s="194"/>
      <c r="F177" s="194"/>
      <c r="G177" s="290"/>
      <c r="H177" s="194"/>
      <c r="I177" s="194"/>
      <c r="J177" s="194"/>
      <c r="K177" s="194"/>
      <c r="L177" s="194"/>
      <c r="M177" s="194"/>
      <c r="N177" s="197"/>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4"/>
      <c r="BK177" s="194"/>
      <c r="BL177" s="194"/>
      <c r="BM177" s="194"/>
      <c r="BN177" s="194"/>
      <c r="BO177" s="194"/>
      <c r="BP177" s="194"/>
      <c r="BQ177" s="194"/>
      <c r="BR177" s="194"/>
      <c r="BS177" s="194"/>
      <c r="BT177" s="194"/>
      <c r="BU177" s="194"/>
      <c r="BV177" s="194"/>
      <c r="BW177" s="194"/>
      <c r="BX177" s="194"/>
      <c r="BY177" s="194"/>
      <c r="BZ177" s="194"/>
      <c r="CA177" s="194"/>
      <c r="CB177" s="194"/>
      <c r="CC177" s="194"/>
      <c r="CD177" s="194"/>
      <c r="CE177" s="194"/>
      <c r="CF177" s="194"/>
      <c r="CG177" s="194"/>
      <c r="CH177" s="194"/>
      <c r="CI177" s="194"/>
      <c r="CJ177" s="194"/>
      <c r="CK177" s="194"/>
      <c r="CL177" s="194"/>
      <c r="CM177" s="194"/>
      <c r="CN177" s="194"/>
      <c r="CO177" s="194"/>
      <c r="CP177" s="194"/>
      <c r="CQ177" s="194"/>
      <c r="CR177" s="194"/>
      <c r="CS177" s="194"/>
      <c r="CT177" s="194"/>
      <c r="CU177" s="194"/>
      <c r="CV177" s="194"/>
      <c r="CW177" s="194"/>
      <c r="CX177" s="194"/>
      <c r="CY177" s="194"/>
      <c r="CZ177" s="194"/>
      <c r="DA177" s="194"/>
      <c r="DB177" s="194"/>
      <c r="DC177" s="194"/>
      <c r="DD177" s="194"/>
      <c r="DE177" s="194"/>
      <c r="DF177" s="194"/>
      <c r="DG177" s="194"/>
      <c r="DH177" s="194"/>
      <c r="DI177" s="194"/>
      <c r="DJ177" s="194"/>
      <c r="DK177" s="194"/>
      <c r="DL177" s="194"/>
      <c r="DM177" s="194"/>
      <c r="DN177" s="194"/>
      <c r="DO177" s="194"/>
      <c r="DP177" s="194"/>
    </row>
    <row r="178" spans="1:120" x14ac:dyDescent="0.45">
      <c r="A178" s="290"/>
      <c r="B178" s="194"/>
      <c r="C178" s="195"/>
      <c r="D178" s="194"/>
      <c r="E178" s="194"/>
      <c r="F178" s="194"/>
      <c r="G178" s="290"/>
      <c r="H178" s="194"/>
      <c r="I178" s="194"/>
      <c r="J178" s="194"/>
      <c r="K178" s="194"/>
      <c r="L178" s="194"/>
      <c r="M178" s="194"/>
      <c r="N178" s="197"/>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4"/>
      <c r="BK178" s="194"/>
      <c r="BL178" s="194"/>
      <c r="BM178" s="194"/>
      <c r="BN178" s="194"/>
      <c r="BO178" s="194"/>
      <c r="BP178" s="194"/>
      <c r="BQ178" s="194"/>
      <c r="BR178" s="194"/>
      <c r="BS178" s="194"/>
      <c r="BT178" s="194"/>
      <c r="BU178" s="194"/>
      <c r="BV178" s="194"/>
      <c r="BW178" s="194"/>
      <c r="BX178" s="194"/>
      <c r="BY178" s="194"/>
      <c r="BZ178" s="194"/>
      <c r="CA178" s="194"/>
      <c r="CB178" s="194"/>
      <c r="CC178" s="194"/>
      <c r="CD178" s="194"/>
      <c r="CE178" s="194"/>
      <c r="CF178" s="194"/>
      <c r="CG178" s="194"/>
      <c r="CH178" s="194"/>
      <c r="CI178" s="194"/>
      <c r="CJ178" s="194"/>
      <c r="CK178" s="194"/>
      <c r="CL178" s="194"/>
      <c r="CM178" s="194"/>
      <c r="CN178" s="194"/>
      <c r="CO178" s="194"/>
      <c r="CP178" s="194"/>
      <c r="CQ178" s="194"/>
      <c r="CR178" s="194"/>
      <c r="CS178" s="194"/>
      <c r="CT178" s="194"/>
      <c r="CU178" s="194"/>
      <c r="CV178" s="194"/>
      <c r="CW178" s="194"/>
      <c r="CX178" s="194"/>
      <c r="CY178" s="194"/>
      <c r="CZ178" s="194"/>
      <c r="DA178" s="194"/>
      <c r="DB178" s="194"/>
      <c r="DC178" s="194"/>
      <c r="DD178" s="194"/>
      <c r="DE178" s="194"/>
      <c r="DF178" s="194"/>
      <c r="DG178" s="194"/>
      <c r="DH178" s="194"/>
      <c r="DI178" s="194"/>
      <c r="DJ178" s="194"/>
      <c r="DK178" s="194"/>
      <c r="DL178" s="194"/>
      <c r="DM178" s="194"/>
      <c r="DN178" s="194"/>
      <c r="DO178" s="194"/>
      <c r="DP178" s="194"/>
    </row>
    <row r="179" spans="1:120" x14ac:dyDescent="0.45">
      <c r="A179" s="290"/>
      <c r="B179" s="194"/>
      <c r="C179" s="195"/>
      <c r="D179" s="194"/>
      <c r="E179" s="194"/>
      <c r="F179" s="194"/>
      <c r="G179" s="290"/>
      <c r="H179" s="194"/>
      <c r="I179" s="194"/>
      <c r="J179" s="194"/>
      <c r="K179" s="194"/>
      <c r="L179" s="194"/>
      <c r="M179" s="194"/>
      <c r="N179" s="197"/>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c r="BD179" s="194"/>
      <c r="BE179" s="194"/>
      <c r="BF179" s="194"/>
      <c r="BG179" s="194"/>
      <c r="BH179" s="194"/>
      <c r="BI179" s="194"/>
      <c r="BJ179" s="194"/>
      <c r="BK179" s="194"/>
      <c r="BL179" s="194"/>
      <c r="BM179" s="194"/>
      <c r="BN179" s="194"/>
      <c r="BO179" s="194"/>
      <c r="BP179" s="194"/>
      <c r="BQ179" s="194"/>
      <c r="BR179" s="194"/>
      <c r="BS179" s="194"/>
      <c r="BT179" s="194"/>
      <c r="BU179" s="194"/>
      <c r="BV179" s="194"/>
      <c r="BW179" s="194"/>
      <c r="BX179" s="194"/>
      <c r="BY179" s="194"/>
      <c r="BZ179" s="194"/>
      <c r="CA179" s="194"/>
      <c r="CB179" s="194"/>
      <c r="CC179" s="194"/>
      <c r="CD179" s="194"/>
      <c r="CE179" s="194"/>
      <c r="CF179" s="194"/>
      <c r="CG179" s="194"/>
      <c r="CH179" s="194"/>
      <c r="CI179" s="194"/>
      <c r="CJ179" s="194"/>
      <c r="CK179" s="194"/>
      <c r="CL179" s="194"/>
      <c r="CM179" s="194"/>
      <c r="CN179" s="194"/>
      <c r="CO179" s="194"/>
      <c r="CP179" s="194"/>
      <c r="CQ179" s="194"/>
      <c r="CR179" s="194"/>
      <c r="CS179" s="194"/>
      <c r="CT179" s="194"/>
      <c r="CU179" s="194"/>
      <c r="CV179" s="194"/>
      <c r="CW179" s="194"/>
      <c r="CX179" s="194"/>
      <c r="CY179" s="194"/>
      <c r="CZ179" s="194"/>
      <c r="DA179" s="194"/>
      <c r="DB179" s="194"/>
      <c r="DC179" s="194"/>
      <c r="DD179" s="194"/>
      <c r="DE179" s="194"/>
      <c r="DF179" s="194"/>
      <c r="DG179" s="194"/>
      <c r="DH179" s="194"/>
      <c r="DI179" s="194"/>
      <c r="DJ179" s="194"/>
      <c r="DK179" s="194"/>
      <c r="DL179" s="194"/>
      <c r="DM179" s="194"/>
      <c r="DN179" s="194"/>
      <c r="DO179" s="194"/>
      <c r="DP179" s="194"/>
    </row>
    <row r="180" spans="1:120" x14ac:dyDescent="0.45">
      <c r="A180" s="290"/>
      <c r="B180" s="194"/>
      <c r="C180" s="195"/>
      <c r="D180" s="194"/>
      <c r="E180" s="194"/>
      <c r="F180" s="194"/>
      <c r="G180" s="290"/>
      <c r="H180" s="194"/>
      <c r="I180" s="194"/>
      <c r="J180" s="194"/>
      <c r="K180" s="194"/>
      <c r="L180" s="194"/>
      <c r="M180" s="194"/>
      <c r="N180" s="197"/>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c r="AL180" s="194"/>
      <c r="AM180" s="194"/>
      <c r="AN180" s="194"/>
      <c r="AO180" s="194"/>
      <c r="AP180" s="194"/>
      <c r="AQ180" s="194"/>
      <c r="AR180" s="194"/>
      <c r="AS180" s="194"/>
      <c r="AT180" s="194"/>
      <c r="AU180" s="194"/>
      <c r="AV180" s="194"/>
      <c r="AW180" s="194"/>
      <c r="AX180" s="194"/>
      <c r="AY180" s="194"/>
      <c r="AZ180" s="194"/>
      <c r="BA180" s="194"/>
      <c r="BB180" s="194"/>
      <c r="BC180" s="194"/>
      <c r="BD180" s="194"/>
      <c r="BE180" s="194"/>
      <c r="BF180" s="194"/>
      <c r="BG180" s="194"/>
      <c r="BH180" s="194"/>
      <c r="BI180" s="194"/>
      <c r="BJ180" s="194"/>
      <c r="BK180" s="194"/>
      <c r="BL180" s="194"/>
      <c r="BM180" s="194"/>
      <c r="BN180" s="194"/>
      <c r="BO180" s="194"/>
      <c r="BP180" s="194"/>
      <c r="BQ180" s="194"/>
      <c r="BR180" s="194"/>
      <c r="BS180" s="194"/>
      <c r="BT180" s="194"/>
      <c r="BU180" s="194"/>
      <c r="BV180" s="194"/>
      <c r="BW180" s="194"/>
      <c r="BX180" s="194"/>
      <c r="BY180" s="194"/>
      <c r="BZ180" s="194"/>
      <c r="CA180" s="194"/>
      <c r="CB180" s="194"/>
      <c r="CC180" s="194"/>
      <c r="CD180" s="194"/>
      <c r="CE180" s="194"/>
      <c r="CF180" s="194"/>
      <c r="CG180" s="194"/>
      <c r="CH180" s="194"/>
      <c r="CI180" s="194"/>
      <c r="CJ180" s="194"/>
      <c r="CK180" s="194"/>
      <c r="CL180" s="194"/>
      <c r="CM180" s="194"/>
      <c r="CN180" s="194"/>
      <c r="CO180" s="194"/>
      <c r="CP180" s="194"/>
      <c r="CQ180" s="194"/>
      <c r="CR180" s="194"/>
      <c r="CS180" s="194"/>
      <c r="CT180" s="194"/>
      <c r="CU180" s="194"/>
      <c r="CV180" s="194"/>
      <c r="CW180" s="194"/>
      <c r="CX180" s="194"/>
      <c r="CY180" s="194"/>
      <c r="CZ180" s="194"/>
      <c r="DA180" s="194"/>
      <c r="DB180" s="194"/>
      <c r="DC180" s="194"/>
      <c r="DD180" s="194"/>
      <c r="DE180" s="194"/>
      <c r="DF180" s="194"/>
      <c r="DG180" s="194"/>
      <c r="DH180" s="194"/>
      <c r="DI180" s="194"/>
      <c r="DJ180" s="194"/>
      <c r="DK180" s="194"/>
      <c r="DL180" s="194"/>
      <c r="DM180" s="194"/>
      <c r="DN180" s="194"/>
      <c r="DO180" s="194"/>
      <c r="DP180" s="194"/>
    </row>
    <row r="181" spans="1:120" x14ac:dyDescent="0.45">
      <c r="A181" s="290"/>
      <c r="B181" s="194"/>
      <c r="C181" s="195"/>
      <c r="D181" s="194"/>
      <c r="E181" s="194"/>
      <c r="F181" s="194"/>
      <c r="G181" s="290"/>
      <c r="H181" s="194"/>
      <c r="I181" s="194"/>
      <c r="J181" s="194"/>
      <c r="K181" s="194"/>
      <c r="L181" s="194"/>
      <c r="M181" s="194"/>
      <c r="N181" s="197"/>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c r="AL181" s="194"/>
      <c r="AM181" s="194"/>
      <c r="AN181" s="194"/>
      <c r="AO181" s="194"/>
      <c r="AP181" s="194"/>
      <c r="AQ181" s="194"/>
      <c r="AR181" s="194"/>
      <c r="AS181" s="194"/>
      <c r="AT181" s="194"/>
      <c r="AU181" s="194"/>
      <c r="AV181" s="194"/>
      <c r="AW181" s="194"/>
      <c r="AX181" s="194"/>
      <c r="AY181" s="194"/>
      <c r="AZ181" s="194"/>
      <c r="BA181" s="194"/>
      <c r="BB181" s="194"/>
      <c r="BC181" s="194"/>
      <c r="BD181" s="194"/>
      <c r="BE181" s="194"/>
      <c r="BF181" s="194"/>
      <c r="BG181" s="194"/>
      <c r="BH181" s="194"/>
      <c r="BI181" s="194"/>
      <c r="BJ181" s="194"/>
      <c r="BK181" s="194"/>
      <c r="BL181" s="194"/>
      <c r="BM181" s="194"/>
      <c r="BN181" s="194"/>
      <c r="BO181" s="194"/>
      <c r="BP181" s="194"/>
      <c r="BQ181" s="194"/>
      <c r="BR181" s="194"/>
      <c r="BS181" s="194"/>
      <c r="BT181" s="194"/>
      <c r="BU181" s="194"/>
      <c r="BV181" s="194"/>
      <c r="BW181" s="194"/>
      <c r="BX181" s="194"/>
      <c r="BY181" s="194"/>
      <c r="BZ181" s="194"/>
      <c r="CA181" s="194"/>
      <c r="CB181" s="194"/>
      <c r="CC181" s="194"/>
      <c r="CD181" s="194"/>
      <c r="CE181" s="194"/>
      <c r="CF181" s="194"/>
      <c r="CG181" s="194"/>
      <c r="CH181" s="194"/>
      <c r="CI181" s="194"/>
      <c r="CJ181" s="194"/>
      <c r="CK181" s="194"/>
      <c r="CL181" s="194"/>
      <c r="CM181" s="194"/>
      <c r="CN181" s="194"/>
      <c r="CO181" s="194"/>
      <c r="CP181" s="194"/>
      <c r="CQ181" s="194"/>
      <c r="CR181" s="194"/>
      <c r="CS181" s="194"/>
      <c r="CT181" s="194"/>
      <c r="CU181" s="194"/>
      <c r="CV181" s="194"/>
      <c r="CW181" s="194"/>
      <c r="CX181" s="194"/>
      <c r="CY181" s="194"/>
      <c r="CZ181" s="194"/>
      <c r="DA181" s="194"/>
      <c r="DB181" s="194"/>
      <c r="DC181" s="194"/>
      <c r="DD181" s="194"/>
      <c r="DE181" s="194"/>
      <c r="DF181" s="194"/>
      <c r="DG181" s="194"/>
      <c r="DH181" s="194"/>
      <c r="DI181" s="194"/>
      <c r="DJ181" s="194"/>
      <c r="DK181" s="194"/>
      <c r="DL181" s="194"/>
      <c r="DM181" s="194"/>
      <c r="DN181" s="194"/>
      <c r="DO181" s="194"/>
      <c r="DP181" s="194"/>
    </row>
    <row r="182" spans="1:120" x14ac:dyDescent="0.45">
      <c r="A182" s="290"/>
      <c r="B182" s="194"/>
      <c r="C182" s="195"/>
      <c r="D182" s="194"/>
      <c r="E182" s="194"/>
      <c r="F182" s="194"/>
      <c r="G182" s="290"/>
      <c r="H182" s="194"/>
      <c r="I182" s="194"/>
      <c r="J182" s="194"/>
      <c r="K182" s="194"/>
      <c r="L182" s="194"/>
      <c r="M182" s="194"/>
      <c r="N182" s="197"/>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c r="BD182" s="194"/>
      <c r="BE182" s="194"/>
      <c r="BF182" s="194"/>
      <c r="BG182" s="194"/>
      <c r="BH182" s="194"/>
      <c r="BI182" s="194"/>
      <c r="BJ182" s="194"/>
      <c r="BK182" s="194"/>
      <c r="BL182" s="194"/>
      <c r="BM182" s="194"/>
      <c r="BN182" s="194"/>
      <c r="BO182" s="194"/>
      <c r="BP182" s="194"/>
      <c r="BQ182" s="194"/>
      <c r="BR182" s="194"/>
      <c r="BS182" s="194"/>
      <c r="BT182" s="194"/>
      <c r="BU182" s="194"/>
      <c r="BV182" s="194"/>
      <c r="BW182" s="194"/>
      <c r="BX182" s="194"/>
      <c r="BY182" s="194"/>
      <c r="BZ182" s="194"/>
      <c r="CA182" s="194"/>
      <c r="CB182" s="194"/>
      <c r="CC182" s="194"/>
      <c r="CD182" s="194"/>
      <c r="CE182" s="194"/>
      <c r="CF182" s="194"/>
      <c r="CG182" s="194"/>
      <c r="CH182" s="194"/>
      <c r="CI182" s="194"/>
      <c r="CJ182" s="194"/>
      <c r="CK182" s="194"/>
      <c r="CL182" s="194"/>
      <c r="CM182" s="194"/>
      <c r="CN182" s="194"/>
      <c r="CO182" s="194"/>
      <c r="CP182" s="194"/>
      <c r="CQ182" s="194"/>
      <c r="CR182" s="194"/>
      <c r="CS182" s="194"/>
      <c r="CT182" s="194"/>
      <c r="CU182" s="194"/>
      <c r="CV182" s="194"/>
      <c r="CW182" s="194"/>
      <c r="CX182" s="194"/>
      <c r="CY182" s="194"/>
      <c r="CZ182" s="194"/>
      <c r="DA182" s="194"/>
      <c r="DB182" s="194"/>
      <c r="DC182" s="194"/>
      <c r="DD182" s="194"/>
      <c r="DE182" s="194"/>
      <c r="DF182" s="194"/>
      <c r="DG182" s="194"/>
      <c r="DH182" s="194"/>
      <c r="DI182" s="194"/>
      <c r="DJ182" s="194"/>
      <c r="DK182" s="194"/>
      <c r="DL182" s="194"/>
      <c r="DM182" s="194"/>
      <c r="DN182" s="194"/>
      <c r="DO182" s="194"/>
      <c r="DP182" s="194"/>
    </row>
    <row r="183" spans="1:120" x14ac:dyDescent="0.45">
      <c r="A183" s="290"/>
      <c r="B183" s="194"/>
      <c r="C183" s="195"/>
      <c r="D183" s="194"/>
      <c r="E183" s="194"/>
      <c r="F183" s="194"/>
      <c r="G183" s="290"/>
      <c r="H183" s="194"/>
      <c r="I183" s="194"/>
      <c r="J183" s="194"/>
      <c r="K183" s="194"/>
      <c r="L183" s="194"/>
      <c r="M183" s="194"/>
      <c r="N183" s="197"/>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c r="AL183" s="194"/>
      <c r="AM183" s="194"/>
      <c r="AN183" s="194"/>
      <c r="AO183" s="194"/>
      <c r="AP183" s="194"/>
      <c r="AQ183" s="194"/>
      <c r="AR183" s="194"/>
      <c r="AS183" s="194"/>
      <c r="AT183" s="194"/>
      <c r="AU183" s="194"/>
      <c r="AV183" s="194"/>
      <c r="AW183" s="194"/>
      <c r="AX183" s="194"/>
      <c r="AY183" s="194"/>
      <c r="AZ183" s="194"/>
      <c r="BA183" s="194"/>
      <c r="BB183" s="194"/>
      <c r="BC183" s="194"/>
      <c r="BD183" s="194"/>
      <c r="BE183" s="194"/>
      <c r="BF183" s="194"/>
      <c r="BG183" s="194"/>
      <c r="BH183" s="194"/>
      <c r="BI183" s="194"/>
      <c r="BJ183" s="194"/>
      <c r="BK183" s="194"/>
      <c r="BL183" s="194"/>
      <c r="BM183" s="194"/>
      <c r="BN183" s="194"/>
      <c r="BO183" s="194"/>
      <c r="BP183" s="194"/>
      <c r="BQ183" s="194"/>
      <c r="BR183" s="194"/>
      <c r="BS183" s="194"/>
      <c r="BT183" s="194"/>
      <c r="BU183" s="194"/>
      <c r="BV183" s="194"/>
      <c r="BW183" s="194"/>
      <c r="BX183" s="194"/>
      <c r="BY183" s="194"/>
      <c r="BZ183" s="194"/>
      <c r="CA183" s="194"/>
      <c r="CB183" s="194"/>
      <c r="CC183" s="194"/>
      <c r="CD183" s="194"/>
      <c r="CE183" s="194"/>
      <c r="CF183" s="194"/>
      <c r="CG183" s="194"/>
      <c r="CH183" s="194"/>
      <c r="CI183" s="194"/>
      <c r="CJ183" s="194"/>
      <c r="CK183" s="194"/>
      <c r="CL183" s="194"/>
      <c r="CM183" s="194"/>
      <c r="CN183" s="194"/>
      <c r="CO183" s="194"/>
      <c r="CP183" s="194"/>
      <c r="CQ183" s="194"/>
      <c r="CR183" s="194"/>
      <c r="CS183" s="194"/>
      <c r="CT183" s="194"/>
      <c r="CU183" s="194"/>
      <c r="CV183" s="194"/>
      <c r="CW183" s="194"/>
      <c r="CX183" s="194"/>
      <c r="CY183" s="194"/>
      <c r="CZ183" s="194"/>
      <c r="DA183" s="194"/>
      <c r="DB183" s="194"/>
      <c r="DC183" s="194"/>
      <c r="DD183" s="194"/>
      <c r="DE183" s="194"/>
      <c r="DF183" s="194"/>
      <c r="DG183" s="194"/>
      <c r="DH183" s="194"/>
      <c r="DI183" s="194"/>
      <c r="DJ183" s="194"/>
      <c r="DK183" s="194"/>
      <c r="DL183" s="194"/>
      <c r="DM183" s="194"/>
      <c r="DN183" s="194"/>
      <c r="DO183" s="194"/>
      <c r="DP183" s="194"/>
    </row>
    <row r="184" spans="1:120" x14ac:dyDescent="0.45">
      <c r="A184" s="290"/>
      <c r="B184" s="194"/>
      <c r="C184" s="195"/>
      <c r="D184" s="194"/>
      <c r="E184" s="194"/>
      <c r="F184" s="194"/>
      <c r="G184" s="290"/>
      <c r="H184" s="194"/>
      <c r="I184" s="194"/>
      <c r="J184" s="194"/>
    </row>
    <row r="185" spans="1:120" x14ac:dyDescent="0.45">
      <c r="A185" s="290"/>
      <c r="B185" s="194"/>
      <c r="C185" s="195"/>
      <c r="D185" s="194"/>
      <c r="E185" s="194"/>
      <c r="F185" s="194"/>
      <c r="G185" s="290"/>
      <c r="H185" s="194"/>
      <c r="I185" s="194"/>
      <c r="J185" s="194"/>
    </row>
    <row r="186" spans="1:120" x14ac:dyDescent="0.45">
      <c r="A186" s="290"/>
      <c r="B186" s="194"/>
      <c r="C186" s="195"/>
      <c r="D186" s="194"/>
      <c r="E186" s="194"/>
      <c r="F186" s="194"/>
      <c r="G186" s="290"/>
      <c r="H186" s="194"/>
      <c r="I186" s="194"/>
      <c r="J186" s="194"/>
    </row>
    <row r="187" spans="1:120" x14ac:dyDescent="0.45">
      <c r="A187" s="290"/>
      <c r="B187" s="194"/>
      <c r="C187" s="195"/>
      <c r="D187" s="194"/>
      <c r="E187" s="194"/>
      <c r="F187" s="194"/>
      <c r="G187" s="290"/>
      <c r="H187" s="194"/>
      <c r="I187" s="194"/>
      <c r="J187" s="194"/>
    </row>
    <row r="188" spans="1:120" x14ac:dyDescent="0.45">
      <c r="A188" s="290"/>
      <c r="B188" s="194"/>
      <c r="C188" s="195"/>
      <c r="D188" s="194"/>
      <c r="E188" s="194"/>
      <c r="F188" s="194"/>
      <c r="G188" s="290"/>
      <c r="H188" s="194"/>
      <c r="I188" s="194"/>
      <c r="J188" s="194"/>
    </row>
    <row r="189" spans="1:120" x14ac:dyDescent="0.45">
      <c r="A189" s="290"/>
      <c r="B189" s="194"/>
      <c r="C189" s="195"/>
      <c r="D189" s="194"/>
      <c r="E189" s="194"/>
      <c r="F189" s="194"/>
      <c r="G189" s="290"/>
      <c r="H189" s="194"/>
      <c r="I189" s="194"/>
      <c r="J189" s="194"/>
    </row>
    <row r="190" spans="1:120" x14ac:dyDescent="0.45">
      <c r="A190" s="290"/>
      <c r="B190" s="194"/>
      <c r="C190" s="195"/>
      <c r="D190" s="194"/>
      <c r="E190" s="194"/>
      <c r="F190" s="194"/>
      <c r="G190" s="290"/>
      <c r="H190" s="194"/>
      <c r="I190" s="194"/>
      <c r="J190" s="194"/>
    </row>
    <row r="191" spans="1:120" x14ac:dyDescent="0.45">
      <c r="A191" s="290"/>
      <c r="B191" s="194"/>
      <c r="C191" s="195"/>
      <c r="D191" s="194"/>
      <c r="E191" s="194"/>
      <c r="F191" s="194"/>
      <c r="G191" s="290"/>
      <c r="H191" s="194"/>
      <c r="I191" s="194"/>
      <c r="J191" s="194"/>
    </row>
  </sheetData>
  <mergeCells count="114">
    <mergeCell ref="P8:P10"/>
    <mergeCell ref="Q8:Q10"/>
    <mergeCell ref="A8:A10"/>
    <mergeCell ref="B8:B10"/>
    <mergeCell ref="C8:C10"/>
    <mergeCell ref="D8:D10"/>
    <mergeCell ref="E8:E10"/>
    <mergeCell ref="B15:B20"/>
    <mergeCell ref="C15:C20"/>
    <mergeCell ref="D15:D20"/>
    <mergeCell ref="E15:E20"/>
    <mergeCell ref="F15:F20"/>
    <mergeCell ref="O8:O10"/>
    <mergeCell ref="B12:B14"/>
    <mergeCell ref="C12:C14"/>
    <mergeCell ref="D12:D14"/>
    <mergeCell ref="E12:E14"/>
    <mergeCell ref="F12:F14"/>
    <mergeCell ref="G8:G10"/>
    <mergeCell ref="H8:H10"/>
    <mergeCell ref="I8:I10"/>
    <mergeCell ref="J8:J10"/>
    <mergeCell ref="K8:K10"/>
    <mergeCell ref="L8:L10"/>
    <mergeCell ref="F8:F10"/>
    <mergeCell ref="M8:M10"/>
    <mergeCell ref="N8:N10"/>
    <mergeCell ref="B28:B29"/>
    <mergeCell ref="C28:C29"/>
    <mergeCell ref="D28:D29"/>
    <mergeCell ref="E28:E29"/>
    <mergeCell ref="F28:F29"/>
    <mergeCell ref="F24:F25"/>
    <mergeCell ref="C24:C25"/>
    <mergeCell ref="B24:B25"/>
    <mergeCell ref="D24:D25"/>
    <mergeCell ref="E24:E25"/>
    <mergeCell ref="C44:C45"/>
    <mergeCell ref="D44:D45"/>
    <mergeCell ref="E44:E45"/>
    <mergeCell ref="F44:F45"/>
    <mergeCell ref="B44:B45"/>
    <mergeCell ref="J44:J45"/>
    <mergeCell ref="B37:B38"/>
    <mergeCell ref="F34:F35"/>
    <mergeCell ref="F39:F40"/>
    <mergeCell ref="E39:E40"/>
    <mergeCell ref="D39:D40"/>
    <mergeCell ref="B34:B35"/>
    <mergeCell ref="C34:C35"/>
    <mergeCell ref="E34:E35"/>
    <mergeCell ref="E37:E38"/>
    <mergeCell ref="F37:F38"/>
    <mergeCell ref="C39:C40"/>
    <mergeCell ref="B39:B40"/>
    <mergeCell ref="D37:D38"/>
    <mergeCell ref="C37:C38"/>
    <mergeCell ref="F69:F72"/>
    <mergeCell ref="J69:J72"/>
    <mergeCell ref="B67:B68"/>
    <mergeCell ref="C67:C68"/>
    <mergeCell ref="D67:D68"/>
    <mergeCell ref="E67:E68"/>
    <mergeCell ref="F67:F68"/>
    <mergeCell ref="G67:G68"/>
    <mergeCell ref="F53:F54"/>
    <mergeCell ref="C55:C57"/>
    <mergeCell ref="D55:D57"/>
    <mergeCell ref="G55:G57"/>
    <mergeCell ref="J55:J57"/>
    <mergeCell ref="B55:B57"/>
    <mergeCell ref="E55:E57"/>
    <mergeCell ref="F55:F57"/>
    <mergeCell ref="J67:J68"/>
    <mergeCell ref="B69:B72"/>
    <mergeCell ref="C69:C72"/>
    <mergeCell ref="D69:D72"/>
    <mergeCell ref="E69:E72"/>
    <mergeCell ref="A73:A75"/>
    <mergeCell ref="B73:B75"/>
    <mergeCell ref="C73:C75"/>
    <mergeCell ref="D73:D75"/>
    <mergeCell ref="E73:E75"/>
    <mergeCell ref="I41:I42"/>
    <mergeCell ref="B49:B50"/>
    <mergeCell ref="D49:D50"/>
    <mergeCell ref="E49:E50"/>
    <mergeCell ref="F49:F50"/>
    <mergeCell ref="C49:C50"/>
    <mergeCell ref="C41:C42"/>
    <mergeCell ref="D41:D42"/>
    <mergeCell ref="E41:E42"/>
    <mergeCell ref="F41:F42"/>
    <mergeCell ref="B41:B42"/>
    <mergeCell ref="B63:B64"/>
    <mergeCell ref="C63:C64"/>
    <mergeCell ref="D63:D64"/>
    <mergeCell ref="E63:E64"/>
    <mergeCell ref="F63:F64"/>
    <mergeCell ref="B53:B54"/>
    <mergeCell ref="C53:C54"/>
    <mergeCell ref="E53:E54"/>
    <mergeCell ref="P73:P75"/>
    <mergeCell ref="Q73:Q75"/>
    <mergeCell ref="N73:N75"/>
    <mergeCell ref="O73:O75"/>
    <mergeCell ref="L73:L75"/>
    <mergeCell ref="M73:M75"/>
    <mergeCell ref="F73:F75"/>
    <mergeCell ref="G73:G75"/>
    <mergeCell ref="H73:H75"/>
    <mergeCell ref="J73:J75"/>
    <mergeCell ref="K73:K75"/>
    <mergeCell ref="I73:I74"/>
  </mergeCells>
  <phoneticPr fontId="12" type="noConversion"/>
  <conditionalFormatting sqref="K6:K7 K49 K34 K38 K23:K28 K43:K46">
    <cfRule type="cellIs" dxfId="224" priority="184" operator="equal">
      <formula>#REF!</formula>
    </cfRule>
    <cfRule type="cellIs" dxfId="223" priority="185" operator="equal">
      <formula>#REF!</formula>
    </cfRule>
    <cfRule type="cellIs" dxfId="222" priority="186" operator="equal">
      <formula>#REF!</formula>
    </cfRule>
  </conditionalFormatting>
  <conditionalFormatting sqref="K19 K66:K72 K81:K83">
    <cfRule type="cellIs" dxfId="221" priority="181" operator="equal">
      <formula>#REF!</formula>
    </cfRule>
    <cfRule type="cellIs" dxfId="220" priority="182" operator="equal">
      <formula>#REF!</formula>
    </cfRule>
    <cfRule type="cellIs" dxfId="219" priority="183" operator="equal">
      <formula>#REF!</formula>
    </cfRule>
  </conditionalFormatting>
  <conditionalFormatting sqref="K8">
    <cfRule type="cellIs" dxfId="218" priority="178" operator="equal">
      <formula>#REF!</formula>
    </cfRule>
    <cfRule type="cellIs" dxfId="217" priority="179" operator="equal">
      <formula>#REF!</formula>
    </cfRule>
    <cfRule type="cellIs" dxfId="216" priority="180" operator="equal">
      <formula>#REF!</formula>
    </cfRule>
  </conditionalFormatting>
  <conditionalFormatting sqref="K11">
    <cfRule type="cellIs" dxfId="215" priority="175" operator="equal">
      <formula>#REF!</formula>
    </cfRule>
    <cfRule type="cellIs" dxfId="214" priority="176" operator="equal">
      <formula>#REF!</formula>
    </cfRule>
    <cfRule type="cellIs" dxfId="213" priority="177" operator="equal">
      <formula>#REF!</formula>
    </cfRule>
  </conditionalFormatting>
  <conditionalFormatting sqref="K12:K14">
    <cfRule type="cellIs" dxfId="212" priority="172" operator="equal">
      <formula>#REF!</formula>
    </cfRule>
    <cfRule type="cellIs" dxfId="211" priority="173" operator="equal">
      <formula>#REF!</formula>
    </cfRule>
    <cfRule type="cellIs" dxfId="210" priority="174" operator="equal">
      <formula>#REF!</formula>
    </cfRule>
  </conditionalFormatting>
  <conditionalFormatting sqref="K15">
    <cfRule type="cellIs" dxfId="209" priority="169" operator="equal">
      <formula>#REF!</formula>
    </cfRule>
    <cfRule type="cellIs" dxfId="208" priority="170" operator="equal">
      <formula>#REF!</formula>
    </cfRule>
    <cfRule type="cellIs" dxfId="207" priority="171" operator="equal">
      <formula>#REF!</formula>
    </cfRule>
  </conditionalFormatting>
  <conditionalFormatting sqref="K53">
    <cfRule type="cellIs" dxfId="206" priority="166" operator="equal">
      <formula>#REF!</formula>
    </cfRule>
    <cfRule type="cellIs" dxfId="205" priority="167" operator="equal">
      <formula>#REF!</formula>
    </cfRule>
    <cfRule type="cellIs" dxfId="204" priority="168" operator="equal">
      <formula>#REF!</formula>
    </cfRule>
  </conditionalFormatting>
  <conditionalFormatting sqref="K58:K63 K65 K73:K74 K76">
    <cfRule type="cellIs" dxfId="203" priority="163" operator="equal">
      <formula>#REF!</formula>
    </cfRule>
    <cfRule type="cellIs" dxfId="202" priority="164" operator="equal">
      <formula>#REF!</formula>
    </cfRule>
    <cfRule type="cellIs" dxfId="201" priority="165" operator="equal">
      <formula>#REF!</formula>
    </cfRule>
  </conditionalFormatting>
  <conditionalFormatting sqref="K84">
    <cfRule type="cellIs" dxfId="200" priority="154" operator="equal">
      <formula>#REF!</formula>
    </cfRule>
    <cfRule type="cellIs" dxfId="199" priority="155" operator="equal">
      <formula>#REF!</formula>
    </cfRule>
    <cfRule type="cellIs" dxfId="198" priority="156" operator="equal">
      <formula>#REF!</formula>
    </cfRule>
  </conditionalFormatting>
  <conditionalFormatting sqref="K31">
    <cfRule type="cellIs" dxfId="197" priority="148" operator="equal">
      <formula>#REF!</formula>
    </cfRule>
    <cfRule type="cellIs" dxfId="196" priority="149" operator="equal">
      <formula>#REF!</formula>
    </cfRule>
    <cfRule type="cellIs" dxfId="195" priority="150" operator="equal">
      <formula>#REF!</formula>
    </cfRule>
  </conditionalFormatting>
  <conditionalFormatting sqref="K30">
    <cfRule type="cellIs" dxfId="194" priority="145" operator="equal">
      <formula>#REF!</formula>
    </cfRule>
    <cfRule type="cellIs" dxfId="193" priority="146" operator="equal">
      <formula>#REF!</formula>
    </cfRule>
    <cfRule type="cellIs" dxfId="192" priority="147" operator="equal">
      <formula>#REF!</formula>
    </cfRule>
  </conditionalFormatting>
  <conditionalFormatting sqref="K37">
    <cfRule type="cellIs" dxfId="191" priority="115" operator="equal">
      <formula>#REF!</formula>
    </cfRule>
    <cfRule type="cellIs" dxfId="190" priority="116" operator="equal">
      <formula>#REF!</formula>
    </cfRule>
    <cfRule type="cellIs" dxfId="189" priority="117" operator="equal">
      <formula>#REF!</formula>
    </cfRule>
  </conditionalFormatting>
  <conditionalFormatting sqref="K29">
    <cfRule type="cellIs" dxfId="188" priority="112" operator="equal">
      <formula>#REF!</formula>
    </cfRule>
    <cfRule type="cellIs" dxfId="187" priority="113" operator="equal">
      <formula>#REF!</formula>
    </cfRule>
    <cfRule type="cellIs" dxfId="186" priority="114" operator="equal">
      <formula>#REF!</formula>
    </cfRule>
  </conditionalFormatting>
  <conditionalFormatting sqref="K16">
    <cfRule type="cellIs" dxfId="185" priority="106" operator="equal">
      <formula>#REF!</formula>
    </cfRule>
    <cfRule type="cellIs" dxfId="184" priority="107" operator="equal">
      <formula>#REF!</formula>
    </cfRule>
    <cfRule type="cellIs" dxfId="183" priority="108" operator="equal">
      <formula>#REF!</formula>
    </cfRule>
  </conditionalFormatting>
  <conditionalFormatting sqref="K17">
    <cfRule type="cellIs" dxfId="182" priority="103" operator="equal">
      <formula>#REF!</formula>
    </cfRule>
    <cfRule type="cellIs" dxfId="181" priority="104" operator="equal">
      <formula>#REF!</formula>
    </cfRule>
    <cfRule type="cellIs" dxfId="180" priority="105" operator="equal">
      <formula>#REF!</formula>
    </cfRule>
  </conditionalFormatting>
  <conditionalFormatting sqref="K18">
    <cfRule type="cellIs" dxfId="179" priority="100" operator="equal">
      <formula>#REF!</formula>
    </cfRule>
    <cfRule type="cellIs" dxfId="178" priority="101" operator="equal">
      <formula>#REF!</formula>
    </cfRule>
    <cfRule type="cellIs" dxfId="177" priority="102" operator="equal">
      <formula>#REF!</formula>
    </cfRule>
  </conditionalFormatting>
  <conditionalFormatting sqref="K20">
    <cfRule type="cellIs" dxfId="176" priority="97" operator="equal">
      <formula>#REF!</formula>
    </cfRule>
    <cfRule type="cellIs" dxfId="175" priority="98" operator="equal">
      <formula>#REF!</formula>
    </cfRule>
    <cfRule type="cellIs" dxfId="174" priority="99" operator="equal">
      <formula>#REF!</formula>
    </cfRule>
  </conditionalFormatting>
  <conditionalFormatting sqref="K64">
    <cfRule type="cellIs" dxfId="173" priority="94" operator="equal">
      <formula>#REF!</formula>
    </cfRule>
    <cfRule type="cellIs" dxfId="172" priority="95" operator="equal">
      <formula>#REF!</formula>
    </cfRule>
    <cfRule type="cellIs" dxfId="171" priority="96" operator="equal">
      <formula>#REF!</formula>
    </cfRule>
  </conditionalFormatting>
  <conditionalFormatting sqref="K79">
    <cfRule type="cellIs" dxfId="170" priority="85" operator="equal">
      <formula>#REF!</formula>
    </cfRule>
    <cfRule type="cellIs" dxfId="169" priority="86" operator="equal">
      <formula>#REF!</formula>
    </cfRule>
    <cfRule type="cellIs" dxfId="168" priority="87" operator="equal">
      <formula>#REF!</formula>
    </cfRule>
  </conditionalFormatting>
  <conditionalFormatting sqref="K80">
    <cfRule type="cellIs" dxfId="167" priority="82" operator="equal">
      <formula>#REF!</formula>
    </cfRule>
    <cfRule type="cellIs" dxfId="166" priority="83" operator="equal">
      <formula>#REF!</formula>
    </cfRule>
    <cfRule type="cellIs" dxfId="165" priority="84" operator="equal">
      <formula>#REF!</formula>
    </cfRule>
  </conditionalFormatting>
  <conditionalFormatting sqref="K35">
    <cfRule type="cellIs" dxfId="164" priority="61" operator="equal">
      <formula>#REF!</formula>
    </cfRule>
    <cfRule type="cellIs" dxfId="163" priority="62" operator="equal">
      <formula>#REF!</formula>
    </cfRule>
    <cfRule type="cellIs" dxfId="162" priority="63" operator="equal">
      <formula>#REF!</formula>
    </cfRule>
  </conditionalFormatting>
  <conditionalFormatting sqref="K41">
    <cfRule type="cellIs" dxfId="161" priority="22" operator="equal">
      <formula>#REF!</formula>
    </cfRule>
    <cfRule type="cellIs" dxfId="160" priority="23" operator="equal">
      <formula>#REF!</formula>
    </cfRule>
    <cfRule type="cellIs" dxfId="159" priority="24" operator="equal">
      <formula>#REF!</formula>
    </cfRule>
  </conditionalFormatting>
  <conditionalFormatting sqref="K42">
    <cfRule type="cellIs" dxfId="158" priority="19" operator="equal">
      <formula>#REF!</formula>
    </cfRule>
    <cfRule type="cellIs" dxfId="157" priority="20" operator="equal">
      <formula>#REF!</formula>
    </cfRule>
    <cfRule type="cellIs" dxfId="156" priority="21" operator="equal">
      <formula>#REF!</formula>
    </cfRule>
  </conditionalFormatting>
  <conditionalFormatting sqref="K36">
    <cfRule type="cellIs" dxfId="155" priority="16" operator="equal">
      <formula>#REF!</formula>
    </cfRule>
    <cfRule type="cellIs" dxfId="154" priority="17" operator="equal">
      <formula>#REF!</formula>
    </cfRule>
    <cfRule type="cellIs" dxfId="153" priority="18" operator="equal">
      <formula>#REF!</formula>
    </cfRule>
  </conditionalFormatting>
  <conditionalFormatting sqref="K50">
    <cfRule type="cellIs" dxfId="152" priority="13" operator="equal">
      <formula>#REF!</formula>
    </cfRule>
    <cfRule type="cellIs" dxfId="151" priority="14" operator="equal">
      <formula>#REF!</formula>
    </cfRule>
    <cfRule type="cellIs" dxfId="150" priority="15" operator="equal">
      <formula>#REF!</formula>
    </cfRule>
  </conditionalFormatting>
  <conditionalFormatting sqref="K39">
    <cfRule type="cellIs" dxfId="149" priority="10" operator="equal">
      <formula>#REF!</formula>
    </cfRule>
    <cfRule type="cellIs" dxfId="148" priority="11" operator="equal">
      <formula>#REF!</formula>
    </cfRule>
    <cfRule type="cellIs" dxfId="147" priority="12" operator="equal">
      <formula>#REF!</formula>
    </cfRule>
  </conditionalFormatting>
  <conditionalFormatting sqref="K40">
    <cfRule type="cellIs" dxfId="146" priority="7" operator="equal">
      <formula>#REF!</formula>
    </cfRule>
    <cfRule type="cellIs" dxfId="145" priority="8" operator="equal">
      <formula>#REF!</formula>
    </cfRule>
    <cfRule type="cellIs" dxfId="144" priority="9" operator="equal">
      <formula>#REF!</formula>
    </cfRule>
  </conditionalFormatting>
  <conditionalFormatting sqref="K54:K57">
    <cfRule type="cellIs" dxfId="143" priority="4" operator="equal">
      <formula>#REF!</formula>
    </cfRule>
    <cfRule type="cellIs" dxfId="142" priority="5" operator="equal">
      <formula>#REF!</formula>
    </cfRule>
    <cfRule type="cellIs" dxfId="141" priority="6" operator="equal">
      <formula>#REF!</formula>
    </cfRule>
  </conditionalFormatting>
  <dataValidations count="2">
    <dataValidation type="list" allowBlank="1" showInputMessage="1" showErrorMessage="1" sqref="K11:K20 K76 K53:K74 K79:K84 K6:K8 K34 K49:K50 K23:K31 K36:K46" xr:uid="{E669F99F-9AFD-4AA6-B2FF-F6D41D6A5BC6}">
      <formula1>$K$88:$K$91</formula1>
    </dataValidation>
    <dataValidation type="textLength" operator="lessThan" allowBlank="1" showInputMessage="1" showErrorMessage="1" sqref="K35" xr:uid="{6387F79D-4E5B-418C-85A4-2E578A5B79D2}">
      <formula1>1</formula1>
    </dataValidation>
  </dataValidations>
  <pageMargins left="0.23622047244094491" right="0.23622047244094491" top="0.74803149606299213" bottom="0.74803149606299213" header="0.31496062992125984" footer="0.31496062992125984"/>
  <pageSetup paperSize="8" scale="13"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B0F2-E47B-4493-99D6-1F1BAC4B6E3C}">
  <sheetPr>
    <pageSetUpPr fitToPage="1"/>
  </sheetPr>
  <dimension ref="A1:DV332"/>
  <sheetViews>
    <sheetView tabSelected="1" zoomScale="80" zoomScaleNormal="80" workbookViewId="0">
      <pane ySplit="4" topLeftCell="A5" activePane="bottomLeft" state="frozen"/>
      <selection activeCell="C1" sqref="C1"/>
      <selection pane="bottomLeft" activeCell="J8" sqref="J8"/>
    </sheetView>
  </sheetViews>
  <sheetFormatPr defaultColWidth="9.1328125" defaultRowHeight="14.25" outlineLevelRow="1" x14ac:dyDescent="0.45"/>
  <cols>
    <col min="1" max="1" width="19.1328125" style="292" customWidth="1"/>
    <col min="2" max="2" width="13.1328125" style="475" customWidth="1"/>
    <col min="3" max="3" width="69.59765625" style="476" customWidth="1"/>
    <col min="4" max="4" width="13.59765625" style="261" customWidth="1"/>
    <col min="5" max="5" width="39.1328125" style="292" customWidth="1"/>
    <col min="6" max="6" width="34.73046875" style="261" customWidth="1"/>
    <col min="7" max="7" width="60" style="261" customWidth="1"/>
    <col min="8" max="8" width="31.59765625" style="261" customWidth="1"/>
    <col min="9" max="9" width="17.1328125" style="261" bestFit="1" customWidth="1"/>
    <col min="10" max="11" width="70.73046875" style="261" customWidth="1"/>
    <col min="12" max="12" width="5.73046875" style="278" customWidth="1"/>
    <col min="13" max="13" width="18.3984375" style="261" customWidth="1"/>
    <col min="14" max="14" width="5.73046875" style="278" customWidth="1"/>
    <col min="15" max="15" width="18.3984375" style="261" customWidth="1"/>
    <col min="16" max="48" width="9.1328125" style="5"/>
    <col min="49" max="16384" width="9.1328125" style="261"/>
  </cols>
  <sheetData>
    <row r="1" spans="1:126" x14ac:dyDescent="0.45">
      <c r="A1" s="437"/>
      <c r="B1" s="438"/>
      <c r="C1" s="439" t="s">
        <v>15</v>
      </c>
      <c r="D1" s="440"/>
      <c r="E1" s="283"/>
      <c r="F1" s="1"/>
      <c r="G1" s="1"/>
      <c r="H1" s="1"/>
      <c r="I1" s="284"/>
      <c r="J1" s="259"/>
      <c r="K1" s="259"/>
      <c r="L1" s="260"/>
      <c r="N1" s="260"/>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row>
    <row r="2" spans="1:126" ht="13.15" hidden="1" customHeight="1" outlineLevel="1" x14ac:dyDescent="0.45">
      <c r="A2" s="1"/>
      <c r="B2" s="441"/>
      <c r="C2" s="441"/>
      <c r="D2" s="1"/>
      <c r="E2" s="1"/>
      <c r="F2" s="1"/>
      <c r="G2" s="1"/>
      <c r="H2" s="1"/>
      <c r="I2" s="1"/>
      <c r="J2" s="1"/>
      <c r="K2" s="1"/>
      <c r="L2" s="260"/>
      <c r="N2" s="260"/>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row>
    <row r="3" spans="1:126" ht="14.25" hidden="1" customHeight="1" outlineLevel="1" x14ac:dyDescent="0.45">
      <c r="A3" s="8"/>
      <c r="B3" s="442"/>
      <c r="C3" s="443"/>
      <c r="D3" s="8"/>
      <c r="E3" s="8"/>
      <c r="F3" s="8"/>
      <c r="G3" s="8"/>
      <c r="H3" s="8"/>
      <c r="I3" s="444"/>
      <c r="J3" s="445"/>
      <c r="K3" s="445"/>
      <c r="L3" s="260"/>
      <c r="N3" s="260"/>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row>
    <row r="4" spans="1:126" ht="52.5" customHeight="1" collapsed="1" x14ac:dyDescent="0.45">
      <c r="A4" s="446" t="s">
        <v>396</v>
      </c>
      <c r="B4" s="447" t="s">
        <v>202</v>
      </c>
      <c r="C4" s="448" t="s">
        <v>0</v>
      </c>
      <c r="D4" s="449" t="s">
        <v>31</v>
      </c>
      <c r="E4" s="450" t="s">
        <v>21</v>
      </c>
      <c r="F4" s="448" t="s">
        <v>397</v>
      </c>
      <c r="G4" s="451" t="s">
        <v>1</v>
      </c>
      <c r="H4" s="451" t="s">
        <v>20</v>
      </c>
      <c r="I4" s="452" t="s">
        <v>2</v>
      </c>
      <c r="J4" s="452" t="s">
        <v>599</v>
      </c>
      <c r="K4" s="452" t="s">
        <v>3</v>
      </c>
      <c r="L4" s="453" t="s">
        <v>4</v>
      </c>
      <c r="M4" s="454" t="s">
        <v>625</v>
      </c>
      <c r="N4" s="453" t="s">
        <v>4</v>
      </c>
      <c r="O4" s="454" t="s">
        <v>1241</v>
      </c>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row>
    <row r="5" spans="1:126" ht="13.15" x14ac:dyDescent="0.45">
      <c r="A5" s="455" t="s">
        <v>1136</v>
      </c>
      <c r="B5" s="456"/>
      <c r="C5" s="457"/>
      <c r="D5" s="458"/>
      <c r="E5" s="456"/>
      <c r="F5" s="456"/>
      <c r="G5" s="456"/>
      <c r="H5" s="456"/>
      <c r="I5" s="456"/>
      <c r="J5" s="456"/>
      <c r="K5" s="456"/>
      <c r="L5" s="400"/>
      <c r="M5" s="459"/>
      <c r="N5" s="400"/>
      <c r="O5" s="459"/>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row>
    <row r="6" spans="1:126" ht="95.25" customHeight="1" x14ac:dyDescent="0.45">
      <c r="A6" s="329" t="s">
        <v>1137</v>
      </c>
      <c r="B6" s="746" t="s">
        <v>1138</v>
      </c>
      <c r="C6" s="747" t="s">
        <v>1139</v>
      </c>
      <c r="D6" s="748" t="s">
        <v>5</v>
      </c>
      <c r="E6" s="478" t="s">
        <v>1220</v>
      </c>
      <c r="F6" s="337" t="s">
        <v>1210</v>
      </c>
      <c r="G6" s="337" t="s">
        <v>1140</v>
      </c>
      <c r="H6" s="379" t="s">
        <v>1225</v>
      </c>
      <c r="I6" s="460" t="s">
        <v>6</v>
      </c>
      <c r="J6" s="330"/>
      <c r="K6" s="330"/>
      <c r="L6" s="370">
        <f t="shared" ref="L6:L7" si="0">IF(I6="","0",IF(I6="Pass",1,IF(I6="Fail",0,IF(I6="TBD",0,IF(I6="N/A (Please provide reason)",1)))))</f>
        <v>0</v>
      </c>
      <c r="M6" s="368">
        <f>IF(AND(D6="M",I6="N/A (Please provide reason)"),1,0)</f>
        <v>0</v>
      </c>
      <c r="N6" s="370"/>
      <c r="O6" s="368"/>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row>
    <row r="7" spans="1:126" ht="100.5" customHeight="1" x14ac:dyDescent="0.45">
      <c r="A7" s="329" t="s">
        <v>1141</v>
      </c>
      <c r="B7" s="746"/>
      <c r="C7" s="747"/>
      <c r="D7" s="748"/>
      <c r="E7" s="330" t="s">
        <v>1221</v>
      </c>
      <c r="F7" s="337" t="s">
        <v>1211</v>
      </c>
      <c r="G7" s="337" t="s">
        <v>1204</v>
      </c>
      <c r="H7" s="379" t="s">
        <v>1225</v>
      </c>
      <c r="I7" s="460" t="s">
        <v>6</v>
      </c>
      <c r="J7" s="330"/>
      <c r="K7" s="330"/>
      <c r="L7" s="370">
        <f t="shared" si="0"/>
        <v>0</v>
      </c>
      <c r="M7" s="368">
        <f>IF(AND(D6="M",I7="N/A (Please provide reason)"),1,0)</f>
        <v>0</v>
      </c>
      <c r="N7" s="370"/>
      <c r="O7" s="368"/>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row>
    <row r="8" spans="1:126" ht="124.5" customHeight="1" x14ac:dyDescent="0.45">
      <c r="A8" s="329" t="s">
        <v>1142</v>
      </c>
      <c r="B8" s="461" t="s">
        <v>1143</v>
      </c>
      <c r="C8" s="503" t="s">
        <v>1229</v>
      </c>
      <c r="D8" s="496" t="s">
        <v>5</v>
      </c>
      <c r="E8" s="485" t="s">
        <v>1295</v>
      </c>
      <c r="F8" s="495" t="s">
        <v>1219</v>
      </c>
      <c r="G8" s="495" t="s">
        <v>1246</v>
      </c>
      <c r="H8" s="495" t="s">
        <v>1213</v>
      </c>
      <c r="I8" s="460" t="s">
        <v>6</v>
      </c>
      <c r="J8" s="330"/>
      <c r="K8" s="330"/>
      <c r="L8" s="370"/>
      <c r="M8" s="368"/>
      <c r="N8" s="370">
        <f>IF(I8="","0",IF(I8="Pass",1,IF(I8="Fail",0,IF(I8="TBD",0,IF(I8="N/A (Please provide reason)",1)))))</f>
        <v>0</v>
      </c>
      <c r="O8" s="368">
        <f>IF(AND(D8="M",I8="N/A (Please provide reason)"),1,0)</f>
        <v>0</v>
      </c>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row>
    <row r="9" spans="1:126" ht="409.15" customHeight="1" x14ac:dyDescent="0.45">
      <c r="A9" s="329" t="s">
        <v>1144</v>
      </c>
      <c r="B9" s="461" t="s">
        <v>1145</v>
      </c>
      <c r="C9" s="520" t="s">
        <v>1387</v>
      </c>
      <c r="D9" s="463" t="s">
        <v>5</v>
      </c>
      <c r="E9" s="462" t="s">
        <v>1295</v>
      </c>
      <c r="F9" s="495" t="s">
        <v>1215</v>
      </c>
      <c r="G9" s="519" t="s">
        <v>1388</v>
      </c>
      <c r="H9" s="495" t="s">
        <v>1214</v>
      </c>
      <c r="I9" s="460" t="s">
        <v>6</v>
      </c>
      <c r="J9" s="436"/>
      <c r="K9" s="436"/>
      <c r="L9" s="434"/>
      <c r="M9" s="435"/>
      <c r="N9" s="370">
        <f t="shared" ref="N9:N24" si="1">IF(I9="","0",IF(I9="Pass",1,IF(I9="Fail",0,IF(I9="TBD",0,IF(I9="N/A (Please provide reason)",1)))))</f>
        <v>0</v>
      </c>
      <c r="O9" s="368">
        <f t="shared" ref="O9:O11" si="2">IF(AND(D9="M",I9="N/A (Please provide reason)"),1,0)</f>
        <v>0</v>
      </c>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row>
    <row r="10" spans="1:126" ht="183" customHeight="1" x14ac:dyDescent="0.45">
      <c r="A10" s="329" t="s">
        <v>1146</v>
      </c>
      <c r="B10" s="461" t="s">
        <v>1147</v>
      </c>
      <c r="C10" s="507" t="s">
        <v>1267</v>
      </c>
      <c r="D10" s="334" t="s">
        <v>5</v>
      </c>
      <c r="E10" s="498" t="s">
        <v>1299</v>
      </c>
      <c r="F10" s="379" t="s">
        <v>1148</v>
      </c>
      <c r="G10" s="379" t="s">
        <v>1268</v>
      </c>
      <c r="H10" s="379" t="s">
        <v>1225</v>
      </c>
      <c r="I10" s="460" t="s">
        <v>6</v>
      </c>
      <c r="J10" s="330"/>
      <c r="K10" s="330"/>
      <c r="L10" s="370"/>
      <c r="M10" s="368"/>
      <c r="N10" s="370">
        <f t="shared" si="1"/>
        <v>0</v>
      </c>
      <c r="O10" s="368">
        <f t="shared" si="2"/>
        <v>0</v>
      </c>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row>
    <row r="11" spans="1:126" ht="93.75" customHeight="1" x14ac:dyDescent="0.45">
      <c r="A11" s="329" t="s">
        <v>1149</v>
      </c>
      <c r="B11" s="743" t="s">
        <v>1150</v>
      </c>
      <c r="C11" s="747" t="s">
        <v>1151</v>
      </c>
      <c r="D11" s="710" t="s">
        <v>5</v>
      </c>
      <c r="E11" s="485" t="s">
        <v>1299</v>
      </c>
      <c r="F11" s="337" t="s">
        <v>1205</v>
      </c>
      <c r="G11" s="337" t="s">
        <v>1300</v>
      </c>
      <c r="H11" s="495" t="s">
        <v>1225</v>
      </c>
      <c r="I11" s="460" t="s">
        <v>6</v>
      </c>
      <c r="J11" s="330"/>
      <c r="K11" s="330"/>
      <c r="L11" s="370"/>
      <c r="M11" s="368"/>
      <c r="N11" s="370">
        <f t="shared" si="1"/>
        <v>0</v>
      </c>
      <c r="O11" s="368">
        <f t="shared" si="2"/>
        <v>0</v>
      </c>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row>
    <row r="12" spans="1:126" ht="90.75" customHeight="1" x14ac:dyDescent="0.45">
      <c r="A12" s="329" t="s">
        <v>1152</v>
      </c>
      <c r="B12" s="745"/>
      <c r="C12" s="747"/>
      <c r="D12" s="711"/>
      <c r="E12" s="485" t="s">
        <v>1299</v>
      </c>
      <c r="F12" s="337" t="s">
        <v>1206</v>
      </c>
      <c r="G12" s="337" t="s">
        <v>1301</v>
      </c>
      <c r="H12" s="495" t="s">
        <v>1225</v>
      </c>
      <c r="I12" s="460" t="s">
        <v>6</v>
      </c>
      <c r="J12" s="330"/>
      <c r="K12" s="330"/>
      <c r="L12" s="370"/>
      <c r="M12" s="368"/>
      <c r="N12" s="370">
        <f t="shared" si="1"/>
        <v>0</v>
      </c>
      <c r="O12" s="368">
        <f>IF(AND(D11="M",I12="N/A (Please provide reason)"),1,0)</f>
        <v>0</v>
      </c>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row>
    <row r="13" spans="1:126" ht="339" customHeight="1" x14ac:dyDescent="0.45">
      <c r="A13" s="329" t="s">
        <v>1153</v>
      </c>
      <c r="B13" s="461" t="s">
        <v>1154</v>
      </c>
      <c r="C13" s="520" t="s">
        <v>1389</v>
      </c>
      <c r="D13" s="463" t="s">
        <v>5</v>
      </c>
      <c r="E13" s="485" t="s">
        <v>1299</v>
      </c>
      <c r="F13" s="495" t="s">
        <v>1303</v>
      </c>
      <c r="G13" s="379" t="s">
        <v>1302</v>
      </c>
      <c r="H13" s="495" t="s">
        <v>1225</v>
      </c>
      <c r="I13" s="460" t="s">
        <v>6</v>
      </c>
      <c r="J13" s="330"/>
      <c r="K13" s="330"/>
      <c r="L13" s="370"/>
      <c r="M13" s="368"/>
      <c r="N13" s="370">
        <f t="shared" si="1"/>
        <v>0</v>
      </c>
      <c r="O13" s="368">
        <f t="shared" ref="O13:O18" si="3">IF(AND(D13="M",I13="N/A (Please provide reason)"),1,0)</f>
        <v>0</v>
      </c>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row>
    <row r="14" spans="1:126" ht="247.5" customHeight="1" x14ac:dyDescent="0.45">
      <c r="A14" s="329" t="s">
        <v>1155</v>
      </c>
      <c r="B14" s="461" t="s">
        <v>1156</v>
      </c>
      <c r="C14" s="520" t="s">
        <v>1390</v>
      </c>
      <c r="D14" s="463" t="s">
        <v>5</v>
      </c>
      <c r="E14" s="485" t="s">
        <v>1299</v>
      </c>
      <c r="F14" s="495" t="s">
        <v>1304</v>
      </c>
      <c r="G14" s="508" t="s">
        <v>1285</v>
      </c>
      <c r="H14" s="495" t="s">
        <v>1225</v>
      </c>
      <c r="I14" s="460" t="s">
        <v>6</v>
      </c>
      <c r="J14" s="337"/>
      <c r="K14" s="337"/>
      <c r="L14" s="370"/>
      <c r="M14" s="368"/>
      <c r="N14" s="370">
        <f t="shared" si="1"/>
        <v>0</v>
      </c>
      <c r="O14" s="368">
        <f t="shared" si="3"/>
        <v>0</v>
      </c>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row>
    <row r="15" spans="1:126" ht="127.5" customHeight="1" x14ac:dyDescent="0.45">
      <c r="A15" s="329" t="s">
        <v>1157</v>
      </c>
      <c r="B15" s="461" t="s">
        <v>1158</v>
      </c>
      <c r="C15" s="497" t="s">
        <v>1212</v>
      </c>
      <c r="D15" s="463" t="s">
        <v>5</v>
      </c>
      <c r="E15" s="485" t="s">
        <v>1299</v>
      </c>
      <c r="F15" s="495" t="s">
        <v>1228</v>
      </c>
      <c r="G15" s="495" t="s">
        <v>1159</v>
      </c>
      <c r="H15" s="495" t="s">
        <v>1225</v>
      </c>
      <c r="I15" s="460" t="s">
        <v>6</v>
      </c>
      <c r="J15" s="337"/>
      <c r="K15" s="337"/>
      <c r="L15" s="370"/>
      <c r="M15" s="368"/>
      <c r="N15" s="370">
        <f t="shared" si="1"/>
        <v>0</v>
      </c>
      <c r="O15" s="368">
        <f t="shared" si="3"/>
        <v>0</v>
      </c>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row>
    <row r="16" spans="1:126" ht="111.75" customHeight="1" x14ac:dyDescent="0.45">
      <c r="A16" s="329" t="s">
        <v>1160</v>
      </c>
      <c r="B16" s="720" t="s">
        <v>1161</v>
      </c>
      <c r="C16" s="701" t="s">
        <v>1247</v>
      </c>
      <c r="D16" s="710" t="s">
        <v>5</v>
      </c>
      <c r="E16" s="703" t="s">
        <v>1299</v>
      </c>
      <c r="F16" s="484" t="s">
        <v>1307</v>
      </c>
      <c r="G16" s="484" t="s">
        <v>1311</v>
      </c>
      <c r="H16" s="703" t="s">
        <v>1225</v>
      </c>
      <c r="I16" s="460" t="s">
        <v>6</v>
      </c>
      <c r="J16" s="330"/>
      <c r="K16" s="330"/>
      <c r="L16" s="370"/>
      <c r="M16" s="368"/>
      <c r="N16" s="370">
        <f t="shared" si="1"/>
        <v>0</v>
      </c>
      <c r="O16" s="368">
        <f t="shared" si="3"/>
        <v>0</v>
      </c>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row>
    <row r="17" spans="1:126" ht="111.75" customHeight="1" x14ac:dyDescent="0.45">
      <c r="A17" s="329" t="s">
        <v>1162</v>
      </c>
      <c r="B17" s="721"/>
      <c r="C17" s="702"/>
      <c r="D17" s="711"/>
      <c r="E17" s="740"/>
      <c r="F17" s="484" t="s">
        <v>1308</v>
      </c>
      <c r="G17" s="484" t="s">
        <v>1309</v>
      </c>
      <c r="H17" s="740"/>
      <c r="I17" s="460" t="s">
        <v>6</v>
      </c>
      <c r="J17" s="477"/>
      <c r="K17" s="477"/>
      <c r="L17" s="370"/>
      <c r="M17" s="368"/>
      <c r="N17" s="370">
        <f t="shared" ref="N17" si="4">IF(I17="","0",IF(I17="Pass",1,IF(I17="Fail",0,IF(I17="TBD",0,IF(I17="N/A (Please provide reason)",1)))))</f>
        <v>0</v>
      </c>
      <c r="O17" s="368">
        <f>IF(AND(D16="M",I17="N/A (Please provide reason)"),1,0)</f>
        <v>0</v>
      </c>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row>
    <row r="18" spans="1:126" ht="55.15" customHeight="1" x14ac:dyDescent="0.45">
      <c r="A18" s="329" t="s">
        <v>1164</v>
      </c>
      <c r="B18" s="743" t="s">
        <v>1163</v>
      </c>
      <c r="C18" s="701" t="s">
        <v>1230</v>
      </c>
      <c r="D18" s="710" t="s">
        <v>5</v>
      </c>
      <c r="E18" s="703" t="s">
        <v>1236</v>
      </c>
      <c r="F18" s="379" t="s">
        <v>1254</v>
      </c>
      <c r="G18" s="379" t="s">
        <v>1269</v>
      </c>
      <c r="H18" s="701" t="s">
        <v>1271</v>
      </c>
      <c r="I18" s="460" t="s">
        <v>6</v>
      </c>
      <c r="J18" s="330"/>
      <c r="K18" s="330"/>
      <c r="L18" s="370"/>
      <c r="M18" s="368"/>
      <c r="N18" s="370">
        <f t="shared" si="1"/>
        <v>0</v>
      </c>
      <c r="O18" s="368">
        <f t="shared" si="3"/>
        <v>0</v>
      </c>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row>
    <row r="19" spans="1:126" ht="51.4" customHeight="1" x14ac:dyDescent="0.45">
      <c r="A19" s="329" t="s">
        <v>1165</v>
      </c>
      <c r="B19" s="744"/>
      <c r="C19" s="642"/>
      <c r="D19" s="654"/>
      <c r="E19" s="704"/>
      <c r="F19" s="379" t="s">
        <v>1255</v>
      </c>
      <c r="G19" s="379" t="s">
        <v>1270</v>
      </c>
      <c r="H19" s="642"/>
      <c r="I19" s="460" t="s">
        <v>6</v>
      </c>
      <c r="J19" s="330"/>
      <c r="K19" s="330"/>
      <c r="L19" s="370"/>
      <c r="M19" s="368"/>
      <c r="N19" s="370">
        <f t="shared" si="1"/>
        <v>0</v>
      </c>
      <c r="O19" s="368">
        <f t="shared" ref="O19" si="5">IF(AND(D18="M",I19="N/A (Please provide reason)"),1,0)</f>
        <v>0</v>
      </c>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row>
    <row r="20" spans="1:126" ht="51.4" customHeight="1" x14ac:dyDescent="0.45">
      <c r="A20" s="329" t="s">
        <v>1166</v>
      </c>
      <c r="B20" s="744"/>
      <c r="C20" s="642"/>
      <c r="D20" s="654"/>
      <c r="E20" s="704"/>
      <c r="F20" s="379" t="s">
        <v>1256</v>
      </c>
      <c r="G20" s="379" t="s">
        <v>1257</v>
      </c>
      <c r="H20" s="642"/>
      <c r="I20" s="460" t="s">
        <v>6</v>
      </c>
      <c r="J20" s="477"/>
      <c r="K20" s="477"/>
      <c r="L20" s="370"/>
      <c r="M20" s="368"/>
      <c r="N20" s="370">
        <f t="shared" ref="N20" si="6">IF(I20="","0",IF(I20="Pass",1,IF(I20="Fail",0,IF(I20="TBD",0,IF(I20="N/A (Please provide reason)",1)))))</f>
        <v>0</v>
      </c>
      <c r="O20" s="368">
        <f>IF(AND(D18="M",I20="N/A (Please provide reason)"),1,0)</f>
        <v>0</v>
      </c>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row>
    <row r="21" spans="1:126" ht="60.75" customHeight="1" x14ac:dyDescent="0.45">
      <c r="A21" s="329" t="s">
        <v>1168</v>
      </c>
      <c r="B21" s="745"/>
      <c r="C21" s="702"/>
      <c r="D21" s="711"/>
      <c r="E21" s="740"/>
      <c r="F21" s="379" t="s">
        <v>1258</v>
      </c>
      <c r="G21" s="379" t="s">
        <v>1259</v>
      </c>
      <c r="H21" s="702"/>
      <c r="I21" s="460" t="s">
        <v>6</v>
      </c>
      <c r="J21" s="330"/>
      <c r="K21" s="330"/>
      <c r="L21" s="370"/>
      <c r="M21" s="368"/>
      <c r="N21" s="370">
        <f t="shared" si="1"/>
        <v>0</v>
      </c>
      <c r="O21" s="368">
        <f>IF(AND(D18="M",I21="N/A (Please provide reason)"),1,0)</f>
        <v>0</v>
      </c>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row>
    <row r="22" spans="1:126" ht="131.25" customHeight="1" x14ac:dyDescent="0.45">
      <c r="A22" s="329" t="s">
        <v>1282</v>
      </c>
      <c r="B22" s="743" t="s">
        <v>1167</v>
      </c>
      <c r="C22" s="701" t="s">
        <v>1248</v>
      </c>
      <c r="D22" s="710" t="s">
        <v>5</v>
      </c>
      <c r="E22" s="500" t="s">
        <v>1322</v>
      </c>
      <c r="F22" s="379" t="s">
        <v>1260</v>
      </c>
      <c r="G22" s="379" t="s">
        <v>1261</v>
      </c>
      <c r="H22" s="701" t="s">
        <v>1326</v>
      </c>
      <c r="I22" s="460" t="s">
        <v>6</v>
      </c>
      <c r="J22" s="330"/>
      <c r="K22" s="330"/>
      <c r="L22" s="370"/>
      <c r="M22" s="368"/>
      <c r="N22" s="370">
        <f t="shared" si="1"/>
        <v>0</v>
      </c>
      <c r="O22" s="368">
        <f>IF(AND(D22="M",I22="N/A (Please provide reason)"),1,0)</f>
        <v>0</v>
      </c>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row>
    <row r="23" spans="1:126" ht="113.25" customHeight="1" x14ac:dyDescent="0.45">
      <c r="A23" s="329" t="s">
        <v>1283</v>
      </c>
      <c r="B23" s="744"/>
      <c r="C23" s="642"/>
      <c r="D23" s="654"/>
      <c r="E23" s="500" t="s">
        <v>1323</v>
      </c>
      <c r="F23" s="379" t="s">
        <v>1305</v>
      </c>
      <c r="G23" s="379" t="s">
        <v>1262</v>
      </c>
      <c r="H23" s="642"/>
      <c r="I23" s="460" t="s">
        <v>6</v>
      </c>
      <c r="J23" s="477"/>
      <c r="K23" s="477"/>
      <c r="L23" s="370"/>
      <c r="M23" s="368"/>
      <c r="N23" s="370">
        <f t="shared" ref="N23" si="7">IF(I23="","0",IF(I23="Pass",1,IF(I23="Fail",0,IF(I23="TBD",0,IF(I23="N/A (Please provide reason)",1)))))</f>
        <v>0</v>
      </c>
      <c r="O23" s="368">
        <f>IF(AND(D22="M",I23="N/A (Please provide reason)"),1,0)</f>
        <v>0</v>
      </c>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row>
    <row r="24" spans="1:126" ht="132" customHeight="1" x14ac:dyDescent="0.45">
      <c r="A24" s="329" t="s">
        <v>1284</v>
      </c>
      <c r="B24" s="744"/>
      <c r="C24" s="642"/>
      <c r="D24" s="654"/>
      <c r="E24" s="500" t="s">
        <v>1324</v>
      </c>
      <c r="F24" s="379" t="s">
        <v>1306</v>
      </c>
      <c r="G24" s="379" t="s">
        <v>1262</v>
      </c>
      <c r="H24" s="642"/>
      <c r="I24" s="460" t="s">
        <v>6</v>
      </c>
      <c r="J24" s="330"/>
      <c r="K24" s="330"/>
      <c r="L24" s="370"/>
      <c r="M24" s="368"/>
      <c r="N24" s="370">
        <f t="shared" si="1"/>
        <v>0</v>
      </c>
      <c r="O24" s="368">
        <f>IF(AND(D22="M",I24="N/A (Please provide reason)"),1,0)</f>
        <v>0</v>
      </c>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row>
    <row r="25" spans="1:126" ht="144" customHeight="1" x14ac:dyDescent="0.45">
      <c r="A25" s="329" t="s">
        <v>1310</v>
      </c>
      <c r="B25" s="745"/>
      <c r="C25" s="702"/>
      <c r="D25" s="711"/>
      <c r="E25" s="500" t="s">
        <v>1325</v>
      </c>
      <c r="F25" s="379" t="s">
        <v>1272</v>
      </c>
      <c r="G25" s="379" t="s">
        <v>1262</v>
      </c>
      <c r="H25" s="702"/>
      <c r="I25" s="460" t="s">
        <v>6</v>
      </c>
      <c r="J25" s="477"/>
      <c r="K25" s="477"/>
      <c r="L25" s="370"/>
      <c r="M25" s="368"/>
      <c r="N25" s="370">
        <f t="shared" ref="N25" si="8">IF(I25="","0",IF(I25="Pass",1,IF(I25="Fail",0,IF(I25="TBD",0,IF(I25="N/A (Please provide reason)",1)))))</f>
        <v>0</v>
      </c>
      <c r="O25" s="368">
        <f>IF(AND(D22="M",I25="N/A (Please provide reason)"),1,0)</f>
        <v>0</v>
      </c>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row>
    <row r="26" spans="1:126" ht="13.15" x14ac:dyDescent="0.45">
      <c r="A26" s="455" t="s">
        <v>1169</v>
      </c>
      <c r="B26" s="456"/>
      <c r="C26" s="457"/>
      <c r="D26" s="458"/>
      <c r="E26" s="456"/>
      <c r="F26" s="456"/>
      <c r="G26" s="456"/>
      <c r="H26" s="456"/>
      <c r="I26" s="456"/>
      <c r="J26" s="456"/>
      <c r="K26" s="456"/>
      <c r="L26" s="400"/>
      <c r="M26" s="459"/>
      <c r="N26" s="400"/>
      <c r="O26" s="459"/>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row>
    <row r="27" spans="1:126" ht="13.15" x14ac:dyDescent="0.45">
      <c r="A27" s="455" t="s">
        <v>1170</v>
      </c>
      <c r="B27" s="456"/>
      <c r="C27" s="457"/>
      <c r="D27" s="458"/>
      <c r="E27" s="456"/>
      <c r="F27" s="456"/>
      <c r="G27" s="456"/>
      <c r="H27" s="456"/>
      <c r="I27" s="456"/>
      <c r="J27" s="456"/>
      <c r="K27" s="456"/>
      <c r="L27" s="400"/>
      <c r="M27" s="459"/>
      <c r="N27" s="400"/>
      <c r="O27" s="459"/>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row>
    <row r="28" spans="1:126" ht="84" customHeight="1" x14ac:dyDescent="0.45">
      <c r="A28" s="329" t="s">
        <v>1171</v>
      </c>
      <c r="B28" s="749" t="s">
        <v>1172</v>
      </c>
      <c r="C28" s="751" t="s">
        <v>1289</v>
      </c>
      <c r="D28" s="710" t="s">
        <v>5</v>
      </c>
      <c r="E28" s="500" t="s">
        <v>1290</v>
      </c>
      <c r="F28" s="337" t="s">
        <v>1273</v>
      </c>
      <c r="G28" s="337" t="s">
        <v>1216</v>
      </c>
      <c r="H28" s="379" t="s">
        <v>1225</v>
      </c>
      <c r="I28" s="460" t="s">
        <v>6</v>
      </c>
      <c r="J28" s="330"/>
      <c r="K28" s="330"/>
      <c r="L28" s="370">
        <f t="shared" ref="L28:L52" si="9">IF(I28="","0",IF(I28="Pass",1,IF(I28="Fail",0,IF(I28="TBD",0,IF(I28="N/A (Please provide reason)",1)))))</f>
        <v>0</v>
      </c>
      <c r="M28" s="368">
        <f>IF(AND(D28="M",I28="N/A (Please provide reason)"),1,0)</f>
        <v>0</v>
      </c>
      <c r="N28" s="370"/>
      <c r="O28" s="368"/>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row>
    <row r="29" spans="1:126" ht="87.75" customHeight="1" x14ac:dyDescent="0.45">
      <c r="A29" s="329" t="s">
        <v>1173</v>
      </c>
      <c r="B29" s="750"/>
      <c r="C29" s="751"/>
      <c r="D29" s="711"/>
      <c r="E29" s="500" t="s">
        <v>1291</v>
      </c>
      <c r="F29" s="337" t="s">
        <v>1207</v>
      </c>
      <c r="G29" s="337" t="s">
        <v>1296</v>
      </c>
      <c r="H29" s="379" t="s">
        <v>1225</v>
      </c>
      <c r="I29" s="460" t="s">
        <v>6</v>
      </c>
      <c r="J29" s="330"/>
      <c r="K29" s="330"/>
      <c r="L29" s="370">
        <f t="shared" si="9"/>
        <v>0</v>
      </c>
      <c r="M29" s="368">
        <f>IF(AND(D28="M",I29="N/A (Please provide reason)"),1,0)</f>
        <v>0</v>
      </c>
      <c r="N29" s="370"/>
      <c r="O29" s="368"/>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row>
    <row r="30" spans="1:126" ht="123" customHeight="1" x14ac:dyDescent="0.45">
      <c r="A30" s="329" t="s">
        <v>1174</v>
      </c>
      <c r="B30" s="743" t="s">
        <v>1175</v>
      </c>
      <c r="C30" s="682" t="s">
        <v>1327</v>
      </c>
      <c r="D30" s="710" t="s">
        <v>5</v>
      </c>
      <c r="E30" s="501" t="s">
        <v>1331</v>
      </c>
      <c r="F30" s="484" t="s">
        <v>1274</v>
      </c>
      <c r="G30" s="495" t="s">
        <v>1208</v>
      </c>
      <c r="H30" s="495" t="s">
        <v>1225</v>
      </c>
      <c r="I30" s="460" t="s">
        <v>6</v>
      </c>
      <c r="J30" s="330"/>
      <c r="K30" s="330"/>
      <c r="L30" s="370">
        <f t="shared" si="9"/>
        <v>0</v>
      </c>
      <c r="M30" s="368">
        <f>IF(AND(D30="M",I30="N/A (Please provide reason)"),1,0)</f>
        <v>0</v>
      </c>
      <c r="N30" s="370"/>
      <c r="O30" s="368"/>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row>
    <row r="31" spans="1:126" ht="121.5" customHeight="1" x14ac:dyDescent="0.45">
      <c r="A31" s="329" t="s">
        <v>1176</v>
      </c>
      <c r="B31" s="744"/>
      <c r="C31" s="741"/>
      <c r="D31" s="654"/>
      <c r="E31" s="501" t="s">
        <v>1332</v>
      </c>
      <c r="F31" s="484" t="s">
        <v>1275</v>
      </c>
      <c r="G31" s="495" t="s">
        <v>1177</v>
      </c>
      <c r="H31" s="495" t="s">
        <v>1225</v>
      </c>
      <c r="I31" s="460" t="s">
        <v>6</v>
      </c>
      <c r="J31" s="330"/>
      <c r="K31" s="330"/>
      <c r="L31" s="370">
        <f t="shared" si="9"/>
        <v>0</v>
      </c>
      <c r="M31" s="368">
        <f>IF(AND(D30="M",I31="N/A (Please provide reason)"),1,0)</f>
        <v>0</v>
      </c>
      <c r="N31" s="370"/>
      <c r="O31" s="368"/>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row>
    <row r="32" spans="1:126" ht="121.5" customHeight="1" x14ac:dyDescent="0.45">
      <c r="A32" s="329" t="s">
        <v>1328</v>
      </c>
      <c r="B32" s="745"/>
      <c r="C32" s="742"/>
      <c r="D32" s="499"/>
      <c r="E32" s="501" t="s">
        <v>1333</v>
      </c>
      <c r="F32" s="484" t="s">
        <v>1334</v>
      </c>
      <c r="G32" s="484" t="s">
        <v>1335</v>
      </c>
      <c r="H32" s="495" t="s">
        <v>1336</v>
      </c>
      <c r="I32" s="460" t="s">
        <v>6</v>
      </c>
      <c r="J32" s="477"/>
      <c r="K32" s="477"/>
      <c r="L32" s="370">
        <f t="shared" ref="L32" si="10">IF(I32="","0",IF(I32="Pass",1,IF(I32="Fail",0,IF(I32="TBD",0,IF(I32="N/A (Please provide reason)",1)))))</f>
        <v>0</v>
      </c>
      <c r="M32" s="368">
        <f>IF(AND(D31="M",I32="N/A (Please provide reason)"),1,0)</f>
        <v>0</v>
      </c>
      <c r="N32" s="370"/>
      <c r="O32" s="368"/>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row>
    <row r="33" spans="1:126" ht="90.75" customHeight="1" x14ac:dyDescent="0.45">
      <c r="A33" s="329" t="s">
        <v>1178</v>
      </c>
      <c r="B33" s="464" t="s">
        <v>1179</v>
      </c>
      <c r="C33" s="510" t="s">
        <v>1292</v>
      </c>
      <c r="D33" s="465" t="s">
        <v>8</v>
      </c>
      <c r="E33" s="500" t="s">
        <v>1293</v>
      </c>
      <c r="F33" s="379" t="s">
        <v>1266</v>
      </c>
      <c r="G33" s="495" t="s">
        <v>1217</v>
      </c>
      <c r="H33" s="495" t="s">
        <v>1225</v>
      </c>
      <c r="I33" s="460" t="s">
        <v>6</v>
      </c>
      <c r="J33" s="330"/>
      <c r="K33" s="330"/>
      <c r="L33" s="370">
        <f t="shared" si="9"/>
        <v>0</v>
      </c>
      <c r="M33" s="368">
        <f>IF(AND(D33="M",I33="N/A (Please provide reason)"),1,0)</f>
        <v>0</v>
      </c>
      <c r="N33" s="370"/>
      <c r="O33" s="368"/>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row>
    <row r="34" spans="1:126" ht="156" customHeight="1" x14ac:dyDescent="0.45">
      <c r="A34" s="329" t="s">
        <v>1329</v>
      </c>
      <c r="B34" s="749" t="s">
        <v>1181</v>
      </c>
      <c r="C34" s="752" t="s">
        <v>1294</v>
      </c>
      <c r="D34" s="710" t="s">
        <v>5</v>
      </c>
      <c r="E34" s="478" t="s">
        <v>1312</v>
      </c>
      <c r="F34" s="484" t="s">
        <v>1337</v>
      </c>
      <c r="G34" s="495" t="s">
        <v>1263</v>
      </c>
      <c r="H34" s="495" t="s">
        <v>1225</v>
      </c>
      <c r="I34" s="460" t="s">
        <v>6</v>
      </c>
      <c r="J34" s="330"/>
      <c r="K34" s="330"/>
      <c r="L34" s="370">
        <f t="shared" si="9"/>
        <v>0</v>
      </c>
      <c r="M34" s="368">
        <f>IF(AND(D34="M",I34="N/A (Please provide reason)"),1,0)</f>
        <v>0</v>
      </c>
      <c r="N34" s="370"/>
      <c r="O34" s="368"/>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row>
    <row r="35" spans="1:126" ht="162.75" customHeight="1" x14ac:dyDescent="0.45">
      <c r="A35" s="329" t="s">
        <v>1330</v>
      </c>
      <c r="B35" s="750"/>
      <c r="C35" s="752"/>
      <c r="D35" s="711"/>
      <c r="E35" s="478" t="s">
        <v>1313</v>
      </c>
      <c r="F35" s="484" t="s">
        <v>1338</v>
      </c>
      <c r="G35" s="495" t="s">
        <v>1264</v>
      </c>
      <c r="H35" s="495" t="s">
        <v>1225</v>
      </c>
      <c r="I35" s="460" t="s">
        <v>6</v>
      </c>
      <c r="J35" s="330"/>
      <c r="K35" s="330"/>
      <c r="L35" s="370">
        <f t="shared" si="9"/>
        <v>0</v>
      </c>
      <c r="M35" s="368">
        <f>IF(AND(D34="M",I35="N/A (Please provide reason)"),1,0)</f>
        <v>0</v>
      </c>
      <c r="N35" s="370"/>
      <c r="O35" s="368"/>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row>
    <row r="36" spans="1:126" ht="154.5" customHeight="1" x14ac:dyDescent="0.45">
      <c r="A36" s="329" t="s">
        <v>1180</v>
      </c>
      <c r="B36" s="461" t="s">
        <v>1183</v>
      </c>
      <c r="C36" s="503" t="s">
        <v>1249</v>
      </c>
      <c r="D36" s="466" t="s">
        <v>5</v>
      </c>
      <c r="E36" s="462" t="s">
        <v>1224</v>
      </c>
      <c r="F36" s="337" t="s">
        <v>1250</v>
      </c>
      <c r="G36" s="495" t="s">
        <v>1265</v>
      </c>
      <c r="H36" s="495" t="s">
        <v>1225</v>
      </c>
      <c r="I36" s="460" t="s">
        <v>6</v>
      </c>
      <c r="J36" s="330"/>
      <c r="K36" s="330"/>
      <c r="L36" s="370">
        <f t="shared" si="9"/>
        <v>0</v>
      </c>
      <c r="M36" s="368">
        <f>IF(AND(D36="M",I36="N/A (Please provide reason)"),1,0)</f>
        <v>0</v>
      </c>
      <c r="N36" s="370"/>
      <c r="O36" s="368"/>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row>
    <row r="37" spans="1:126" ht="409.5" customHeight="1" x14ac:dyDescent="0.45">
      <c r="A37" s="329" t="s">
        <v>1182</v>
      </c>
      <c r="B37" s="461" t="s">
        <v>1184</v>
      </c>
      <c r="C37" s="502" t="s">
        <v>1251</v>
      </c>
      <c r="D37" s="466" t="s">
        <v>5</v>
      </c>
      <c r="E37" s="485" t="s">
        <v>1222</v>
      </c>
      <c r="F37" s="495" t="s">
        <v>1209</v>
      </c>
      <c r="G37" s="495" t="s">
        <v>1339</v>
      </c>
      <c r="H37" s="495" t="s">
        <v>1314</v>
      </c>
      <c r="I37" s="460" t="s">
        <v>6</v>
      </c>
      <c r="J37" s="330"/>
      <c r="K37" s="330"/>
      <c r="L37" s="370">
        <f>IF(I37="","0",IF(I37="Pass",1,IF(I37="Fail",0,IF(I37="TBD",0,IF(I37="N/A (Please provide reason)",1)))))</f>
        <v>0</v>
      </c>
      <c r="M37" s="368">
        <f>IF(AND(D37="M",I37="N/A (Please provide reason)"),1,0)</f>
        <v>0</v>
      </c>
      <c r="N37" s="370"/>
      <c r="O37" s="368"/>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row>
    <row r="38" spans="1:126" ht="13.15" x14ac:dyDescent="0.45">
      <c r="A38" s="455" t="s">
        <v>1185</v>
      </c>
      <c r="B38" s="456"/>
      <c r="C38" s="457"/>
      <c r="D38" s="458"/>
      <c r="E38" s="456"/>
      <c r="F38" s="456"/>
      <c r="G38" s="456"/>
      <c r="H38" s="456"/>
      <c r="I38" s="456"/>
      <c r="J38" s="456"/>
      <c r="K38" s="456"/>
      <c r="L38" s="400"/>
      <c r="M38" s="459"/>
      <c r="N38" s="400"/>
      <c r="O38" s="459"/>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row>
    <row r="39" spans="1:126" ht="13.15" x14ac:dyDescent="0.45">
      <c r="A39" s="455" t="s">
        <v>1186</v>
      </c>
      <c r="B39" s="456"/>
      <c r="C39" s="457"/>
      <c r="D39" s="458"/>
      <c r="E39" s="456"/>
      <c r="F39" s="456"/>
      <c r="G39" s="456"/>
      <c r="H39" s="456"/>
      <c r="I39" s="456"/>
      <c r="J39" s="456"/>
      <c r="K39" s="456"/>
      <c r="L39" s="400"/>
      <c r="M39" s="459"/>
      <c r="N39" s="400"/>
      <c r="O39" s="459"/>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row>
    <row r="40" spans="1:126" ht="173.25" customHeight="1" x14ac:dyDescent="0.45">
      <c r="A40" s="467" t="s">
        <v>1187</v>
      </c>
      <c r="B40" s="743" t="s">
        <v>1188</v>
      </c>
      <c r="C40" s="753" t="s">
        <v>1231</v>
      </c>
      <c r="D40" s="748" t="s">
        <v>5</v>
      </c>
      <c r="E40" s="701" t="s">
        <v>1278</v>
      </c>
      <c r="F40" s="379" t="s">
        <v>1315</v>
      </c>
      <c r="G40" s="379" t="s">
        <v>1276</v>
      </c>
      <c r="H40" s="701" t="s">
        <v>1286</v>
      </c>
      <c r="I40" s="460" t="s">
        <v>6</v>
      </c>
      <c r="J40" s="330"/>
      <c r="K40" s="330"/>
      <c r="L40" s="370">
        <f t="shared" ref="L40" si="11">IF(I40="","0",IF(I40="Pass",1,IF(I40="Fail",0,IF(I40="TBD",0,IF(I40="N/A (Please provide reason)",1)))))</f>
        <v>0</v>
      </c>
      <c r="M40" s="368">
        <f>IF(AND(D40="M",I40="N/A (Please provide reason)"),1,0)</f>
        <v>0</v>
      </c>
      <c r="N40" s="370"/>
      <c r="O40" s="368"/>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row>
    <row r="41" spans="1:126" ht="192.75" customHeight="1" x14ac:dyDescent="0.45">
      <c r="A41" s="467" t="s">
        <v>1189</v>
      </c>
      <c r="B41" s="745"/>
      <c r="C41" s="754"/>
      <c r="D41" s="748"/>
      <c r="E41" s="702"/>
      <c r="F41" s="379" t="s">
        <v>1316</v>
      </c>
      <c r="G41" s="379" t="s">
        <v>1277</v>
      </c>
      <c r="H41" s="702"/>
      <c r="I41" s="460" t="s">
        <v>6</v>
      </c>
      <c r="J41" s="330"/>
      <c r="K41" s="330"/>
      <c r="L41" s="370">
        <f t="shared" si="9"/>
        <v>0</v>
      </c>
      <c r="M41" s="368">
        <f>IF(AND(D40="M",I41="N/A (Please provide reason)"),1,0)</f>
        <v>0</v>
      </c>
      <c r="N41" s="370"/>
      <c r="O41" s="368"/>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row>
    <row r="42" spans="1:126" ht="184.9" customHeight="1" x14ac:dyDescent="0.45">
      <c r="A42" s="467" t="s">
        <v>1190</v>
      </c>
      <c r="B42" s="743" t="s">
        <v>1191</v>
      </c>
      <c r="C42" s="701" t="s">
        <v>1232</v>
      </c>
      <c r="D42" s="710" t="s">
        <v>5</v>
      </c>
      <c r="E42" s="480" t="s">
        <v>1341</v>
      </c>
      <c r="F42" s="379" t="s">
        <v>1340</v>
      </c>
      <c r="G42" s="379" t="s">
        <v>1355</v>
      </c>
      <c r="H42" s="701" t="s">
        <v>1227</v>
      </c>
      <c r="I42" s="460" t="s">
        <v>6</v>
      </c>
      <c r="J42" s="330"/>
      <c r="K42" s="330"/>
      <c r="L42" s="370">
        <f t="shared" si="9"/>
        <v>0</v>
      </c>
      <c r="M42" s="368">
        <f>IF(AND(D42="M",I42="N/A (Please provide reason)"),1,0)</f>
        <v>0</v>
      </c>
      <c r="N42" s="370"/>
      <c r="O42" s="368"/>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row>
    <row r="43" spans="1:126" ht="184.9" customHeight="1" x14ac:dyDescent="0.45">
      <c r="A43" s="467" t="s">
        <v>1344</v>
      </c>
      <c r="B43" s="745"/>
      <c r="C43" s="702"/>
      <c r="D43" s="711"/>
      <c r="E43" s="480" t="s">
        <v>1342</v>
      </c>
      <c r="F43" s="379" t="s">
        <v>1343</v>
      </c>
      <c r="G43" s="379" t="s">
        <v>1355</v>
      </c>
      <c r="H43" s="702"/>
      <c r="I43" s="460" t="s">
        <v>6</v>
      </c>
      <c r="J43" s="477"/>
      <c r="K43" s="477"/>
      <c r="L43" s="370">
        <f t="shared" ref="L43" si="12">IF(I43="","0",IF(I43="Pass",1,IF(I43="Fail",0,IF(I43="TBD",0,IF(I43="N/A (Please provide reason)",1)))))</f>
        <v>0</v>
      </c>
      <c r="M43" s="368">
        <f>IF(AND(D42="M",I43="N/A (Please provide reason)"),1,0)</f>
        <v>0</v>
      </c>
      <c r="N43" s="370"/>
      <c r="O43" s="368"/>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row>
    <row r="44" spans="1:126" ht="96.75" customHeight="1" x14ac:dyDescent="0.45">
      <c r="A44" s="467" t="s">
        <v>1193</v>
      </c>
      <c r="B44" s="743" t="s">
        <v>1192</v>
      </c>
      <c r="C44" s="728" t="s">
        <v>1252</v>
      </c>
      <c r="D44" s="748" t="s">
        <v>5</v>
      </c>
      <c r="E44" s="720" t="s">
        <v>1320</v>
      </c>
      <c r="F44" s="509" t="s">
        <v>1348</v>
      </c>
      <c r="G44" s="509" t="s">
        <v>1318</v>
      </c>
      <c r="H44" s="701" t="s">
        <v>1349</v>
      </c>
      <c r="I44" s="460" t="s">
        <v>6</v>
      </c>
      <c r="J44" s="330"/>
      <c r="K44" s="330"/>
      <c r="L44" s="370">
        <f t="shared" si="9"/>
        <v>0</v>
      </c>
      <c r="M44" s="368">
        <f>IF(AND(D44="M",I44="N/A (Please provide reason)"),1,0)</f>
        <v>0</v>
      </c>
      <c r="N44" s="370"/>
      <c r="O44" s="368"/>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row>
    <row r="45" spans="1:126" ht="102" customHeight="1" x14ac:dyDescent="0.45">
      <c r="A45" s="467" t="s">
        <v>1194</v>
      </c>
      <c r="B45" s="744"/>
      <c r="C45" s="728"/>
      <c r="D45" s="748"/>
      <c r="E45" s="680"/>
      <c r="F45" s="509" t="s">
        <v>1347</v>
      </c>
      <c r="G45" s="509" t="s">
        <v>1317</v>
      </c>
      <c r="H45" s="642"/>
      <c r="I45" s="460" t="s">
        <v>6</v>
      </c>
      <c r="J45" s="477"/>
      <c r="K45" s="477"/>
      <c r="L45" s="370">
        <f t="shared" ref="L45" si="13">IF(I45="","0",IF(I45="Pass",1,IF(I45="Fail",0,IF(I45="TBD",0,IF(I45="N/A (Please provide reason)",1)))))</f>
        <v>0</v>
      </c>
      <c r="M45" s="368">
        <f>IF(AND(D44="M",I45="N/A (Please provide reason)"),1,0)</f>
        <v>0</v>
      </c>
      <c r="N45" s="370"/>
      <c r="O45" s="368"/>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row>
    <row r="46" spans="1:126" ht="93.75" customHeight="1" x14ac:dyDescent="0.45">
      <c r="A46" s="467" t="s">
        <v>1237</v>
      </c>
      <c r="B46" s="745"/>
      <c r="C46" s="728"/>
      <c r="D46" s="748"/>
      <c r="E46" s="721"/>
      <c r="F46" s="509" t="s">
        <v>1346</v>
      </c>
      <c r="G46" s="509" t="s">
        <v>1319</v>
      </c>
      <c r="H46" s="702"/>
      <c r="I46" s="460" t="s">
        <v>6</v>
      </c>
      <c r="J46" s="330"/>
      <c r="K46" s="330"/>
      <c r="L46" s="370">
        <f t="shared" si="9"/>
        <v>0</v>
      </c>
      <c r="M46" s="368">
        <f>IF(AND(D44="M",I46="N/A (Please provide reason)"),1,0)</f>
        <v>0</v>
      </c>
      <c r="N46" s="370"/>
      <c r="O46" s="368"/>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row>
    <row r="47" spans="1:126" ht="166.5" customHeight="1" x14ac:dyDescent="0.45">
      <c r="A47" s="467" t="s">
        <v>1238</v>
      </c>
      <c r="B47" s="479" t="s">
        <v>1195</v>
      </c>
      <c r="C47" s="505" t="s">
        <v>1350</v>
      </c>
      <c r="D47" s="511" t="s">
        <v>688</v>
      </c>
      <c r="E47" s="505" t="s">
        <v>1234</v>
      </c>
      <c r="F47" s="509" t="s">
        <v>1351</v>
      </c>
      <c r="G47" s="509" t="s">
        <v>1218</v>
      </c>
      <c r="H47" s="509" t="s">
        <v>1226</v>
      </c>
      <c r="I47" s="460" t="s">
        <v>6</v>
      </c>
      <c r="J47" s="330"/>
      <c r="K47" s="330"/>
      <c r="L47" s="370">
        <f t="shared" si="9"/>
        <v>0</v>
      </c>
      <c r="M47" s="368">
        <f>IF(AND(D47="M",I47="N/A (Please provide reason)"),1,0)</f>
        <v>0</v>
      </c>
      <c r="N47" s="370"/>
      <c r="O47" s="368"/>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row>
    <row r="48" spans="1:126" ht="110.25" customHeight="1" x14ac:dyDescent="0.45">
      <c r="A48" s="467" t="s">
        <v>1196</v>
      </c>
      <c r="B48" s="461" t="s">
        <v>1197</v>
      </c>
      <c r="C48" s="330" t="s">
        <v>1235</v>
      </c>
      <c r="D48" s="463" t="s">
        <v>5</v>
      </c>
      <c r="E48" s="462" t="s">
        <v>1223</v>
      </c>
      <c r="F48" s="509" t="s">
        <v>1352</v>
      </c>
      <c r="G48" s="509" t="s">
        <v>1353</v>
      </c>
      <c r="H48" s="509" t="s">
        <v>1279</v>
      </c>
      <c r="I48" s="460" t="s">
        <v>6</v>
      </c>
      <c r="J48" s="330"/>
      <c r="K48" s="330"/>
      <c r="L48" s="370">
        <f t="shared" si="9"/>
        <v>0</v>
      </c>
      <c r="M48" s="368">
        <f>IF(AND(D48="M",I48="N/A (Please provide reason)"),1,0)</f>
        <v>0</v>
      </c>
      <c r="N48" s="370"/>
      <c r="O48" s="368"/>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row>
    <row r="49" spans="1:126" ht="167.25" customHeight="1" x14ac:dyDescent="0.45">
      <c r="A49" s="467" t="s">
        <v>1345</v>
      </c>
      <c r="B49" s="378" t="s">
        <v>1198</v>
      </c>
      <c r="C49" s="504" t="s">
        <v>1253</v>
      </c>
      <c r="D49" s="463" t="s">
        <v>5</v>
      </c>
      <c r="E49" s="462" t="s">
        <v>1223</v>
      </c>
      <c r="F49" s="509" t="s">
        <v>1321</v>
      </c>
      <c r="G49" s="509" t="s">
        <v>1354</v>
      </c>
      <c r="H49" s="379" t="s">
        <v>1226</v>
      </c>
      <c r="I49" s="460" t="s">
        <v>6</v>
      </c>
      <c r="J49" s="330"/>
      <c r="K49" s="330"/>
      <c r="L49" s="370">
        <f t="shared" si="9"/>
        <v>0</v>
      </c>
      <c r="M49" s="368">
        <f>IF(AND(D49="M",I49="N/A (Please provide reason)"),1,0)</f>
        <v>0</v>
      </c>
      <c r="N49" s="370"/>
      <c r="O49" s="368"/>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row>
    <row r="50" spans="1:126" ht="13.15" x14ac:dyDescent="0.45">
      <c r="A50" s="455" t="s">
        <v>1199</v>
      </c>
      <c r="B50" s="456"/>
      <c r="C50" s="457"/>
      <c r="D50" s="458"/>
      <c r="E50" s="456"/>
      <c r="F50" s="456"/>
      <c r="G50" s="456"/>
      <c r="H50" s="456"/>
      <c r="I50" s="456"/>
      <c r="J50" s="456"/>
      <c r="K50" s="456"/>
      <c r="L50" s="400"/>
      <c r="M50" s="459"/>
      <c r="N50" s="400"/>
      <c r="O50" s="459"/>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row>
    <row r="51" spans="1:126" ht="13.15" x14ac:dyDescent="0.45">
      <c r="A51" s="455" t="s">
        <v>1200</v>
      </c>
      <c r="B51" s="456"/>
      <c r="C51" s="457"/>
      <c r="D51" s="458"/>
      <c r="E51" s="456"/>
      <c r="F51" s="456"/>
      <c r="G51" s="456"/>
      <c r="H51" s="456"/>
      <c r="I51" s="456"/>
      <c r="J51" s="456"/>
      <c r="K51" s="456"/>
      <c r="L51" s="400"/>
      <c r="M51" s="459"/>
      <c r="N51" s="400"/>
      <c r="O51" s="459"/>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row>
    <row r="52" spans="1:126" ht="128.25" customHeight="1" x14ac:dyDescent="0.45">
      <c r="A52" s="467" t="s">
        <v>1409</v>
      </c>
      <c r="B52" s="461" t="s">
        <v>1201</v>
      </c>
      <c r="C52" s="461" t="s">
        <v>1233</v>
      </c>
      <c r="D52" s="334" t="s">
        <v>5</v>
      </c>
      <c r="E52" s="505" t="s">
        <v>1287</v>
      </c>
      <c r="F52" s="509" t="s">
        <v>1281</v>
      </c>
      <c r="G52" s="509" t="s">
        <v>1288</v>
      </c>
      <c r="H52" s="509" t="s">
        <v>1280</v>
      </c>
      <c r="I52" s="460" t="s">
        <v>6</v>
      </c>
      <c r="J52" s="330"/>
      <c r="K52" s="330"/>
      <c r="L52" s="370">
        <f t="shared" si="9"/>
        <v>0</v>
      </c>
      <c r="M52" s="368">
        <f>IF(AND(D52="M",I52="N/A (Please provide reason)"),1,0)</f>
        <v>0</v>
      </c>
      <c r="N52" s="370"/>
      <c r="O52" s="368"/>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row>
    <row r="53" spans="1:126" ht="13.15" x14ac:dyDescent="0.45">
      <c r="A53" s="455" t="s">
        <v>1202</v>
      </c>
      <c r="B53" s="456"/>
      <c r="C53" s="457"/>
      <c r="D53" s="458"/>
      <c r="E53" s="456"/>
      <c r="F53" s="456"/>
      <c r="G53" s="456"/>
      <c r="H53" s="456"/>
      <c r="I53" s="456"/>
      <c r="J53" s="456"/>
      <c r="K53" s="456"/>
      <c r="L53" s="400"/>
      <c r="M53" s="459"/>
      <c r="N53" s="400"/>
      <c r="O53" s="459"/>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row>
    <row r="54" spans="1:126" ht="13.15" x14ac:dyDescent="0.4">
      <c r="A54" s="275"/>
      <c r="B54" s="275"/>
      <c r="C54" s="274"/>
      <c r="D54" s="275"/>
      <c r="E54" s="275"/>
      <c r="F54" s="275"/>
      <c r="G54" s="275"/>
      <c r="H54" s="275"/>
      <c r="I54" s="468" t="s">
        <v>609</v>
      </c>
      <c r="J54" s="116"/>
      <c r="K54" s="469" t="s">
        <v>1105</v>
      </c>
      <c r="L54" s="470" t="s">
        <v>1242</v>
      </c>
      <c r="M54" s="194"/>
      <c r="N54" s="483" t="s">
        <v>1243</v>
      </c>
      <c r="O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row>
    <row r="55" spans="1:126" ht="27.6" customHeight="1" x14ac:dyDescent="0.45">
      <c r="A55" s="290"/>
      <c r="B55" s="194"/>
      <c r="C55" s="195"/>
      <c r="D55" s="194"/>
      <c r="E55" s="290"/>
      <c r="F55" s="194"/>
      <c r="G55" s="194"/>
      <c r="H55" s="194"/>
      <c r="I55" s="471" t="s">
        <v>6</v>
      </c>
      <c r="J55" s="199"/>
      <c r="K55" s="198" t="s">
        <v>9</v>
      </c>
      <c r="L55" s="472">
        <f>SUM(L56:L57)</f>
        <v>23</v>
      </c>
      <c r="M55" s="194"/>
      <c r="N55" s="472">
        <f>SUM(N56:N57)</f>
        <v>18</v>
      </c>
      <c r="O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row>
    <row r="56" spans="1:126" x14ac:dyDescent="0.45">
      <c r="A56" s="290"/>
      <c r="B56" s="194"/>
      <c r="C56" s="195"/>
      <c r="D56" s="194"/>
      <c r="E56" s="290"/>
      <c r="F56" s="194"/>
      <c r="G56" s="194"/>
      <c r="H56" s="194"/>
      <c r="I56" s="473" t="s">
        <v>10</v>
      </c>
      <c r="J56" s="199"/>
      <c r="K56" s="198" t="s">
        <v>11</v>
      </c>
      <c r="L56" s="472">
        <f>COUNTIFS(L1:L52,0)</f>
        <v>23</v>
      </c>
      <c r="M56" s="194"/>
      <c r="N56" s="472">
        <f>COUNTIFS(N1:N52,0)</f>
        <v>18</v>
      </c>
      <c r="O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row>
    <row r="57" spans="1:126" ht="33" customHeight="1" x14ac:dyDescent="0.45">
      <c r="A57" s="290"/>
      <c r="B57" s="194"/>
      <c r="C57" s="195"/>
      <c r="D57" s="194"/>
      <c r="E57" s="290"/>
      <c r="F57" s="194"/>
      <c r="G57" s="194"/>
      <c r="H57" s="194"/>
      <c r="I57" s="473" t="s">
        <v>610</v>
      </c>
      <c r="J57" s="201"/>
      <c r="K57" s="200" t="s">
        <v>12</v>
      </c>
      <c r="L57" s="472">
        <f>COUNTIFS(L1:L52,1)</f>
        <v>0</v>
      </c>
      <c r="M57" s="194"/>
      <c r="N57" s="472">
        <f>COUNTIFS(N1:N52,1)</f>
        <v>0</v>
      </c>
      <c r="O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row>
    <row r="58" spans="1:126" x14ac:dyDescent="0.45">
      <c r="A58" s="290"/>
      <c r="B58" s="194"/>
      <c r="C58" s="195"/>
      <c r="D58" s="194"/>
      <c r="E58" s="290"/>
      <c r="F58" s="194"/>
      <c r="G58" s="194"/>
      <c r="H58" s="194"/>
      <c r="I58" s="473" t="s">
        <v>13</v>
      </c>
      <c r="J58" s="201"/>
      <c r="K58" s="200" t="s">
        <v>14</v>
      </c>
      <c r="L58" s="474">
        <f>SUM(L57/L55)</f>
        <v>0</v>
      </c>
      <c r="M58" s="194"/>
      <c r="N58" s="474">
        <f>SUM(N57/N55)</f>
        <v>0</v>
      </c>
      <c r="O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row>
    <row r="59" spans="1:126" x14ac:dyDescent="0.45">
      <c r="A59" s="290"/>
      <c r="B59" s="194"/>
      <c r="C59" s="195"/>
      <c r="D59" s="194"/>
      <c r="E59" s="290"/>
      <c r="F59" s="194"/>
      <c r="G59" s="194"/>
      <c r="H59" s="194"/>
      <c r="I59" s="291"/>
      <c r="J59" s="277"/>
      <c r="L59" s="194"/>
      <c r="M59" s="194"/>
      <c r="N59" s="194"/>
      <c r="O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row>
    <row r="60" spans="1:126" x14ac:dyDescent="0.45">
      <c r="A60" s="290"/>
      <c r="B60" s="194"/>
      <c r="C60" s="195"/>
      <c r="D60" s="194"/>
      <c r="E60" s="290"/>
      <c r="F60" s="194"/>
      <c r="G60" s="194"/>
      <c r="H60" s="194"/>
      <c r="I60" s="194"/>
      <c r="J60" s="194"/>
      <c r="K60" s="194"/>
      <c r="L60" s="194"/>
      <c r="M60" s="194"/>
      <c r="N60" s="194"/>
      <c r="O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row>
    <row r="61" spans="1:126" x14ac:dyDescent="0.45">
      <c r="A61" s="290"/>
      <c r="B61" s="194"/>
      <c r="C61" s="195"/>
      <c r="D61" s="194"/>
      <c r="E61" s="290"/>
      <c r="F61" s="194"/>
      <c r="G61" s="194"/>
      <c r="H61" s="194"/>
      <c r="I61" s="194"/>
      <c r="J61" s="194"/>
      <c r="K61" s="194"/>
      <c r="L61" s="194"/>
      <c r="M61" s="194"/>
      <c r="N61" s="194"/>
      <c r="O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row>
    <row r="62" spans="1:126" x14ac:dyDescent="0.45">
      <c r="A62" s="290"/>
      <c r="B62" s="194"/>
      <c r="C62" s="195"/>
      <c r="D62" s="194"/>
      <c r="E62" s="290"/>
      <c r="F62" s="194"/>
      <c r="G62" s="194"/>
      <c r="H62" s="194"/>
      <c r="I62" s="194"/>
      <c r="J62" s="194"/>
      <c r="K62" s="194"/>
      <c r="L62" s="194"/>
      <c r="M62" s="194"/>
      <c r="N62" s="194"/>
      <c r="O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row>
    <row r="63" spans="1:126" x14ac:dyDescent="0.45">
      <c r="A63" s="290"/>
      <c r="B63" s="194"/>
      <c r="C63" s="195"/>
      <c r="D63" s="194"/>
      <c r="E63" s="290"/>
      <c r="F63" s="194"/>
      <c r="G63" s="194"/>
      <c r="H63" s="194"/>
      <c r="I63" s="194"/>
      <c r="J63" s="194"/>
      <c r="K63" s="194"/>
      <c r="L63" s="194"/>
      <c r="M63" s="194"/>
      <c r="N63" s="194"/>
      <c r="O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row>
    <row r="64" spans="1:126" x14ac:dyDescent="0.45">
      <c r="A64" s="290"/>
      <c r="B64" s="194"/>
      <c r="C64" s="195"/>
      <c r="D64" s="194"/>
      <c r="E64" s="290"/>
      <c r="F64" s="194"/>
      <c r="G64" s="194"/>
      <c r="H64" s="194"/>
      <c r="I64" s="194"/>
      <c r="J64" s="194"/>
      <c r="K64" s="194"/>
      <c r="L64" s="194"/>
      <c r="M64" s="194"/>
      <c r="N64" s="194"/>
      <c r="O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row>
    <row r="65" spans="1:116" x14ac:dyDescent="0.45">
      <c r="A65" s="290"/>
      <c r="B65" s="194"/>
      <c r="C65" s="195"/>
      <c r="D65" s="194"/>
      <c r="E65" s="290"/>
      <c r="F65" s="194"/>
      <c r="G65" s="194"/>
      <c r="H65" s="194"/>
      <c r="I65" s="194"/>
      <c r="J65" s="194"/>
      <c r="K65" s="194"/>
      <c r="L65" s="194"/>
      <c r="M65" s="194"/>
      <c r="N65" s="194"/>
      <c r="O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row>
    <row r="66" spans="1:116" x14ac:dyDescent="0.45">
      <c r="A66" s="290"/>
      <c r="B66" s="194"/>
      <c r="C66" s="195"/>
      <c r="D66" s="194"/>
      <c r="E66" s="290"/>
      <c r="F66" s="194"/>
      <c r="G66" s="194"/>
      <c r="H66" s="194"/>
      <c r="I66" s="194"/>
      <c r="J66" s="194"/>
      <c r="K66" s="194"/>
      <c r="L66" s="197"/>
      <c r="M66" s="194"/>
      <c r="N66" s="197"/>
      <c r="O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row>
    <row r="67" spans="1:116" x14ac:dyDescent="0.45">
      <c r="A67" s="290"/>
      <c r="B67" s="194"/>
      <c r="C67" s="195"/>
      <c r="D67" s="194"/>
      <c r="E67" s="290"/>
      <c r="F67" s="194"/>
      <c r="G67" s="194"/>
      <c r="H67" s="194"/>
      <c r="I67" s="194"/>
      <c r="J67" s="194"/>
      <c r="K67" s="194"/>
      <c r="L67" s="197"/>
      <c r="M67" s="194"/>
      <c r="N67" s="197"/>
      <c r="O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row>
    <row r="68" spans="1:116" x14ac:dyDescent="0.45">
      <c r="A68" s="290"/>
      <c r="B68" s="194"/>
      <c r="C68" s="195"/>
      <c r="D68" s="194"/>
      <c r="E68" s="290"/>
      <c r="F68" s="194"/>
      <c r="G68" s="194"/>
      <c r="H68" s="194"/>
      <c r="I68" s="194"/>
      <c r="J68" s="194"/>
      <c r="K68" s="194"/>
      <c r="L68" s="197"/>
      <c r="M68" s="194"/>
      <c r="N68" s="197"/>
      <c r="O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row>
    <row r="69" spans="1:116" x14ac:dyDescent="0.45">
      <c r="A69" s="290"/>
      <c r="B69" s="194"/>
      <c r="C69" s="195"/>
      <c r="D69" s="194"/>
      <c r="E69" s="290"/>
      <c r="F69" s="194"/>
      <c r="G69" s="194"/>
      <c r="H69" s="194"/>
      <c r="I69" s="194"/>
      <c r="J69" s="194"/>
      <c r="K69" s="194"/>
      <c r="L69" s="197"/>
      <c r="M69" s="194"/>
      <c r="N69" s="197"/>
      <c r="O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row>
    <row r="70" spans="1:116" x14ac:dyDescent="0.45">
      <c r="A70" s="290"/>
      <c r="B70" s="194"/>
      <c r="C70" s="195"/>
      <c r="D70" s="194"/>
      <c r="E70" s="290"/>
      <c r="F70" s="194"/>
      <c r="G70" s="194"/>
      <c r="H70" s="194"/>
      <c r="I70" s="194"/>
      <c r="J70" s="194"/>
      <c r="K70" s="194"/>
      <c r="L70" s="197"/>
      <c r="M70" s="194"/>
      <c r="N70" s="197"/>
      <c r="O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row>
    <row r="71" spans="1:116" x14ac:dyDescent="0.45">
      <c r="A71" s="290"/>
      <c r="B71" s="194"/>
      <c r="C71" s="195"/>
      <c r="D71" s="194"/>
      <c r="E71" s="290"/>
      <c r="F71" s="194"/>
      <c r="G71" s="194"/>
      <c r="H71" s="194"/>
      <c r="I71" s="194"/>
      <c r="J71" s="194"/>
      <c r="K71" s="194"/>
      <c r="L71" s="197"/>
      <c r="M71" s="194"/>
      <c r="N71" s="197"/>
      <c r="O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row>
    <row r="72" spans="1:116" x14ac:dyDescent="0.45">
      <c r="A72" s="290"/>
      <c r="B72" s="194"/>
      <c r="C72" s="195"/>
      <c r="D72" s="194"/>
      <c r="E72" s="290"/>
      <c r="F72" s="194"/>
      <c r="G72" s="194"/>
      <c r="H72" s="194"/>
      <c r="I72" s="194"/>
      <c r="J72" s="194"/>
      <c r="K72" s="194"/>
      <c r="L72" s="197"/>
      <c r="M72" s="194"/>
      <c r="N72" s="197"/>
      <c r="O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row>
    <row r="73" spans="1:116" x14ac:dyDescent="0.45">
      <c r="A73" s="290"/>
      <c r="B73" s="194"/>
      <c r="C73" s="195"/>
      <c r="D73" s="194"/>
      <c r="E73" s="290"/>
      <c r="F73" s="194"/>
      <c r="G73" s="194"/>
      <c r="H73" s="194"/>
      <c r="I73" s="194"/>
      <c r="J73" s="194"/>
      <c r="K73" s="194"/>
      <c r="L73" s="197"/>
      <c r="M73" s="194"/>
      <c r="N73" s="197"/>
      <c r="O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row>
    <row r="74" spans="1:116" x14ac:dyDescent="0.45">
      <c r="A74" s="290"/>
      <c r="B74" s="194"/>
      <c r="C74" s="195"/>
      <c r="D74" s="194"/>
      <c r="E74" s="290"/>
      <c r="F74" s="194"/>
      <c r="G74" s="194"/>
      <c r="H74" s="194"/>
      <c r="I74" s="194"/>
      <c r="J74" s="194"/>
      <c r="K74" s="194"/>
      <c r="L74" s="197"/>
      <c r="M74" s="194"/>
      <c r="N74" s="197"/>
      <c r="O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row>
    <row r="75" spans="1:116" x14ac:dyDescent="0.45">
      <c r="A75" s="290"/>
      <c r="B75" s="194"/>
      <c r="C75" s="195"/>
      <c r="D75" s="194"/>
      <c r="E75" s="290"/>
      <c r="F75" s="194"/>
      <c r="G75" s="194"/>
      <c r="H75" s="194"/>
      <c r="I75" s="194"/>
      <c r="J75" s="194"/>
      <c r="K75" s="194"/>
      <c r="L75" s="197"/>
      <c r="M75" s="194"/>
      <c r="N75" s="197"/>
      <c r="O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row>
    <row r="76" spans="1:116" x14ac:dyDescent="0.45">
      <c r="A76" s="290"/>
      <c r="B76" s="194"/>
      <c r="C76" s="195"/>
      <c r="D76" s="194"/>
      <c r="E76" s="290"/>
      <c r="F76" s="194"/>
      <c r="G76" s="194"/>
      <c r="H76" s="194"/>
      <c r="I76" s="194"/>
      <c r="J76" s="194"/>
      <c r="K76" s="194"/>
      <c r="L76" s="197"/>
      <c r="M76" s="194"/>
      <c r="N76" s="197"/>
      <c r="O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row>
    <row r="77" spans="1:116" x14ac:dyDescent="0.45">
      <c r="A77" s="290"/>
      <c r="B77" s="194"/>
      <c r="C77" s="195"/>
      <c r="D77" s="194"/>
      <c r="E77" s="290"/>
      <c r="F77" s="194"/>
      <c r="G77" s="194"/>
      <c r="H77" s="194"/>
      <c r="I77" s="194"/>
      <c r="J77" s="194"/>
      <c r="K77" s="194"/>
      <c r="L77" s="197"/>
      <c r="M77" s="194"/>
      <c r="N77" s="197"/>
      <c r="O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row>
    <row r="78" spans="1:116" x14ac:dyDescent="0.45">
      <c r="A78" s="290"/>
      <c r="B78" s="194"/>
      <c r="C78" s="195"/>
      <c r="D78" s="194"/>
      <c r="E78" s="290"/>
      <c r="F78" s="194"/>
      <c r="G78" s="194"/>
      <c r="H78" s="194"/>
      <c r="I78" s="194"/>
      <c r="J78" s="194"/>
      <c r="K78" s="194"/>
      <c r="L78" s="197"/>
      <c r="M78" s="194"/>
      <c r="N78" s="197"/>
      <c r="O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row>
    <row r="79" spans="1:116" x14ac:dyDescent="0.45">
      <c r="A79" s="290"/>
      <c r="B79" s="194"/>
      <c r="C79" s="195"/>
      <c r="D79" s="194"/>
      <c r="E79" s="290"/>
      <c r="F79" s="194"/>
      <c r="G79" s="194"/>
      <c r="H79" s="194"/>
      <c r="I79" s="194"/>
      <c r="J79" s="194"/>
      <c r="K79" s="194"/>
      <c r="L79" s="197"/>
      <c r="M79" s="194"/>
      <c r="N79" s="197"/>
      <c r="O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row>
    <row r="80" spans="1:116" x14ac:dyDescent="0.45">
      <c r="A80" s="290"/>
      <c r="B80" s="194"/>
      <c r="C80" s="195"/>
      <c r="D80" s="194"/>
      <c r="E80" s="290"/>
      <c r="F80" s="194"/>
      <c r="G80" s="194"/>
      <c r="H80" s="194"/>
      <c r="I80" s="194"/>
      <c r="J80" s="194"/>
      <c r="K80" s="194"/>
      <c r="L80" s="197"/>
      <c r="M80" s="194"/>
      <c r="N80" s="197"/>
      <c r="O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row>
    <row r="81" spans="1:116" x14ac:dyDescent="0.45">
      <c r="A81" s="290"/>
      <c r="B81" s="194"/>
      <c r="C81" s="195"/>
      <c r="D81" s="194"/>
      <c r="E81" s="290"/>
      <c r="F81" s="194"/>
      <c r="G81" s="194"/>
      <c r="H81" s="194"/>
      <c r="I81" s="194"/>
      <c r="J81" s="194"/>
      <c r="K81" s="194"/>
      <c r="L81" s="197"/>
      <c r="M81" s="194"/>
      <c r="N81" s="197"/>
      <c r="O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row>
    <row r="82" spans="1:116" x14ac:dyDescent="0.45">
      <c r="A82" s="290"/>
      <c r="B82" s="194"/>
      <c r="C82" s="195"/>
      <c r="D82" s="194"/>
      <c r="E82" s="290"/>
      <c r="F82" s="194"/>
      <c r="G82" s="194"/>
      <c r="H82" s="194"/>
      <c r="I82" s="194"/>
      <c r="J82" s="194"/>
      <c r="K82" s="194"/>
      <c r="L82" s="197"/>
      <c r="M82" s="194"/>
      <c r="N82" s="197"/>
      <c r="O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row>
    <row r="83" spans="1:116" x14ac:dyDescent="0.45">
      <c r="A83" s="290"/>
      <c r="B83" s="194"/>
      <c r="C83" s="195"/>
      <c r="D83" s="194"/>
      <c r="E83" s="290"/>
      <c r="F83" s="194"/>
      <c r="G83" s="194"/>
      <c r="H83" s="194"/>
      <c r="I83" s="194"/>
      <c r="J83" s="194"/>
      <c r="K83" s="194"/>
      <c r="L83" s="197"/>
      <c r="M83" s="194"/>
      <c r="N83" s="197"/>
      <c r="O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row>
    <row r="84" spans="1:116" x14ac:dyDescent="0.45">
      <c r="A84" s="290"/>
      <c r="B84" s="194"/>
      <c r="C84" s="195"/>
      <c r="D84" s="194"/>
      <c r="E84" s="290"/>
      <c r="F84" s="194"/>
      <c r="G84" s="194"/>
      <c r="H84" s="194"/>
      <c r="I84" s="194"/>
      <c r="J84" s="194"/>
      <c r="K84" s="194"/>
      <c r="L84" s="197"/>
      <c r="M84" s="194"/>
      <c r="N84" s="197"/>
      <c r="O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row>
    <row r="85" spans="1:116" x14ac:dyDescent="0.45">
      <c r="A85" s="290"/>
      <c r="B85" s="194"/>
      <c r="C85" s="195"/>
      <c r="D85" s="194"/>
      <c r="E85" s="290"/>
      <c r="F85" s="194"/>
      <c r="G85" s="194"/>
      <c r="H85" s="194"/>
      <c r="I85" s="194"/>
      <c r="J85" s="194"/>
      <c r="K85" s="194"/>
      <c r="L85" s="197"/>
      <c r="M85" s="194"/>
      <c r="N85" s="197"/>
      <c r="O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row>
    <row r="86" spans="1:116" x14ac:dyDescent="0.45">
      <c r="A86" s="290"/>
      <c r="B86" s="194"/>
      <c r="C86" s="195"/>
      <c r="D86" s="194"/>
      <c r="E86" s="290"/>
      <c r="F86" s="194"/>
      <c r="G86" s="194"/>
      <c r="H86" s="194"/>
      <c r="I86" s="194"/>
      <c r="J86" s="194"/>
      <c r="K86" s="194"/>
      <c r="L86" s="197"/>
      <c r="M86" s="194"/>
      <c r="N86" s="197"/>
      <c r="O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row>
    <row r="87" spans="1:116" x14ac:dyDescent="0.45">
      <c r="A87" s="290"/>
      <c r="B87" s="194"/>
      <c r="C87" s="195"/>
      <c r="D87" s="194"/>
      <c r="E87" s="290"/>
      <c r="F87" s="194"/>
      <c r="G87" s="194"/>
      <c r="H87" s="194"/>
      <c r="I87" s="194"/>
      <c r="J87" s="194"/>
      <c r="K87" s="194"/>
      <c r="L87" s="197"/>
      <c r="M87" s="194"/>
      <c r="N87" s="197"/>
      <c r="O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row>
    <row r="88" spans="1:116" x14ac:dyDescent="0.45">
      <c r="A88" s="290"/>
      <c r="B88" s="194"/>
      <c r="C88" s="195"/>
      <c r="D88" s="194"/>
      <c r="E88" s="290"/>
      <c r="F88" s="194"/>
      <c r="G88" s="194"/>
      <c r="H88" s="194"/>
      <c r="I88" s="194"/>
      <c r="J88" s="194"/>
      <c r="K88" s="194"/>
      <c r="L88" s="197"/>
      <c r="M88" s="194"/>
      <c r="N88" s="197"/>
      <c r="O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c r="DF88" s="194"/>
      <c r="DG88" s="194"/>
      <c r="DH88" s="194"/>
      <c r="DI88" s="194"/>
      <c r="DJ88" s="194"/>
      <c r="DK88" s="194"/>
      <c r="DL88" s="194"/>
    </row>
    <row r="89" spans="1:116" x14ac:dyDescent="0.45">
      <c r="A89" s="290"/>
      <c r="B89" s="194"/>
      <c r="C89" s="195"/>
      <c r="D89" s="194"/>
      <c r="E89" s="290"/>
      <c r="F89" s="194"/>
      <c r="G89" s="194"/>
      <c r="H89" s="194"/>
      <c r="I89" s="194"/>
      <c r="J89" s="194"/>
      <c r="K89" s="194"/>
      <c r="L89" s="197"/>
      <c r="M89" s="194"/>
      <c r="N89" s="197"/>
      <c r="O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row>
    <row r="90" spans="1:116" x14ac:dyDescent="0.45">
      <c r="A90" s="290"/>
      <c r="B90" s="194"/>
      <c r="C90" s="195"/>
      <c r="D90" s="194"/>
      <c r="E90" s="290"/>
      <c r="F90" s="194"/>
      <c r="G90" s="194"/>
      <c r="H90" s="194"/>
      <c r="I90" s="194"/>
      <c r="J90" s="194"/>
      <c r="K90" s="194"/>
      <c r="L90" s="197"/>
      <c r="M90" s="194"/>
      <c r="N90" s="197"/>
      <c r="O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row>
    <row r="91" spans="1:116" x14ac:dyDescent="0.45">
      <c r="A91" s="290"/>
      <c r="B91" s="194"/>
      <c r="C91" s="195"/>
      <c r="D91" s="194"/>
      <c r="E91" s="290"/>
      <c r="F91" s="194"/>
      <c r="G91" s="194"/>
      <c r="H91" s="194"/>
      <c r="I91" s="194"/>
      <c r="J91" s="194"/>
      <c r="K91" s="194"/>
      <c r="L91" s="197"/>
      <c r="M91" s="194"/>
      <c r="N91" s="197"/>
      <c r="O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row>
    <row r="92" spans="1:116" x14ac:dyDescent="0.45">
      <c r="A92" s="290"/>
      <c r="B92" s="194"/>
      <c r="C92" s="195"/>
      <c r="D92" s="194"/>
      <c r="E92" s="290"/>
      <c r="F92" s="194"/>
      <c r="G92" s="194"/>
      <c r="H92" s="194"/>
      <c r="I92" s="194"/>
      <c r="J92" s="194"/>
      <c r="K92" s="194"/>
      <c r="L92" s="197"/>
      <c r="M92" s="194"/>
      <c r="N92" s="197"/>
      <c r="O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c r="CS92" s="194"/>
      <c r="CT92" s="194"/>
      <c r="CU92" s="194"/>
      <c r="CV92" s="194"/>
      <c r="CW92" s="194"/>
      <c r="CX92" s="194"/>
      <c r="CY92" s="194"/>
      <c r="CZ92" s="194"/>
      <c r="DA92" s="194"/>
      <c r="DB92" s="194"/>
      <c r="DC92" s="194"/>
      <c r="DD92" s="194"/>
      <c r="DE92" s="194"/>
      <c r="DF92" s="194"/>
      <c r="DG92" s="194"/>
      <c r="DH92" s="194"/>
      <c r="DI92" s="194"/>
      <c r="DJ92" s="194"/>
      <c r="DK92" s="194"/>
      <c r="DL92" s="194"/>
    </row>
    <row r="93" spans="1:116" x14ac:dyDescent="0.45">
      <c r="A93" s="290"/>
      <c r="B93" s="194"/>
      <c r="C93" s="195"/>
      <c r="D93" s="194"/>
      <c r="E93" s="290"/>
      <c r="F93" s="194"/>
      <c r="G93" s="194"/>
      <c r="H93" s="194"/>
      <c r="I93" s="194"/>
      <c r="J93" s="194"/>
      <c r="K93" s="194"/>
      <c r="L93" s="197"/>
      <c r="M93" s="194"/>
      <c r="N93" s="197"/>
      <c r="O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4"/>
      <c r="CT93" s="194"/>
      <c r="CU93" s="194"/>
      <c r="CV93" s="194"/>
      <c r="CW93" s="194"/>
      <c r="CX93" s="194"/>
      <c r="CY93" s="194"/>
      <c r="CZ93" s="194"/>
      <c r="DA93" s="194"/>
      <c r="DB93" s="194"/>
      <c r="DC93" s="194"/>
      <c r="DD93" s="194"/>
      <c r="DE93" s="194"/>
      <c r="DF93" s="194"/>
      <c r="DG93" s="194"/>
      <c r="DH93" s="194"/>
      <c r="DI93" s="194"/>
      <c r="DJ93" s="194"/>
      <c r="DK93" s="194"/>
      <c r="DL93" s="194"/>
    </row>
    <row r="94" spans="1:116" x14ac:dyDescent="0.45">
      <c r="A94" s="290"/>
      <c r="B94" s="194"/>
      <c r="C94" s="195"/>
      <c r="D94" s="194"/>
      <c r="E94" s="290"/>
      <c r="F94" s="194"/>
      <c r="G94" s="194"/>
      <c r="H94" s="194"/>
      <c r="I94" s="194"/>
      <c r="J94" s="194"/>
      <c r="K94" s="194"/>
      <c r="L94" s="197"/>
      <c r="M94" s="194"/>
      <c r="N94" s="197"/>
      <c r="O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c r="CS94" s="194"/>
      <c r="CT94" s="194"/>
      <c r="CU94" s="194"/>
      <c r="CV94" s="194"/>
      <c r="CW94" s="194"/>
      <c r="CX94" s="194"/>
      <c r="CY94" s="194"/>
      <c r="CZ94" s="194"/>
      <c r="DA94" s="194"/>
      <c r="DB94" s="194"/>
      <c r="DC94" s="194"/>
      <c r="DD94" s="194"/>
      <c r="DE94" s="194"/>
      <c r="DF94" s="194"/>
      <c r="DG94" s="194"/>
      <c r="DH94" s="194"/>
      <c r="DI94" s="194"/>
      <c r="DJ94" s="194"/>
      <c r="DK94" s="194"/>
      <c r="DL94" s="194"/>
    </row>
    <row r="95" spans="1:116" x14ac:dyDescent="0.45">
      <c r="A95" s="290"/>
      <c r="B95" s="194"/>
      <c r="C95" s="195"/>
      <c r="D95" s="194"/>
      <c r="E95" s="290"/>
      <c r="F95" s="194"/>
      <c r="G95" s="194"/>
      <c r="H95" s="194"/>
      <c r="I95" s="194"/>
      <c r="J95" s="194"/>
      <c r="K95" s="194"/>
      <c r="L95" s="197"/>
      <c r="M95" s="194"/>
      <c r="N95" s="197"/>
      <c r="O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row>
    <row r="96" spans="1:116" x14ac:dyDescent="0.45">
      <c r="A96" s="290"/>
      <c r="B96" s="194"/>
      <c r="C96" s="195"/>
      <c r="D96" s="194"/>
      <c r="E96" s="290"/>
      <c r="F96" s="194"/>
      <c r="G96" s="194"/>
      <c r="H96" s="194"/>
      <c r="I96" s="194"/>
      <c r="J96" s="194"/>
      <c r="K96" s="194"/>
      <c r="L96" s="197"/>
      <c r="M96" s="194"/>
      <c r="N96" s="197"/>
      <c r="O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row>
    <row r="97" spans="1:116" x14ac:dyDescent="0.45">
      <c r="A97" s="290"/>
      <c r="B97" s="194"/>
      <c r="C97" s="195"/>
      <c r="D97" s="194"/>
      <c r="E97" s="290"/>
      <c r="F97" s="194"/>
      <c r="G97" s="194"/>
      <c r="H97" s="194"/>
      <c r="I97" s="194"/>
      <c r="J97" s="194"/>
      <c r="K97" s="194"/>
      <c r="L97" s="197"/>
      <c r="M97" s="194"/>
      <c r="N97" s="197"/>
      <c r="O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row>
    <row r="98" spans="1:116" x14ac:dyDescent="0.45">
      <c r="A98" s="290"/>
      <c r="B98" s="194"/>
      <c r="C98" s="195"/>
      <c r="D98" s="194"/>
      <c r="E98" s="290"/>
      <c r="F98" s="194"/>
      <c r="G98" s="194"/>
      <c r="H98" s="194"/>
      <c r="I98" s="194"/>
      <c r="J98" s="194"/>
      <c r="K98" s="194"/>
      <c r="L98" s="197"/>
      <c r="M98" s="194"/>
      <c r="N98" s="197"/>
      <c r="O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row>
    <row r="99" spans="1:116" x14ac:dyDescent="0.45">
      <c r="A99" s="290"/>
      <c r="B99" s="194"/>
      <c r="C99" s="195"/>
      <c r="D99" s="194"/>
      <c r="E99" s="290"/>
      <c r="F99" s="194"/>
      <c r="G99" s="194"/>
      <c r="H99" s="194"/>
      <c r="I99" s="194"/>
      <c r="J99" s="194"/>
      <c r="K99" s="194"/>
      <c r="L99" s="197"/>
      <c r="M99" s="194"/>
      <c r="N99" s="197"/>
      <c r="O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row>
    <row r="100" spans="1:116" x14ac:dyDescent="0.45">
      <c r="A100" s="290"/>
      <c r="B100" s="194"/>
      <c r="C100" s="195"/>
      <c r="D100" s="194"/>
      <c r="E100" s="290"/>
      <c r="F100" s="194"/>
      <c r="G100" s="194"/>
      <c r="H100" s="194"/>
      <c r="I100" s="194"/>
      <c r="J100" s="194"/>
      <c r="K100" s="194"/>
      <c r="L100" s="197"/>
      <c r="M100" s="194"/>
      <c r="N100" s="197"/>
      <c r="O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row>
    <row r="101" spans="1:116" x14ac:dyDescent="0.45">
      <c r="A101" s="290"/>
      <c r="B101" s="194"/>
      <c r="C101" s="195"/>
      <c r="D101" s="194"/>
      <c r="E101" s="290"/>
      <c r="F101" s="194"/>
      <c r="G101" s="194"/>
      <c r="H101" s="194"/>
      <c r="I101" s="194"/>
      <c r="J101" s="194"/>
      <c r="K101" s="194"/>
      <c r="L101" s="197"/>
      <c r="M101" s="194"/>
      <c r="N101" s="197"/>
      <c r="O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c r="CS101" s="194"/>
      <c r="CT101" s="194"/>
      <c r="CU101" s="194"/>
      <c r="CV101" s="194"/>
      <c r="CW101" s="194"/>
      <c r="CX101" s="194"/>
      <c r="CY101" s="194"/>
      <c r="CZ101" s="194"/>
      <c r="DA101" s="194"/>
      <c r="DB101" s="194"/>
      <c r="DC101" s="194"/>
      <c r="DD101" s="194"/>
      <c r="DE101" s="194"/>
      <c r="DF101" s="194"/>
      <c r="DG101" s="194"/>
      <c r="DH101" s="194"/>
      <c r="DI101" s="194"/>
      <c r="DJ101" s="194"/>
      <c r="DK101" s="194"/>
      <c r="DL101" s="194"/>
    </row>
    <row r="102" spans="1:116" x14ac:dyDescent="0.45">
      <c r="A102" s="290"/>
      <c r="B102" s="194"/>
      <c r="C102" s="195"/>
      <c r="D102" s="194"/>
      <c r="E102" s="290"/>
      <c r="F102" s="194"/>
      <c r="G102" s="194"/>
      <c r="H102" s="194"/>
      <c r="I102" s="194"/>
      <c r="J102" s="194"/>
      <c r="K102" s="194"/>
      <c r="L102" s="197"/>
      <c r="M102" s="194"/>
      <c r="N102" s="197"/>
      <c r="O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c r="CS102" s="194"/>
      <c r="CT102" s="194"/>
      <c r="CU102" s="194"/>
      <c r="CV102" s="194"/>
      <c r="CW102" s="194"/>
      <c r="CX102" s="194"/>
      <c r="CY102" s="194"/>
      <c r="CZ102" s="194"/>
      <c r="DA102" s="194"/>
      <c r="DB102" s="194"/>
      <c r="DC102" s="194"/>
      <c r="DD102" s="194"/>
      <c r="DE102" s="194"/>
      <c r="DF102" s="194"/>
      <c r="DG102" s="194"/>
      <c r="DH102" s="194"/>
      <c r="DI102" s="194"/>
      <c r="DJ102" s="194"/>
      <c r="DK102" s="194"/>
      <c r="DL102" s="194"/>
    </row>
    <row r="103" spans="1:116" x14ac:dyDescent="0.45">
      <c r="A103" s="290"/>
      <c r="B103" s="194"/>
      <c r="C103" s="195"/>
      <c r="D103" s="194"/>
      <c r="E103" s="290"/>
      <c r="F103" s="194"/>
      <c r="G103" s="194"/>
      <c r="H103" s="194"/>
      <c r="I103" s="194"/>
      <c r="J103" s="194"/>
      <c r="K103" s="194"/>
      <c r="L103" s="197"/>
      <c r="M103" s="194"/>
      <c r="N103" s="197"/>
      <c r="O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4"/>
      <c r="DF103" s="194"/>
      <c r="DG103" s="194"/>
      <c r="DH103" s="194"/>
      <c r="DI103" s="194"/>
      <c r="DJ103" s="194"/>
      <c r="DK103" s="194"/>
      <c r="DL103" s="194"/>
    </row>
    <row r="104" spans="1:116" x14ac:dyDescent="0.45">
      <c r="A104" s="290"/>
      <c r="B104" s="194"/>
      <c r="C104" s="195"/>
      <c r="D104" s="194"/>
      <c r="E104" s="290"/>
      <c r="F104" s="194"/>
      <c r="G104" s="194"/>
      <c r="H104" s="194"/>
      <c r="I104" s="194"/>
      <c r="J104" s="194"/>
      <c r="K104" s="194"/>
      <c r="L104" s="197"/>
      <c r="M104" s="194"/>
      <c r="N104" s="197"/>
      <c r="O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4"/>
      <c r="DF104" s="194"/>
      <c r="DG104" s="194"/>
      <c r="DH104" s="194"/>
      <c r="DI104" s="194"/>
      <c r="DJ104" s="194"/>
      <c r="DK104" s="194"/>
      <c r="DL104" s="194"/>
    </row>
    <row r="105" spans="1:116" x14ac:dyDescent="0.45">
      <c r="A105" s="290"/>
      <c r="B105" s="194"/>
      <c r="C105" s="195"/>
      <c r="D105" s="194"/>
      <c r="E105" s="290"/>
      <c r="F105" s="194"/>
      <c r="G105" s="194"/>
      <c r="H105" s="194"/>
      <c r="I105" s="194"/>
      <c r="J105" s="194"/>
      <c r="K105" s="194"/>
      <c r="L105" s="197"/>
      <c r="M105" s="194"/>
      <c r="N105" s="197"/>
      <c r="O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4"/>
      <c r="DF105" s="194"/>
      <c r="DG105" s="194"/>
      <c r="DH105" s="194"/>
      <c r="DI105" s="194"/>
      <c r="DJ105" s="194"/>
      <c r="DK105" s="194"/>
      <c r="DL105" s="194"/>
    </row>
    <row r="106" spans="1:116" x14ac:dyDescent="0.45">
      <c r="A106" s="290"/>
      <c r="B106" s="194"/>
      <c r="C106" s="195"/>
      <c r="D106" s="194"/>
      <c r="E106" s="290"/>
      <c r="F106" s="194"/>
      <c r="G106" s="194"/>
      <c r="H106" s="194"/>
      <c r="I106" s="194"/>
      <c r="J106" s="194"/>
      <c r="K106" s="194"/>
      <c r="L106" s="197"/>
      <c r="M106" s="194"/>
      <c r="N106" s="197"/>
      <c r="O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4"/>
      <c r="DF106" s="194"/>
      <c r="DG106" s="194"/>
      <c r="DH106" s="194"/>
      <c r="DI106" s="194"/>
      <c r="DJ106" s="194"/>
      <c r="DK106" s="194"/>
      <c r="DL106" s="194"/>
    </row>
    <row r="107" spans="1:116" x14ac:dyDescent="0.45">
      <c r="A107" s="290"/>
      <c r="B107" s="194"/>
      <c r="C107" s="195"/>
      <c r="D107" s="194"/>
      <c r="E107" s="290"/>
      <c r="F107" s="194"/>
      <c r="G107" s="194"/>
      <c r="H107" s="194"/>
      <c r="I107" s="194"/>
      <c r="J107" s="194"/>
      <c r="K107" s="194"/>
      <c r="L107" s="197"/>
      <c r="M107" s="194"/>
      <c r="N107" s="197"/>
      <c r="O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4"/>
      <c r="DF107" s="194"/>
      <c r="DG107" s="194"/>
      <c r="DH107" s="194"/>
      <c r="DI107" s="194"/>
      <c r="DJ107" s="194"/>
      <c r="DK107" s="194"/>
      <c r="DL107" s="194"/>
    </row>
    <row r="108" spans="1:116" x14ac:dyDescent="0.45">
      <c r="A108" s="290"/>
      <c r="B108" s="194"/>
      <c r="C108" s="195"/>
      <c r="D108" s="194"/>
      <c r="E108" s="290"/>
      <c r="F108" s="194"/>
      <c r="G108" s="194"/>
      <c r="H108" s="194"/>
      <c r="I108" s="194"/>
      <c r="J108" s="194"/>
      <c r="K108" s="194"/>
      <c r="L108" s="197"/>
      <c r="M108" s="194"/>
      <c r="N108" s="197"/>
      <c r="O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row>
    <row r="109" spans="1:116" x14ac:dyDescent="0.45">
      <c r="A109" s="290"/>
      <c r="B109" s="194"/>
      <c r="C109" s="195"/>
      <c r="D109" s="194"/>
      <c r="E109" s="290"/>
      <c r="F109" s="194"/>
      <c r="G109" s="194"/>
      <c r="H109" s="194"/>
      <c r="I109" s="194"/>
      <c r="J109" s="194"/>
      <c r="K109" s="194"/>
      <c r="L109" s="197"/>
      <c r="M109" s="194"/>
      <c r="N109" s="197"/>
      <c r="O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194"/>
      <c r="CP109" s="194"/>
      <c r="CQ109" s="194"/>
      <c r="CR109" s="194"/>
      <c r="CS109" s="194"/>
      <c r="CT109" s="194"/>
      <c r="CU109" s="194"/>
      <c r="CV109" s="194"/>
      <c r="CW109" s="194"/>
      <c r="CX109" s="194"/>
      <c r="CY109" s="194"/>
      <c r="CZ109" s="194"/>
      <c r="DA109" s="194"/>
      <c r="DB109" s="194"/>
      <c r="DC109" s="194"/>
      <c r="DD109" s="194"/>
      <c r="DE109" s="194"/>
      <c r="DF109" s="194"/>
      <c r="DG109" s="194"/>
      <c r="DH109" s="194"/>
      <c r="DI109" s="194"/>
      <c r="DJ109" s="194"/>
      <c r="DK109" s="194"/>
      <c r="DL109" s="194"/>
    </row>
    <row r="110" spans="1:116" x14ac:dyDescent="0.45">
      <c r="A110" s="290"/>
      <c r="B110" s="194"/>
      <c r="C110" s="195"/>
      <c r="D110" s="194"/>
      <c r="E110" s="290"/>
      <c r="F110" s="194"/>
      <c r="G110" s="194"/>
      <c r="H110" s="194"/>
      <c r="I110" s="194"/>
      <c r="J110" s="194"/>
      <c r="K110" s="194"/>
      <c r="L110" s="197"/>
      <c r="M110" s="194"/>
      <c r="N110" s="197"/>
      <c r="O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c r="BR110" s="194"/>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4"/>
      <c r="DF110" s="194"/>
      <c r="DG110" s="194"/>
      <c r="DH110" s="194"/>
      <c r="DI110" s="194"/>
      <c r="DJ110" s="194"/>
      <c r="DK110" s="194"/>
      <c r="DL110" s="194"/>
    </row>
    <row r="111" spans="1:116" x14ac:dyDescent="0.45">
      <c r="A111" s="290"/>
      <c r="B111" s="194"/>
      <c r="C111" s="195"/>
      <c r="D111" s="194"/>
      <c r="E111" s="290"/>
      <c r="F111" s="194"/>
      <c r="G111" s="194"/>
      <c r="H111" s="194"/>
      <c r="I111" s="194"/>
      <c r="J111" s="194"/>
      <c r="K111" s="194"/>
      <c r="L111" s="197"/>
      <c r="M111" s="194"/>
      <c r="N111" s="197"/>
      <c r="O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c r="BR111" s="194"/>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4"/>
      <c r="DF111" s="194"/>
      <c r="DG111" s="194"/>
      <c r="DH111" s="194"/>
      <c r="DI111" s="194"/>
      <c r="DJ111" s="194"/>
      <c r="DK111" s="194"/>
      <c r="DL111" s="194"/>
    </row>
    <row r="112" spans="1:116" x14ac:dyDescent="0.45">
      <c r="A112" s="290"/>
      <c r="B112" s="194"/>
      <c r="C112" s="195"/>
      <c r="D112" s="194"/>
      <c r="E112" s="290"/>
      <c r="F112" s="194"/>
      <c r="G112" s="194"/>
      <c r="H112" s="194"/>
      <c r="I112" s="194"/>
      <c r="J112" s="194"/>
      <c r="K112" s="194"/>
      <c r="L112" s="197"/>
      <c r="M112" s="194"/>
      <c r="N112" s="197"/>
      <c r="O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c r="CS112" s="194"/>
      <c r="CT112" s="194"/>
      <c r="CU112" s="194"/>
      <c r="CV112" s="194"/>
      <c r="CW112" s="194"/>
      <c r="CX112" s="194"/>
      <c r="CY112" s="194"/>
      <c r="CZ112" s="194"/>
      <c r="DA112" s="194"/>
      <c r="DB112" s="194"/>
      <c r="DC112" s="194"/>
      <c r="DD112" s="194"/>
      <c r="DE112" s="194"/>
      <c r="DF112" s="194"/>
      <c r="DG112" s="194"/>
      <c r="DH112" s="194"/>
      <c r="DI112" s="194"/>
      <c r="DJ112" s="194"/>
      <c r="DK112" s="194"/>
      <c r="DL112" s="194"/>
    </row>
    <row r="113" spans="1:116" x14ac:dyDescent="0.45">
      <c r="A113" s="290"/>
      <c r="B113" s="194"/>
      <c r="C113" s="195"/>
      <c r="D113" s="194"/>
      <c r="E113" s="290"/>
      <c r="F113" s="194"/>
      <c r="G113" s="194"/>
      <c r="H113" s="194"/>
      <c r="I113" s="194"/>
      <c r="J113" s="194"/>
      <c r="K113" s="194"/>
      <c r="L113" s="197"/>
      <c r="M113" s="194"/>
      <c r="N113" s="197"/>
      <c r="O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c r="BR113" s="194"/>
      <c r="BS113" s="194"/>
      <c r="BT113" s="194"/>
      <c r="BU113" s="194"/>
      <c r="BV113" s="194"/>
      <c r="BW113" s="194"/>
      <c r="BX113" s="194"/>
      <c r="BY113" s="194"/>
      <c r="BZ113" s="194"/>
      <c r="CA113" s="194"/>
      <c r="CB113" s="194"/>
      <c r="CC113" s="194"/>
      <c r="CD113" s="194"/>
      <c r="CE113" s="194"/>
      <c r="CF113" s="194"/>
      <c r="CG113" s="194"/>
      <c r="CH113" s="194"/>
      <c r="CI113" s="194"/>
      <c r="CJ113" s="194"/>
      <c r="CK113" s="194"/>
      <c r="CL113" s="194"/>
      <c r="CM113" s="194"/>
      <c r="CN113" s="194"/>
      <c r="CO113" s="194"/>
      <c r="CP113" s="194"/>
      <c r="CQ113" s="194"/>
      <c r="CR113" s="194"/>
      <c r="CS113" s="194"/>
      <c r="CT113" s="194"/>
      <c r="CU113" s="194"/>
      <c r="CV113" s="194"/>
      <c r="CW113" s="194"/>
      <c r="CX113" s="194"/>
      <c r="CY113" s="194"/>
      <c r="CZ113" s="194"/>
      <c r="DA113" s="194"/>
      <c r="DB113" s="194"/>
      <c r="DC113" s="194"/>
      <c r="DD113" s="194"/>
      <c r="DE113" s="194"/>
      <c r="DF113" s="194"/>
      <c r="DG113" s="194"/>
      <c r="DH113" s="194"/>
      <c r="DI113" s="194"/>
      <c r="DJ113" s="194"/>
      <c r="DK113" s="194"/>
      <c r="DL113" s="194"/>
    </row>
    <row r="114" spans="1:116" x14ac:dyDescent="0.45">
      <c r="A114" s="290"/>
      <c r="B114" s="194"/>
      <c r="C114" s="195"/>
      <c r="D114" s="194"/>
      <c r="E114" s="290"/>
      <c r="F114" s="194"/>
      <c r="G114" s="194"/>
      <c r="H114" s="194"/>
      <c r="I114" s="194"/>
      <c r="J114" s="194"/>
      <c r="K114" s="194"/>
      <c r="L114" s="197"/>
      <c r="M114" s="194"/>
      <c r="N114" s="197"/>
      <c r="O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c r="BR114" s="194"/>
      <c r="BS114" s="194"/>
      <c r="BT114" s="194"/>
      <c r="BU114" s="194"/>
      <c r="BV114" s="194"/>
      <c r="BW114" s="194"/>
      <c r="BX114" s="194"/>
      <c r="BY114" s="194"/>
      <c r="BZ114" s="194"/>
      <c r="CA114" s="194"/>
      <c r="CB114" s="194"/>
      <c r="CC114" s="194"/>
      <c r="CD114" s="194"/>
      <c r="CE114" s="194"/>
      <c r="CF114" s="194"/>
      <c r="CG114" s="194"/>
      <c r="CH114" s="194"/>
      <c r="CI114" s="194"/>
      <c r="CJ114" s="194"/>
      <c r="CK114" s="194"/>
      <c r="CL114" s="194"/>
      <c r="CM114" s="194"/>
      <c r="CN114" s="194"/>
      <c r="CO114" s="194"/>
      <c r="CP114" s="194"/>
      <c r="CQ114" s="194"/>
      <c r="CR114" s="194"/>
      <c r="CS114" s="194"/>
      <c r="CT114" s="194"/>
      <c r="CU114" s="194"/>
      <c r="CV114" s="194"/>
      <c r="CW114" s="194"/>
      <c r="CX114" s="194"/>
      <c r="CY114" s="194"/>
      <c r="CZ114" s="194"/>
      <c r="DA114" s="194"/>
      <c r="DB114" s="194"/>
      <c r="DC114" s="194"/>
      <c r="DD114" s="194"/>
      <c r="DE114" s="194"/>
      <c r="DF114" s="194"/>
      <c r="DG114" s="194"/>
      <c r="DH114" s="194"/>
      <c r="DI114" s="194"/>
      <c r="DJ114" s="194"/>
      <c r="DK114" s="194"/>
      <c r="DL114" s="194"/>
    </row>
    <row r="115" spans="1:116" x14ac:dyDescent="0.45">
      <c r="A115" s="290"/>
      <c r="B115" s="194"/>
      <c r="C115" s="195"/>
      <c r="D115" s="194"/>
      <c r="E115" s="290"/>
      <c r="F115" s="194"/>
      <c r="G115" s="194"/>
      <c r="H115" s="194"/>
      <c r="I115" s="194"/>
      <c r="J115" s="194"/>
      <c r="K115" s="194"/>
      <c r="L115" s="197"/>
      <c r="M115" s="194"/>
      <c r="N115" s="197"/>
      <c r="O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c r="BR115" s="194"/>
      <c r="BS115" s="194"/>
      <c r="BT115" s="194"/>
      <c r="BU115" s="194"/>
      <c r="BV115" s="194"/>
      <c r="BW115" s="194"/>
      <c r="BX115" s="194"/>
      <c r="BY115" s="194"/>
      <c r="BZ115" s="194"/>
      <c r="CA115" s="194"/>
      <c r="CB115" s="194"/>
      <c r="CC115" s="194"/>
      <c r="CD115" s="194"/>
      <c r="CE115" s="194"/>
      <c r="CF115" s="194"/>
      <c r="CG115" s="194"/>
      <c r="CH115" s="194"/>
      <c r="CI115" s="194"/>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4"/>
      <c r="DF115" s="194"/>
      <c r="DG115" s="194"/>
      <c r="DH115" s="194"/>
      <c r="DI115" s="194"/>
      <c r="DJ115" s="194"/>
      <c r="DK115" s="194"/>
      <c r="DL115" s="194"/>
    </row>
    <row r="116" spans="1:116" x14ac:dyDescent="0.45">
      <c r="A116" s="290"/>
      <c r="B116" s="194"/>
      <c r="C116" s="195"/>
      <c r="D116" s="194"/>
      <c r="E116" s="290"/>
      <c r="F116" s="194"/>
      <c r="G116" s="194"/>
      <c r="H116" s="194"/>
      <c r="I116" s="194"/>
      <c r="J116" s="194"/>
      <c r="K116" s="194"/>
      <c r="L116" s="197"/>
      <c r="M116" s="194"/>
      <c r="N116" s="197"/>
      <c r="O116" s="194"/>
      <c r="AW116" s="194"/>
      <c r="AX116" s="194"/>
      <c r="AY116" s="194"/>
      <c r="AZ116" s="194"/>
      <c r="BA116" s="194"/>
      <c r="BB116" s="194"/>
      <c r="BC116" s="194"/>
      <c r="BD116" s="194"/>
      <c r="BE116" s="194"/>
      <c r="BF116" s="194"/>
      <c r="BG116" s="194"/>
      <c r="BH116" s="194"/>
      <c r="BI116" s="194"/>
      <c r="BJ116" s="194"/>
      <c r="BK116" s="194"/>
      <c r="BL116" s="194"/>
      <c r="BM116" s="194"/>
      <c r="BN116" s="194"/>
      <c r="BO116" s="194"/>
      <c r="BP116" s="194"/>
      <c r="BQ116" s="194"/>
      <c r="BR116" s="194"/>
      <c r="BS116" s="194"/>
      <c r="BT116" s="194"/>
      <c r="BU116" s="194"/>
      <c r="BV116" s="194"/>
      <c r="BW116" s="194"/>
      <c r="BX116" s="194"/>
      <c r="BY116" s="194"/>
      <c r="BZ116" s="194"/>
      <c r="CA116" s="194"/>
      <c r="CB116" s="194"/>
      <c r="CC116" s="194"/>
      <c r="CD116" s="194"/>
      <c r="CE116" s="194"/>
      <c r="CF116" s="194"/>
      <c r="CG116" s="194"/>
      <c r="CH116" s="194"/>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4"/>
      <c r="DD116" s="194"/>
      <c r="DE116" s="194"/>
      <c r="DF116" s="194"/>
      <c r="DG116" s="194"/>
      <c r="DH116" s="194"/>
      <c r="DI116" s="194"/>
      <c r="DJ116" s="194"/>
      <c r="DK116" s="194"/>
      <c r="DL116" s="194"/>
    </row>
    <row r="117" spans="1:116" x14ac:dyDescent="0.45">
      <c r="A117" s="290"/>
      <c r="B117" s="194"/>
      <c r="C117" s="195"/>
      <c r="D117" s="194"/>
      <c r="E117" s="290"/>
      <c r="F117" s="194"/>
      <c r="G117" s="194"/>
      <c r="H117" s="194"/>
      <c r="I117" s="194"/>
      <c r="J117" s="194"/>
      <c r="K117" s="194"/>
      <c r="L117" s="197"/>
      <c r="M117" s="194"/>
      <c r="N117" s="197"/>
      <c r="O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94"/>
      <c r="BS117" s="194"/>
      <c r="BT117" s="194"/>
      <c r="BU117" s="194"/>
      <c r="BV117" s="194"/>
      <c r="BW117" s="194"/>
      <c r="BX117" s="194"/>
      <c r="BY117" s="194"/>
      <c r="BZ117" s="194"/>
      <c r="CA117" s="194"/>
      <c r="CB117" s="194"/>
      <c r="CC117" s="194"/>
      <c r="CD117" s="194"/>
      <c r="CE117" s="194"/>
      <c r="CF117" s="194"/>
      <c r="CG117" s="194"/>
      <c r="CH117" s="194"/>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4"/>
      <c r="DF117" s="194"/>
      <c r="DG117" s="194"/>
      <c r="DH117" s="194"/>
      <c r="DI117" s="194"/>
      <c r="DJ117" s="194"/>
      <c r="DK117" s="194"/>
      <c r="DL117" s="194"/>
    </row>
    <row r="118" spans="1:116" x14ac:dyDescent="0.45">
      <c r="A118" s="290"/>
      <c r="B118" s="194"/>
      <c r="C118" s="195"/>
      <c r="D118" s="194"/>
      <c r="E118" s="290"/>
      <c r="F118" s="194"/>
      <c r="G118" s="194"/>
      <c r="H118" s="194"/>
      <c r="I118" s="194"/>
      <c r="J118" s="194"/>
      <c r="K118" s="194"/>
      <c r="L118" s="197"/>
      <c r="M118" s="194"/>
      <c r="N118" s="197"/>
      <c r="O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row>
    <row r="119" spans="1:116" x14ac:dyDescent="0.45">
      <c r="A119" s="290"/>
      <c r="B119" s="194"/>
      <c r="C119" s="195"/>
      <c r="D119" s="194"/>
      <c r="E119" s="290"/>
      <c r="F119" s="194"/>
      <c r="G119" s="194"/>
      <c r="H119" s="194"/>
      <c r="I119" s="194"/>
      <c r="J119" s="194"/>
      <c r="K119" s="194"/>
      <c r="L119" s="197"/>
      <c r="M119" s="194"/>
      <c r="N119" s="197"/>
      <c r="O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c r="CS119" s="194"/>
      <c r="CT119" s="194"/>
      <c r="CU119" s="194"/>
      <c r="CV119" s="194"/>
      <c r="CW119" s="194"/>
      <c r="CX119" s="194"/>
      <c r="CY119" s="194"/>
      <c r="CZ119" s="194"/>
      <c r="DA119" s="194"/>
      <c r="DB119" s="194"/>
      <c r="DC119" s="194"/>
      <c r="DD119" s="194"/>
      <c r="DE119" s="194"/>
      <c r="DF119" s="194"/>
      <c r="DG119" s="194"/>
      <c r="DH119" s="194"/>
      <c r="DI119" s="194"/>
      <c r="DJ119" s="194"/>
      <c r="DK119" s="194"/>
      <c r="DL119" s="194"/>
    </row>
    <row r="120" spans="1:116" x14ac:dyDescent="0.45">
      <c r="A120" s="290"/>
      <c r="B120" s="194"/>
      <c r="C120" s="195"/>
      <c r="D120" s="194"/>
      <c r="E120" s="290"/>
      <c r="F120" s="194"/>
      <c r="G120" s="194"/>
      <c r="H120" s="194"/>
      <c r="I120" s="194"/>
      <c r="J120" s="194"/>
      <c r="K120" s="194"/>
      <c r="L120" s="197"/>
      <c r="M120" s="194"/>
      <c r="N120" s="197"/>
      <c r="O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c r="CW120" s="194"/>
      <c r="CX120" s="194"/>
      <c r="CY120" s="194"/>
      <c r="CZ120" s="194"/>
      <c r="DA120" s="194"/>
      <c r="DB120" s="194"/>
      <c r="DC120" s="194"/>
      <c r="DD120" s="194"/>
      <c r="DE120" s="194"/>
      <c r="DF120" s="194"/>
      <c r="DG120" s="194"/>
      <c r="DH120" s="194"/>
      <c r="DI120" s="194"/>
      <c r="DJ120" s="194"/>
      <c r="DK120" s="194"/>
      <c r="DL120" s="194"/>
    </row>
    <row r="121" spans="1:116" x14ac:dyDescent="0.45">
      <c r="A121" s="290"/>
      <c r="B121" s="194"/>
      <c r="C121" s="195"/>
      <c r="D121" s="194"/>
      <c r="E121" s="290"/>
      <c r="F121" s="194"/>
      <c r="G121" s="194"/>
      <c r="H121" s="194"/>
      <c r="I121" s="194"/>
      <c r="J121" s="194"/>
      <c r="K121" s="194"/>
      <c r="L121" s="197"/>
      <c r="M121" s="194"/>
      <c r="N121" s="197"/>
      <c r="O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c r="BR121" s="194"/>
      <c r="BS121" s="194"/>
      <c r="BT121" s="194"/>
      <c r="BU121" s="194"/>
      <c r="BV121" s="194"/>
      <c r="BW121" s="194"/>
      <c r="BX121" s="194"/>
      <c r="BY121" s="194"/>
      <c r="BZ121" s="194"/>
      <c r="CA121" s="194"/>
      <c r="CB121" s="194"/>
      <c r="CC121" s="194"/>
      <c r="CD121" s="194"/>
      <c r="CE121" s="194"/>
      <c r="CF121" s="194"/>
      <c r="CG121" s="194"/>
      <c r="CH121" s="194"/>
      <c r="CI121" s="194"/>
      <c r="CJ121" s="194"/>
      <c r="CK121" s="194"/>
      <c r="CL121" s="194"/>
      <c r="CM121" s="194"/>
      <c r="CN121" s="194"/>
      <c r="CO121" s="194"/>
      <c r="CP121" s="194"/>
      <c r="CQ121" s="194"/>
      <c r="CR121" s="194"/>
      <c r="CS121" s="194"/>
      <c r="CT121" s="194"/>
      <c r="CU121" s="194"/>
      <c r="CV121" s="194"/>
      <c r="CW121" s="194"/>
      <c r="CX121" s="194"/>
      <c r="CY121" s="194"/>
      <c r="CZ121" s="194"/>
      <c r="DA121" s="194"/>
      <c r="DB121" s="194"/>
      <c r="DC121" s="194"/>
      <c r="DD121" s="194"/>
      <c r="DE121" s="194"/>
      <c r="DF121" s="194"/>
      <c r="DG121" s="194"/>
      <c r="DH121" s="194"/>
      <c r="DI121" s="194"/>
      <c r="DJ121" s="194"/>
      <c r="DK121" s="194"/>
      <c r="DL121" s="194"/>
    </row>
    <row r="122" spans="1:116" x14ac:dyDescent="0.45">
      <c r="A122" s="290"/>
      <c r="B122" s="194"/>
      <c r="C122" s="195"/>
      <c r="D122" s="194"/>
      <c r="E122" s="290"/>
      <c r="F122" s="194"/>
      <c r="G122" s="194"/>
      <c r="H122" s="194"/>
      <c r="I122" s="194"/>
      <c r="J122" s="194"/>
      <c r="K122" s="194"/>
      <c r="L122" s="197"/>
      <c r="M122" s="194"/>
      <c r="N122" s="197"/>
      <c r="O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c r="CS122" s="194"/>
      <c r="CT122" s="194"/>
      <c r="CU122" s="194"/>
      <c r="CV122" s="194"/>
      <c r="CW122" s="194"/>
      <c r="CX122" s="194"/>
      <c r="CY122" s="194"/>
      <c r="CZ122" s="194"/>
      <c r="DA122" s="194"/>
      <c r="DB122" s="194"/>
      <c r="DC122" s="194"/>
      <c r="DD122" s="194"/>
      <c r="DE122" s="194"/>
      <c r="DF122" s="194"/>
      <c r="DG122" s="194"/>
      <c r="DH122" s="194"/>
      <c r="DI122" s="194"/>
      <c r="DJ122" s="194"/>
      <c r="DK122" s="194"/>
      <c r="DL122" s="194"/>
    </row>
    <row r="123" spans="1:116" x14ac:dyDescent="0.45">
      <c r="A123" s="290"/>
      <c r="B123" s="194"/>
      <c r="C123" s="195"/>
      <c r="D123" s="194"/>
      <c r="E123" s="290"/>
      <c r="F123" s="194"/>
      <c r="G123" s="194"/>
      <c r="H123" s="194"/>
      <c r="I123" s="194"/>
      <c r="J123" s="194"/>
      <c r="K123" s="194"/>
      <c r="L123" s="197"/>
      <c r="M123" s="194"/>
      <c r="N123" s="197"/>
      <c r="O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c r="BR123" s="194"/>
      <c r="BS123" s="194"/>
      <c r="BT123" s="194"/>
      <c r="BU123" s="194"/>
      <c r="BV123" s="194"/>
      <c r="BW123" s="194"/>
      <c r="BX123" s="194"/>
      <c r="BY123" s="194"/>
      <c r="BZ123" s="194"/>
      <c r="CA123" s="194"/>
      <c r="CB123" s="194"/>
      <c r="CC123" s="194"/>
      <c r="CD123" s="194"/>
      <c r="CE123" s="194"/>
      <c r="CF123" s="194"/>
      <c r="CG123" s="194"/>
      <c r="CH123" s="194"/>
      <c r="CI123" s="194"/>
      <c r="CJ123" s="194"/>
      <c r="CK123" s="194"/>
      <c r="CL123" s="194"/>
      <c r="CM123" s="194"/>
      <c r="CN123" s="194"/>
      <c r="CO123" s="194"/>
      <c r="CP123" s="194"/>
      <c r="CQ123" s="194"/>
      <c r="CR123" s="194"/>
      <c r="CS123" s="194"/>
      <c r="CT123" s="194"/>
      <c r="CU123" s="194"/>
      <c r="CV123" s="194"/>
      <c r="CW123" s="194"/>
      <c r="CX123" s="194"/>
      <c r="CY123" s="194"/>
      <c r="CZ123" s="194"/>
      <c r="DA123" s="194"/>
      <c r="DB123" s="194"/>
      <c r="DC123" s="194"/>
      <c r="DD123" s="194"/>
      <c r="DE123" s="194"/>
      <c r="DF123" s="194"/>
      <c r="DG123" s="194"/>
      <c r="DH123" s="194"/>
      <c r="DI123" s="194"/>
      <c r="DJ123" s="194"/>
      <c r="DK123" s="194"/>
      <c r="DL123" s="194"/>
    </row>
    <row r="124" spans="1:116" x14ac:dyDescent="0.45">
      <c r="A124" s="290"/>
      <c r="B124" s="194"/>
      <c r="C124" s="195"/>
      <c r="D124" s="194"/>
      <c r="E124" s="290"/>
      <c r="F124" s="194"/>
      <c r="G124" s="194"/>
      <c r="H124" s="194"/>
      <c r="I124" s="194"/>
      <c r="J124" s="194"/>
      <c r="K124" s="194"/>
      <c r="L124" s="197"/>
      <c r="M124" s="194"/>
      <c r="N124" s="197"/>
      <c r="O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row>
    <row r="125" spans="1:116" x14ac:dyDescent="0.45">
      <c r="A125" s="290"/>
      <c r="B125" s="194"/>
      <c r="C125" s="195"/>
      <c r="D125" s="194"/>
      <c r="E125" s="290"/>
      <c r="F125" s="194"/>
      <c r="G125" s="194"/>
      <c r="H125" s="194"/>
      <c r="I125" s="194"/>
      <c r="J125" s="194"/>
      <c r="K125" s="194"/>
      <c r="L125" s="197"/>
      <c r="M125" s="194"/>
      <c r="N125" s="197"/>
      <c r="O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c r="BR125" s="194"/>
      <c r="BS125" s="194"/>
      <c r="BT125" s="194"/>
      <c r="BU125" s="194"/>
      <c r="BV125" s="194"/>
      <c r="BW125" s="194"/>
      <c r="BX125" s="194"/>
      <c r="BY125" s="194"/>
      <c r="BZ125" s="194"/>
      <c r="CA125" s="194"/>
      <c r="CB125" s="194"/>
      <c r="CC125" s="194"/>
      <c r="CD125" s="194"/>
      <c r="CE125" s="194"/>
      <c r="CF125" s="194"/>
      <c r="CG125" s="194"/>
      <c r="CH125" s="194"/>
      <c r="CI125" s="194"/>
      <c r="CJ125" s="194"/>
      <c r="CK125" s="194"/>
      <c r="CL125" s="194"/>
      <c r="CM125" s="194"/>
      <c r="CN125" s="194"/>
      <c r="CO125" s="194"/>
      <c r="CP125" s="194"/>
      <c r="CQ125" s="194"/>
      <c r="CR125" s="194"/>
      <c r="CS125" s="194"/>
      <c r="CT125" s="194"/>
      <c r="CU125" s="194"/>
      <c r="CV125" s="194"/>
      <c r="CW125" s="194"/>
      <c r="CX125" s="194"/>
      <c r="CY125" s="194"/>
      <c r="CZ125" s="194"/>
      <c r="DA125" s="194"/>
      <c r="DB125" s="194"/>
      <c r="DC125" s="194"/>
      <c r="DD125" s="194"/>
      <c r="DE125" s="194"/>
      <c r="DF125" s="194"/>
      <c r="DG125" s="194"/>
      <c r="DH125" s="194"/>
      <c r="DI125" s="194"/>
      <c r="DJ125" s="194"/>
      <c r="DK125" s="194"/>
      <c r="DL125" s="194"/>
    </row>
    <row r="126" spans="1:116" x14ac:dyDescent="0.45">
      <c r="A126" s="290"/>
      <c r="B126" s="194"/>
      <c r="C126" s="195"/>
      <c r="D126" s="194"/>
      <c r="E126" s="290"/>
      <c r="F126" s="194"/>
      <c r="G126" s="194"/>
      <c r="H126" s="194"/>
      <c r="I126" s="194"/>
      <c r="J126" s="194"/>
      <c r="K126" s="194"/>
      <c r="L126" s="197"/>
      <c r="M126" s="194"/>
      <c r="N126" s="197"/>
      <c r="O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c r="BR126" s="194"/>
      <c r="BS126" s="194"/>
      <c r="BT126" s="194"/>
      <c r="BU126" s="194"/>
      <c r="BV126" s="194"/>
      <c r="BW126" s="194"/>
      <c r="BX126" s="194"/>
      <c r="BY126" s="194"/>
      <c r="BZ126" s="194"/>
      <c r="CA126" s="194"/>
      <c r="CB126" s="194"/>
      <c r="CC126" s="194"/>
      <c r="CD126" s="194"/>
      <c r="CE126" s="194"/>
      <c r="CF126" s="194"/>
      <c r="CG126" s="194"/>
      <c r="CH126" s="194"/>
      <c r="CI126" s="194"/>
      <c r="CJ126" s="194"/>
      <c r="CK126" s="194"/>
      <c r="CL126" s="194"/>
      <c r="CM126" s="194"/>
      <c r="CN126" s="194"/>
      <c r="CO126" s="194"/>
      <c r="CP126" s="194"/>
      <c r="CQ126" s="194"/>
      <c r="CR126" s="194"/>
      <c r="CS126" s="194"/>
      <c r="CT126" s="194"/>
      <c r="CU126" s="194"/>
      <c r="CV126" s="194"/>
      <c r="CW126" s="194"/>
      <c r="CX126" s="194"/>
      <c r="CY126" s="194"/>
      <c r="CZ126" s="194"/>
      <c r="DA126" s="194"/>
      <c r="DB126" s="194"/>
      <c r="DC126" s="194"/>
      <c r="DD126" s="194"/>
      <c r="DE126" s="194"/>
      <c r="DF126" s="194"/>
      <c r="DG126" s="194"/>
      <c r="DH126" s="194"/>
      <c r="DI126" s="194"/>
      <c r="DJ126" s="194"/>
      <c r="DK126" s="194"/>
      <c r="DL126" s="194"/>
    </row>
    <row r="127" spans="1:116" x14ac:dyDescent="0.45">
      <c r="A127" s="290"/>
      <c r="B127" s="194"/>
      <c r="C127" s="195"/>
      <c r="D127" s="194"/>
      <c r="E127" s="290"/>
      <c r="F127" s="194"/>
      <c r="G127" s="194"/>
      <c r="H127" s="194"/>
      <c r="I127" s="194"/>
      <c r="J127" s="194"/>
      <c r="K127" s="194"/>
      <c r="L127" s="197"/>
      <c r="M127" s="194"/>
      <c r="N127" s="197"/>
      <c r="O127" s="194"/>
      <c r="AW127" s="194"/>
      <c r="AX127" s="194"/>
      <c r="AY127" s="194"/>
      <c r="AZ127" s="194"/>
      <c r="BA127" s="194"/>
      <c r="BB127" s="194"/>
      <c r="BC127" s="194"/>
      <c r="BD127" s="194"/>
      <c r="BE127" s="194"/>
      <c r="BF127" s="194"/>
      <c r="BG127" s="194"/>
      <c r="BH127" s="194"/>
      <c r="BI127" s="194"/>
      <c r="BJ127" s="194"/>
      <c r="BK127" s="194"/>
      <c r="BL127" s="194"/>
      <c r="BM127" s="194"/>
      <c r="BN127" s="194"/>
      <c r="BO127" s="194"/>
      <c r="BP127" s="194"/>
      <c r="BQ127" s="194"/>
      <c r="BR127" s="194"/>
      <c r="BS127" s="194"/>
      <c r="BT127" s="194"/>
      <c r="BU127" s="194"/>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row>
    <row r="128" spans="1:116" x14ac:dyDescent="0.45">
      <c r="A128" s="290"/>
      <c r="B128" s="194"/>
      <c r="C128" s="195"/>
      <c r="D128" s="194"/>
      <c r="E128" s="290"/>
      <c r="F128" s="194"/>
      <c r="G128" s="194"/>
      <c r="H128" s="194"/>
      <c r="I128" s="194"/>
      <c r="J128" s="194"/>
      <c r="K128" s="194"/>
      <c r="L128" s="197"/>
      <c r="M128" s="194"/>
      <c r="N128" s="197"/>
      <c r="O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c r="BR128" s="194"/>
      <c r="BS128" s="194"/>
      <c r="BT128" s="194"/>
      <c r="BU128" s="194"/>
      <c r="BV128" s="194"/>
      <c r="BW128" s="194"/>
      <c r="BX128" s="194"/>
      <c r="BY128" s="194"/>
      <c r="BZ128" s="194"/>
      <c r="CA128" s="194"/>
      <c r="CB128" s="194"/>
      <c r="CC128" s="194"/>
      <c r="CD128" s="194"/>
      <c r="CE128" s="194"/>
      <c r="CF128" s="194"/>
      <c r="CG128" s="194"/>
      <c r="CH128" s="194"/>
      <c r="CI128" s="194"/>
      <c r="CJ128" s="194"/>
      <c r="CK128" s="194"/>
      <c r="CL128" s="194"/>
      <c r="CM128" s="194"/>
      <c r="CN128" s="194"/>
      <c r="CO128" s="194"/>
      <c r="CP128" s="194"/>
      <c r="CQ128" s="194"/>
      <c r="CR128" s="194"/>
      <c r="CS128" s="194"/>
      <c r="CT128" s="194"/>
      <c r="CU128" s="194"/>
      <c r="CV128" s="194"/>
      <c r="CW128" s="194"/>
      <c r="CX128" s="194"/>
      <c r="CY128" s="194"/>
      <c r="CZ128" s="194"/>
      <c r="DA128" s="194"/>
      <c r="DB128" s="194"/>
      <c r="DC128" s="194"/>
      <c r="DD128" s="194"/>
      <c r="DE128" s="194"/>
      <c r="DF128" s="194"/>
      <c r="DG128" s="194"/>
      <c r="DH128" s="194"/>
      <c r="DI128" s="194"/>
      <c r="DJ128" s="194"/>
      <c r="DK128" s="194"/>
      <c r="DL128" s="194"/>
    </row>
    <row r="129" spans="1:116" x14ac:dyDescent="0.45">
      <c r="A129" s="290"/>
      <c r="B129" s="194"/>
      <c r="C129" s="195"/>
      <c r="D129" s="194"/>
      <c r="E129" s="290"/>
      <c r="F129" s="194"/>
      <c r="G129" s="194"/>
      <c r="H129" s="194"/>
      <c r="I129" s="194"/>
      <c r="J129" s="194"/>
      <c r="K129" s="194"/>
      <c r="L129" s="197"/>
      <c r="M129" s="194"/>
      <c r="N129" s="197"/>
      <c r="O129" s="194"/>
      <c r="AW129" s="194"/>
      <c r="AX129" s="194"/>
      <c r="AY129" s="194"/>
      <c r="AZ129" s="194"/>
      <c r="BA129" s="194"/>
      <c r="BB129" s="194"/>
      <c r="BC129" s="194"/>
      <c r="BD129" s="194"/>
      <c r="BE129" s="194"/>
      <c r="BF129" s="194"/>
      <c r="BG129" s="194"/>
      <c r="BH129" s="194"/>
      <c r="BI129" s="194"/>
      <c r="BJ129" s="194"/>
      <c r="BK129" s="194"/>
      <c r="BL129" s="194"/>
      <c r="BM129" s="194"/>
      <c r="BN129" s="194"/>
      <c r="BO129" s="194"/>
      <c r="BP129" s="194"/>
      <c r="BQ129" s="194"/>
      <c r="BR129" s="194"/>
      <c r="BS129" s="194"/>
      <c r="BT129" s="194"/>
      <c r="BU129" s="194"/>
      <c r="BV129" s="194"/>
      <c r="BW129" s="194"/>
      <c r="BX129" s="194"/>
      <c r="BY129" s="194"/>
      <c r="BZ129" s="194"/>
      <c r="CA129" s="194"/>
      <c r="CB129" s="194"/>
      <c r="CC129" s="194"/>
      <c r="CD129" s="194"/>
      <c r="CE129" s="194"/>
      <c r="CF129" s="194"/>
      <c r="CG129" s="194"/>
      <c r="CH129" s="194"/>
      <c r="CI129" s="194"/>
      <c r="CJ129" s="194"/>
      <c r="CK129" s="194"/>
      <c r="CL129" s="194"/>
      <c r="CM129" s="194"/>
      <c r="CN129" s="194"/>
      <c r="CO129" s="194"/>
      <c r="CP129" s="194"/>
      <c r="CQ129" s="194"/>
      <c r="CR129" s="194"/>
      <c r="CS129" s="194"/>
      <c r="CT129" s="194"/>
      <c r="CU129" s="194"/>
      <c r="CV129" s="194"/>
      <c r="CW129" s="194"/>
      <c r="CX129" s="194"/>
      <c r="CY129" s="194"/>
      <c r="CZ129" s="194"/>
      <c r="DA129" s="194"/>
      <c r="DB129" s="194"/>
      <c r="DC129" s="194"/>
      <c r="DD129" s="194"/>
      <c r="DE129" s="194"/>
      <c r="DF129" s="194"/>
      <c r="DG129" s="194"/>
      <c r="DH129" s="194"/>
      <c r="DI129" s="194"/>
      <c r="DJ129" s="194"/>
      <c r="DK129" s="194"/>
      <c r="DL129" s="194"/>
    </row>
    <row r="130" spans="1:116" x14ac:dyDescent="0.45">
      <c r="A130" s="290"/>
      <c r="B130" s="194"/>
      <c r="C130" s="195"/>
      <c r="D130" s="194"/>
      <c r="E130" s="290"/>
      <c r="F130" s="194"/>
      <c r="G130" s="194"/>
      <c r="H130" s="194"/>
      <c r="I130" s="194"/>
      <c r="J130" s="194"/>
      <c r="K130" s="194"/>
      <c r="L130" s="197"/>
      <c r="M130" s="194"/>
      <c r="N130" s="197"/>
      <c r="O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94"/>
      <c r="BS130" s="194"/>
      <c r="BT130" s="194"/>
      <c r="BU130" s="194"/>
      <c r="BV130" s="194"/>
      <c r="BW130" s="194"/>
      <c r="BX130" s="194"/>
      <c r="BY130" s="194"/>
      <c r="BZ130" s="194"/>
      <c r="CA130" s="194"/>
      <c r="CB130" s="194"/>
      <c r="CC130" s="194"/>
      <c r="CD130" s="194"/>
      <c r="CE130" s="194"/>
      <c r="CF130" s="194"/>
      <c r="CG130" s="194"/>
      <c r="CH130" s="194"/>
      <c r="CI130" s="194"/>
      <c r="CJ130" s="194"/>
      <c r="CK130" s="194"/>
      <c r="CL130" s="194"/>
      <c r="CM130" s="194"/>
      <c r="CN130" s="194"/>
      <c r="CO130" s="194"/>
      <c r="CP130" s="194"/>
      <c r="CQ130" s="194"/>
      <c r="CR130" s="194"/>
      <c r="CS130" s="194"/>
      <c r="CT130" s="194"/>
      <c r="CU130" s="194"/>
      <c r="CV130" s="194"/>
      <c r="CW130" s="194"/>
      <c r="CX130" s="194"/>
      <c r="CY130" s="194"/>
      <c r="CZ130" s="194"/>
      <c r="DA130" s="194"/>
      <c r="DB130" s="194"/>
      <c r="DC130" s="194"/>
      <c r="DD130" s="194"/>
      <c r="DE130" s="194"/>
      <c r="DF130" s="194"/>
      <c r="DG130" s="194"/>
      <c r="DH130" s="194"/>
      <c r="DI130" s="194"/>
      <c r="DJ130" s="194"/>
      <c r="DK130" s="194"/>
      <c r="DL130" s="194"/>
    </row>
    <row r="131" spans="1:116" x14ac:dyDescent="0.45">
      <c r="A131" s="290"/>
      <c r="B131" s="194"/>
      <c r="C131" s="195"/>
      <c r="D131" s="194"/>
      <c r="E131" s="290"/>
      <c r="F131" s="194"/>
      <c r="G131" s="194"/>
      <c r="H131" s="194"/>
      <c r="I131" s="194"/>
      <c r="J131" s="194"/>
      <c r="K131" s="194"/>
      <c r="L131" s="197"/>
      <c r="M131" s="194"/>
      <c r="N131" s="197"/>
      <c r="O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c r="CS131" s="194"/>
      <c r="CT131" s="194"/>
      <c r="CU131" s="194"/>
      <c r="CV131" s="194"/>
      <c r="CW131" s="194"/>
      <c r="CX131" s="194"/>
      <c r="CY131" s="194"/>
      <c r="CZ131" s="194"/>
      <c r="DA131" s="194"/>
      <c r="DB131" s="194"/>
      <c r="DC131" s="194"/>
      <c r="DD131" s="194"/>
      <c r="DE131" s="194"/>
      <c r="DF131" s="194"/>
      <c r="DG131" s="194"/>
      <c r="DH131" s="194"/>
      <c r="DI131" s="194"/>
      <c r="DJ131" s="194"/>
      <c r="DK131" s="194"/>
      <c r="DL131" s="194"/>
    </row>
    <row r="132" spans="1:116" x14ac:dyDescent="0.45">
      <c r="A132" s="290"/>
      <c r="B132" s="194"/>
      <c r="C132" s="195"/>
      <c r="D132" s="194"/>
      <c r="E132" s="290"/>
      <c r="F132" s="194"/>
      <c r="G132" s="194"/>
      <c r="H132" s="194"/>
      <c r="I132" s="194"/>
      <c r="J132" s="194"/>
      <c r="K132" s="194"/>
      <c r="L132" s="197"/>
      <c r="M132" s="194"/>
      <c r="N132" s="197"/>
      <c r="O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194"/>
      <c r="CM132" s="194"/>
      <c r="CN132" s="194"/>
      <c r="CO132" s="194"/>
      <c r="CP132" s="194"/>
      <c r="CQ132" s="194"/>
      <c r="CR132" s="194"/>
      <c r="CS132" s="194"/>
      <c r="CT132" s="194"/>
      <c r="CU132" s="194"/>
      <c r="CV132" s="194"/>
      <c r="CW132" s="194"/>
      <c r="CX132" s="194"/>
      <c r="CY132" s="194"/>
      <c r="CZ132" s="194"/>
      <c r="DA132" s="194"/>
      <c r="DB132" s="194"/>
      <c r="DC132" s="194"/>
      <c r="DD132" s="194"/>
      <c r="DE132" s="194"/>
      <c r="DF132" s="194"/>
      <c r="DG132" s="194"/>
      <c r="DH132" s="194"/>
      <c r="DI132" s="194"/>
      <c r="DJ132" s="194"/>
      <c r="DK132" s="194"/>
      <c r="DL132" s="194"/>
    </row>
    <row r="133" spans="1:116" x14ac:dyDescent="0.45">
      <c r="A133" s="290"/>
      <c r="B133" s="194"/>
      <c r="C133" s="195"/>
      <c r="D133" s="194"/>
      <c r="E133" s="290"/>
      <c r="F133" s="194"/>
      <c r="G133" s="194"/>
      <c r="H133" s="194"/>
      <c r="I133" s="194"/>
      <c r="J133" s="194"/>
      <c r="K133" s="194"/>
      <c r="L133" s="197"/>
      <c r="M133" s="194"/>
      <c r="N133" s="197"/>
      <c r="O133" s="194"/>
      <c r="AW133" s="194"/>
      <c r="AX133" s="194"/>
      <c r="AY133" s="194"/>
      <c r="AZ133" s="194"/>
      <c r="BA133" s="194"/>
      <c r="BB133" s="194"/>
      <c r="BC133" s="194"/>
      <c r="BD133" s="194"/>
      <c r="BE133" s="194"/>
      <c r="BF133" s="194"/>
      <c r="BG133" s="194"/>
      <c r="BH133" s="194"/>
      <c r="BI133" s="194"/>
      <c r="BJ133" s="194"/>
      <c r="BK133" s="194"/>
      <c r="BL133" s="194"/>
      <c r="BM133" s="194"/>
      <c r="BN133" s="194"/>
      <c r="BO133" s="194"/>
      <c r="BP133" s="194"/>
      <c r="BQ133" s="194"/>
      <c r="BR133" s="194"/>
      <c r="BS133" s="194"/>
      <c r="BT133" s="194"/>
      <c r="BU133" s="194"/>
      <c r="BV133" s="194"/>
      <c r="BW133" s="194"/>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row>
    <row r="134" spans="1:116" x14ac:dyDescent="0.45">
      <c r="A134" s="290"/>
      <c r="B134" s="194"/>
      <c r="C134" s="195"/>
      <c r="D134" s="194"/>
      <c r="E134" s="290"/>
      <c r="F134" s="194"/>
      <c r="G134" s="194"/>
      <c r="H134" s="194"/>
      <c r="I134" s="194"/>
      <c r="J134" s="194"/>
      <c r="K134" s="194"/>
      <c r="L134" s="197"/>
      <c r="M134" s="194"/>
      <c r="N134" s="197"/>
      <c r="O134" s="194"/>
      <c r="AW134" s="194"/>
      <c r="AX134" s="194"/>
      <c r="AY134" s="194"/>
      <c r="AZ134" s="194"/>
      <c r="BA134" s="194"/>
      <c r="BB134" s="194"/>
      <c r="BC134" s="194"/>
      <c r="BD134" s="194"/>
      <c r="BE134" s="194"/>
      <c r="BF134" s="194"/>
      <c r="BG134" s="194"/>
      <c r="BH134" s="194"/>
      <c r="BI134" s="194"/>
      <c r="BJ134" s="194"/>
      <c r="BK134" s="194"/>
      <c r="BL134" s="194"/>
      <c r="BM134" s="194"/>
      <c r="BN134" s="194"/>
      <c r="BO134" s="194"/>
      <c r="BP134" s="194"/>
      <c r="BQ134" s="194"/>
      <c r="BR134" s="194"/>
      <c r="BS134" s="194"/>
      <c r="BT134" s="194"/>
      <c r="BU134" s="194"/>
      <c r="BV134" s="194"/>
      <c r="BW134" s="194"/>
      <c r="BX134" s="194"/>
      <c r="BY134" s="194"/>
      <c r="BZ134" s="194"/>
      <c r="CA134" s="194"/>
      <c r="CB134" s="194"/>
      <c r="CC134" s="194"/>
      <c r="CD134" s="194"/>
      <c r="CE134" s="194"/>
      <c r="CF134" s="194"/>
      <c r="CG134" s="194"/>
      <c r="CH134" s="194"/>
      <c r="CI134" s="194"/>
      <c r="CJ134" s="194"/>
      <c r="CK134" s="194"/>
      <c r="CL134" s="194"/>
      <c r="CM134" s="194"/>
      <c r="CN134" s="194"/>
      <c r="CO134" s="194"/>
      <c r="CP134" s="194"/>
      <c r="CQ134" s="194"/>
      <c r="CR134" s="194"/>
      <c r="CS134" s="194"/>
      <c r="CT134" s="194"/>
      <c r="CU134" s="194"/>
      <c r="CV134" s="194"/>
      <c r="CW134" s="194"/>
      <c r="CX134" s="194"/>
      <c r="CY134" s="194"/>
      <c r="CZ134" s="194"/>
      <c r="DA134" s="194"/>
      <c r="DB134" s="194"/>
      <c r="DC134" s="194"/>
      <c r="DD134" s="194"/>
      <c r="DE134" s="194"/>
      <c r="DF134" s="194"/>
      <c r="DG134" s="194"/>
      <c r="DH134" s="194"/>
      <c r="DI134" s="194"/>
      <c r="DJ134" s="194"/>
      <c r="DK134" s="194"/>
      <c r="DL134" s="194"/>
    </row>
    <row r="135" spans="1:116" x14ac:dyDescent="0.45">
      <c r="A135" s="290"/>
      <c r="B135" s="194"/>
      <c r="C135" s="195"/>
      <c r="D135" s="194"/>
      <c r="E135" s="290"/>
      <c r="F135" s="194"/>
      <c r="G135" s="194"/>
      <c r="H135" s="194"/>
      <c r="I135" s="194"/>
      <c r="J135" s="194"/>
      <c r="K135" s="194"/>
      <c r="L135" s="197"/>
      <c r="M135" s="194"/>
      <c r="N135" s="197"/>
      <c r="O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c r="BR135" s="194"/>
      <c r="BS135" s="194"/>
      <c r="BT135" s="194"/>
      <c r="BU135" s="194"/>
      <c r="BV135" s="194"/>
      <c r="BW135" s="194"/>
      <c r="BX135" s="194"/>
      <c r="BY135" s="194"/>
      <c r="BZ135" s="194"/>
      <c r="CA135" s="194"/>
      <c r="CB135" s="194"/>
      <c r="CC135" s="194"/>
      <c r="CD135" s="194"/>
      <c r="CE135" s="194"/>
      <c r="CF135" s="194"/>
      <c r="CG135" s="194"/>
      <c r="CH135" s="194"/>
      <c r="CI135" s="194"/>
      <c r="CJ135" s="194"/>
      <c r="CK135" s="194"/>
      <c r="CL135" s="194"/>
      <c r="CM135" s="194"/>
      <c r="CN135" s="194"/>
      <c r="CO135" s="194"/>
      <c r="CP135" s="194"/>
      <c r="CQ135" s="194"/>
      <c r="CR135" s="194"/>
      <c r="CS135" s="194"/>
      <c r="CT135" s="194"/>
      <c r="CU135" s="194"/>
      <c r="CV135" s="194"/>
      <c r="CW135" s="194"/>
      <c r="CX135" s="194"/>
      <c r="CY135" s="194"/>
      <c r="CZ135" s="194"/>
      <c r="DA135" s="194"/>
      <c r="DB135" s="194"/>
      <c r="DC135" s="194"/>
      <c r="DD135" s="194"/>
      <c r="DE135" s="194"/>
      <c r="DF135" s="194"/>
      <c r="DG135" s="194"/>
      <c r="DH135" s="194"/>
      <c r="DI135" s="194"/>
      <c r="DJ135" s="194"/>
      <c r="DK135" s="194"/>
      <c r="DL135" s="194"/>
    </row>
    <row r="136" spans="1:116" x14ac:dyDescent="0.45">
      <c r="A136" s="290"/>
      <c r="B136" s="194"/>
      <c r="C136" s="195"/>
      <c r="D136" s="194"/>
      <c r="E136" s="290"/>
      <c r="F136" s="194"/>
      <c r="G136" s="194"/>
      <c r="H136" s="194"/>
      <c r="I136" s="194"/>
      <c r="J136" s="194"/>
      <c r="K136" s="194"/>
      <c r="L136" s="197"/>
      <c r="M136" s="194"/>
      <c r="N136" s="197"/>
      <c r="O136" s="194"/>
      <c r="AW136" s="194"/>
      <c r="AX136" s="194"/>
      <c r="AY136" s="194"/>
      <c r="AZ136" s="194"/>
      <c r="BA136" s="194"/>
      <c r="BB136" s="194"/>
      <c r="BC136" s="194"/>
      <c r="BD136" s="194"/>
      <c r="BE136" s="194"/>
      <c r="BF136" s="194"/>
      <c r="BG136" s="194"/>
      <c r="BH136" s="194"/>
      <c r="BI136" s="194"/>
      <c r="BJ136" s="194"/>
      <c r="BK136" s="194"/>
      <c r="BL136" s="194"/>
      <c r="BM136" s="194"/>
      <c r="BN136" s="194"/>
      <c r="BO136" s="194"/>
      <c r="BP136" s="194"/>
      <c r="BQ136" s="194"/>
      <c r="BR136" s="194"/>
      <c r="BS136" s="194"/>
      <c r="BT136" s="194"/>
      <c r="BU136" s="194"/>
      <c r="BV136" s="194"/>
      <c r="BW136" s="194"/>
      <c r="BX136" s="194"/>
      <c r="BY136" s="194"/>
      <c r="BZ136" s="194"/>
      <c r="CA136" s="194"/>
      <c r="CB136" s="194"/>
      <c r="CC136" s="194"/>
      <c r="CD136" s="194"/>
      <c r="CE136" s="194"/>
      <c r="CF136" s="194"/>
      <c r="CG136" s="194"/>
      <c r="CH136" s="194"/>
      <c r="CI136" s="194"/>
      <c r="CJ136" s="194"/>
      <c r="CK136" s="194"/>
      <c r="CL136" s="194"/>
      <c r="CM136" s="194"/>
      <c r="CN136" s="194"/>
      <c r="CO136" s="194"/>
      <c r="CP136" s="194"/>
      <c r="CQ136" s="194"/>
      <c r="CR136" s="194"/>
      <c r="CS136" s="194"/>
      <c r="CT136" s="194"/>
      <c r="CU136" s="194"/>
      <c r="CV136" s="194"/>
      <c r="CW136" s="194"/>
      <c r="CX136" s="194"/>
      <c r="CY136" s="194"/>
      <c r="CZ136" s="194"/>
      <c r="DA136" s="194"/>
      <c r="DB136" s="194"/>
      <c r="DC136" s="194"/>
      <c r="DD136" s="194"/>
      <c r="DE136" s="194"/>
      <c r="DF136" s="194"/>
      <c r="DG136" s="194"/>
      <c r="DH136" s="194"/>
      <c r="DI136" s="194"/>
      <c r="DJ136" s="194"/>
      <c r="DK136" s="194"/>
      <c r="DL136" s="194"/>
    </row>
    <row r="137" spans="1:116" x14ac:dyDescent="0.45">
      <c r="A137" s="290"/>
      <c r="B137" s="194"/>
      <c r="C137" s="195"/>
      <c r="D137" s="194"/>
      <c r="E137" s="290"/>
      <c r="F137" s="194"/>
      <c r="G137" s="194"/>
      <c r="H137" s="194"/>
      <c r="I137" s="194"/>
      <c r="J137" s="194"/>
      <c r="K137" s="194"/>
      <c r="L137" s="197"/>
      <c r="M137" s="194"/>
      <c r="N137" s="197"/>
      <c r="O137" s="194"/>
      <c r="AW137" s="194"/>
      <c r="AX137" s="194"/>
      <c r="AY137" s="194"/>
      <c r="AZ137" s="194"/>
      <c r="BA137" s="194"/>
      <c r="BB137" s="194"/>
      <c r="BC137" s="194"/>
      <c r="BD137" s="194"/>
      <c r="BE137" s="194"/>
      <c r="BF137" s="194"/>
      <c r="BG137" s="194"/>
      <c r="BH137" s="194"/>
      <c r="BI137" s="194"/>
      <c r="BJ137" s="194"/>
      <c r="BK137" s="194"/>
      <c r="BL137" s="194"/>
      <c r="BM137" s="194"/>
      <c r="BN137" s="194"/>
      <c r="BO137" s="194"/>
      <c r="BP137" s="194"/>
      <c r="BQ137" s="194"/>
      <c r="BR137" s="194"/>
      <c r="BS137" s="194"/>
      <c r="BT137" s="194"/>
      <c r="BU137" s="194"/>
      <c r="BV137" s="194"/>
      <c r="BW137" s="194"/>
      <c r="BX137" s="194"/>
      <c r="BY137" s="194"/>
      <c r="BZ137" s="194"/>
      <c r="CA137" s="194"/>
      <c r="CB137" s="194"/>
      <c r="CC137" s="194"/>
      <c r="CD137" s="194"/>
      <c r="CE137" s="194"/>
      <c r="CF137" s="194"/>
      <c r="CG137" s="194"/>
      <c r="CH137" s="194"/>
      <c r="CI137" s="194"/>
      <c r="CJ137" s="194"/>
      <c r="CK137" s="194"/>
      <c r="CL137" s="194"/>
      <c r="CM137" s="194"/>
      <c r="CN137" s="194"/>
      <c r="CO137" s="194"/>
      <c r="CP137" s="194"/>
      <c r="CQ137" s="194"/>
      <c r="CR137" s="194"/>
      <c r="CS137" s="194"/>
      <c r="CT137" s="194"/>
      <c r="CU137" s="194"/>
      <c r="CV137" s="194"/>
      <c r="CW137" s="194"/>
      <c r="CX137" s="194"/>
      <c r="CY137" s="194"/>
      <c r="CZ137" s="194"/>
      <c r="DA137" s="194"/>
      <c r="DB137" s="194"/>
      <c r="DC137" s="194"/>
      <c r="DD137" s="194"/>
      <c r="DE137" s="194"/>
      <c r="DF137" s="194"/>
      <c r="DG137" s="194"/>
      <c r="DH137" s="194"/>
      <c r="DI137" s="194"/>
      <c r="DJ137" s="194"/>
      <c r="DK137" s="194"/>
      <c r="DL137" s="194"/>
    </row>
    <row r="138" spans="1:116" x14ac:dyDescent="0.45">
      <c r="A138" s="290"/>
      <c r="B138" s="194"/>
      <c r="C138" s="195"/>
      <c r="D138" s="194"/>
      <c r="E138" s="290"/>
      <c r="F138" s="194"/>
      <c r="G138" s="194"/>
      <c r="H138" s="194"/>
      <c r="I138" s="194"/>
      <c r="J138" s="194"/>
      <c r="K138" s="194"/>
      <c r="L138" s="197"/>
      <c r="M138" s="194"/>
      <c r="N138" s="197"/>
      <c r="O138" s="194"/>
      <c r="AW138" s="194"/>
      <c r="AX138" s="194"/>
      <c r="AY138" s="194"/>
      <c r="AZ138" s="194"/>
      <c r="BA138" s="194"/>
      <c r="BB138" s="194"/>
      <c r="BC138" s="194"/>
      <c r="BD138" s="194"/>
      <c r="BE138" s="194"/>
      <c r="BF138" s="194"/>
      <c r="BG138" s="194"/>
      <c r="BH138" s="194"/>
      <c r="BI138" s="194"/>
      <c r="BJ138" s="194"/>
      <c r="BK138" s="194"/>
      <c r="BL138" s="194"/>
      <c r="BM138" s="194"/>
      <c r="BN138" s="194"/>
      <c r="BO138" s="194"/>
      <c r="BP138" s="194"/>
      <c r="BQ138" s="194"/>
      <c r="BR138" s="194"/>
      <c r="BS138" s="194"/>
      <c r="BT138" s="194"/>
      <c r="BU138" s="194"/>
      <c r="BV138" s="194"/>
      <c r="BW138" s="194"/>
      <c r="BX138" s="194"/>
      <c r="BY138" s="194"/>
      <c r="BZ138" s="194"/>
      <c r="CA138" s="194"/>
      <c r="CB138" s="194"/>
      <c r="CC138" s="194"/>
      <c r="CD138" s="194"/>
      <c r="CE138" s="194"/>
      <c r="CF138" s="194"/>
      <c r="CG138" s="194"/>
      <c r="CH138" s="194"/>
      <c r="CI138" s="194"/>
      <c r="CJ138" s="194"/>
      <c r="CK138" s="194"/>
      <c r="CL138" s="194"/>
      <c r="CM138" s="194"/>
      <c r="CN138" s="194"/>
      <c r="CO138" s="194"/>
      <c r="CP138" s="194"/>
      <c r="CQ138" s="194"/>
      <c r="CR138" s="194"/>
      <c r="CS138" s="194"/>
      <c r="CT138" s="194"/>
      <c r="CU138" s="194"/>
      <c r="CV138" s="194"/>
      <c r="CW138" s="194"/>
      <c r="CX138" s="194"/>
      <c r="CY138" s="194"/>
      <c r="CZ138" s="194"/>
      <c r="DA138" s="194"/>
      <c r="DB138" s="194"/>
      <c r="DC138" s="194"/>
      <c r="DD138" s="194"/>
      <c r="DE138" s="194"/>
      <c r="DF138" s="194"/>
      <c r="DG138" s="194"/>
      <c r="DH138" s="194"/>
      <c r="DI138" s="194"/>
      <c r="DJ138" s="194"/>
      <c r="DK138" s="194"/>
      <c r="DL138" s="194"/>
    </row>
    <row r="139" spans="1:116" x14ac:dyDescent="0.45">
      <c r="A139" s="290"/>
      <c r="B139" s="194"/>
      <c r="C139" s="195"/>
      <c r="D139" s="194"/>
      <c r="E139" s="290"/>
      <c r="F139" s="194"/>
      <c r="G139" s="194"/>
      <c r="H139" s="194"/>
      <c r="I139" s="194"/>
      <c r="J139" s="194"/>
      <c r="K139" s="194"/>
      <c r="L139" s="197"/>
      <c r="M139" s="194"/>
      <c r="N139" s="197"/>
      <c r="O139" s="194"/>
      <c r="AW139" s="194"/>
      <c r="AX139" s="194"/>
      <c r="AY139" s="194"/>
      <c r="AZ139" s="194"/>
      <c r="BA139" s="194"/>
      <c r="BB139" s="194"/>
      <c r="BC139" s="194"/>
      <c r="BD139" s="194"/>
      <c r="BE139" s="194"/>
      <c r="BF139" s="194"/>
      <c r="BG139" s="194"/>
      <c r="BH139" s="194"/>
      <c r="BI139" s="194"/>
      <c r="BJ139" s="194"/>
      <c r="BK139" s="194"/>
      <c r="BL139" s="194"/>
      <c r="BM139" s="194"/>
      <c r="BN139" s="194"/>
      <c r="BO139" s="194"/>
      <c r="BP139" s="194"/>
      <c r="BQ139" s="194"/>
      <c r="BR139" s="194"/>
      <c r="BS139" s="194"/>
      <c r="BT139" s="194"/>
      <c r="BU139" s="194"/>
      <c r="BV139" s="194"/>
      <c r="BW139" s="194"/>
      <c r="BX139" s="194"/>
      <c r="BY139" s="194"/>
      <c r="BZ139" s="194"/>
      <c r="CA139" s="194"/>
      <c r="CB139" s="194"/>
      <c r="CC139" s="194"/>
      <c r="CD139" s="194"/>
      <c r="CE139" s="194"/>
      <c r="CF139" s="194"/>
      <c r="CG139" s="194"/>
      <c r="CH139" s="194"/>
      <c r="CI139" s="194"/>
      <c r="CJ139" s="194"/>
      <c r="CK139" s="194"/>
      <c r="CL139" s="194"/>
      <c r="CM139" s="194"/>
      <c r="CN139" s="194"/>
      <c r="CO139" s="194"/>
      <c r="CP139" s="194"/>
      <c r="CQ139" s="194"/>
      <c r="CR139" s="194"/>
      <c r="CS139" s="194"/>
      <c r="CT139" s="194"/>
      <c r="CU139" s="194"/>
      <c r="CV139" s="194"/>
      <c r="CW139" s="194"/>
      <c r="CX139" s="194"/>
      <c r="CY139" s="194"/>
      <c r="CZ139" s="194"/>
      <c r="DA139" s="194"/>
      <c r="DB139" s="194"/>
      <c r="DC139" s="194"/>
      <c r="DD139" s="194"/>
      <c r="DE139" s="194"/>
      <c r="DF139" s="194"/>
      <c r="DG139" s="194"/>
      <c r="DH139" s="194"/>
      <c r="DI139" s="194"/>
      <c r="DJ139" s="194"/>
      <c r="DK139" s="194"/>
      <c r="DL139" s="194"/>
    </row>
    <row r="140" spans="1:116" x14ac:dyDescent="0.45">
      <c r="A140" s="290"/>
      <c r="B140" s="194"/>
      <c r="C140" s="195"/>
      <c r="D140" s="194"/>
      <c r="E140" s="290"/>
      <c r="F140" s="194"/>
      <c r="G140" s="194"/>
      <c r="H140" s="194"/>
      <c r="I140" s="194"/>
      <c r="J140" s="194"/>
      <c r="K140" s="194"/>
      <c r="L140" s="197"/>
      <c r="M140" s="194"/>
      <c r="N140" s="197"/>
      <c r="O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194"/>
      <c r="BQ140" s="194"/>
      <c r="BR140" s="194"/>
      <c r="BS140" s="194"/>
      <c r="BT140" s="194"/>
      <c r="BU140" s="194"/>
      <c r="BV140" s="194"/>
      <c r="BW140" s="194"/>
      <c r="BX140" s="194"/>
      <c r="BY140" s="194"/>
      <c r="BZ140" s="194"/>
      <c r="CA140" s="194"/>
      <c r="CB140" s="194"/>
      <c r="CC140" s="194"/>
      <c r="CD140" s="194"/>
      <c r="CE140" s="194"/>
      <c r="CF140" s="194"/>
      <c r="CG140" s="194"/>
      <c r="CH140" s="194"/>
      <c r="CI140" s="194"/>
      <c r="CJ140" s="194"/>
      <c r="CK140" s="194"/>
      <c r="CL140" s="194"/>
      <c r="CM140" s="194"/>
      <c r="CN140" s="194"/>
      <c r="CO140" s="194"/>
      <c r="CP140" s="194"/>
      <c r="CQ140" s="194"/>
      <c r="CR140" s="194"/>
      <c r="CS140" s="194"/>
      <c r="CT140" s="194"/>
      <c r="CU140" s="194"/>
      <c r="CV140" s="194"/>
      <c r="CW140" s="194"/>
      <c r="CX140" s="194"/>
      <c r="CY140" s="194"/>
      <c r="CZ140" s="194"/>
      <c r="DA140" s="194"/>
      <c r="DB140" s="194"/>
      <c r="DC140" s="194"/>
      <c r="DD140" s="194"/>
      <c r="DE140" s="194"/>
      <c r="DF140" s="194"/>
      <c r="DG140" s="194"/>
      <c r="DH140" s="194"/>
      <c r="DI140" s="194"/>
      <c r="DJ140" s="194"/>
      <c r="DK140" s="194"/>
      <c r="DL140" s="194"/>
    </row>
    <row r="141" spans="1:116" x14ac:dyDescent="0.45">
      <c r="A141" s="290"/>
      <c r="B141" s="194"/>
      <c r="C141" s="195"/>
      <c r="D141" s="194"/>
      <c r="E141" s="290"/>
      <c r="F141" s="194"/>
      <c r="G141" s="194"/>
      <c r="H141" s="194"/>
      <c r="I141" s="194"/>
      <c r="J141" s="194"/>
      <c r="K141" s="194"/>
      <c r="L141" s="197"/>
      <c r="M141" s="194"/>
      <c r="N141" s="197"/>
      <c r="O141" s="194"/>
      <c r="AW141" s="194"/>
      <c r="AX141" s="194"/>
      <c r="AY141" s="194"/>
      <c r="AZ141" s="194"/>
      <c r="BA141" s="194"/>
      <c r="BB141" s="194"/>
      <c r="BC141" s="194"/>
      <c r="BD141" s="194"/>
      <c r="BE141" s="194"/>
      <c r="BF141" s="194"/>
      <c r="BG141" s="194"/>
      <c r="BH141" s="194"/>
      <c r="BI141" s="194"/>
      <c r="BJ141" s="194"/>
      <c r="BK141" s="194"/>
      <c r="BL141" s="194"/>
      <c r="BM141" s="194"/>
      <c r="BN141" s="194"/>
      <c r="BO141" s="194"/>
      <c r="BP141" s="194"/>
      <c r="BQ141" s="194"/>
      <c r="BR141" s="194"/>
      <c r="BS141" s="194"/>
      <c r="BT141" s="194"/>
      <c r="BU141" s="194"/>
      <c r="BV141" s="194"/>
      <c r="BW141" s="194"/>
      <c r="BX141" s="194"/>
      <c r="BY141" s="194"/>
      <c r="BZ141" s="194"/>
      <c r="CA141" s="194"/>
      <c r="CB141" s="194"/>
      <c r="CC141" s="194"/>
      <c r="CD141" s="194"/>
      <c r="CE141" s="194"/>
      <c r="CF141" s="194"/>
      <c r="CG141" s="194"/>
      <c r="CH141" s="194"/>
      <c r="CI141" s="194"/>
      <c r="CJ141" s="194"/>
      <c r="CK141" s="194"/>
      <c r="CL141" s="194"/>
      <c r="CM141" s="194"/>
      <c r="CN141" s="194"/>
      <c r="CO141" s="194"/>
      <c r="CP141" s="194"/>
      <c r="CQ141" s="194"/>
      <c r="CR141" s="194"/>
      <c r="CS141" s="194"/>
      <c r="CT141" s="194"/>
      <c r="CU141" s="194"/>
      <c r="CV141" s="194"/>
      <c r="CW141" s="194"/>
      <c r="CX141" s="194"/>
      <c r="CY141" s="194"/>
      <c r="CZ141" s="194"/>
      <c r="DA141" s="194"/>
      <c r="DB141" s="194"/>
      <c r="DC141" s="194"/>
      <c r="DD141" s="194"/>
      <c r="DE141" s="194"/>
      <c r="DF141" s="194"/>
      <c r="DG141" s="194"/>
      <c r="DH141" s="194"/>
      <c r="DI141" s="194"/>
      <c r="DJ141" s="194"/>
      <c r="DK141" s="194"/>
      <c r="DL141" s="194"/>
    </row>
    <row r="142" spans="1:116" x14ac:dyDescent="0.45">
      <c r="A142" s="290"/>
      <c r="B142" s="194"/>
      <c r="C142" s="195"/>
      <c r="D142" s="194"/>
      <c r="E142" s="290"/>
      <c r="F142" s="194"/>
      <c r="G142" s="194"/>
      <c r="H142" s="194"/>
      <c r="I142" s="194"/>
      <c r="J142" s="194"/>
      <c r="K142" s="194"/>
      <c r="L142" s="197"/>
      <c r="M142" s="194"/>
      <c r="N142" s="197"/>
      <c r="O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c r="BR142" s="194"/>
      <c r="BS142" s="194"/>
      <c r="BT142" s="194"/>
      <c r="BU142" s="194"/>
      <c r="BV142" s="194"/>
      <c r="BW142" s="194"/>
      <c r="BX142" s="194"/>
      <c r="BY142" s="194"/>
      <c r="BZ142" s="194"/>
      <c r="CA142" s="194"/>
      <c r="CB142" s="194"/>
      <c r="CC142" s="194"/>
      <c r="CD142" s="194"/>
      <c r="CE142" s="194"/>
      <c r="CF142" s="194"/>
      <c r="CG142" s="194"/>
      <c r="CH142" s="194"/>
      <c r="CI142" s="194"/>
      <c r="CJ142" s="194"/>
      <c r="CK142" s="194"/>
      <c r="CL142" s="194"/>
      <c r="CM142" s="194"/>
      <c r="CN142" s="194"/>
      <c r="CO142" s="194"/>
      <c r="CP142" s="194"/>
      <c r="CQ142" s="194"/>
      <c r="CR142" s="194"/>
      <c r="CS142" s="194"/>
      <c r="CT142" s="194"/>
      <c r="CU142" s="194"/>
      <c r="CV142" s="194"/>
      <c r="CW142" s="194"/>
      <c r="CX142" s="194"/>
      <c r="CY142" s="194"/>
      <c r="CZ142" s="194"/>
      <c r="DA142" s="194"/>
      <c r="DB142" s="194"/>
      <c r="DC142" s="194"/>
      <c r="DD142" s="194"/>
      <c r="DE142" s="194"/>
      <c r="DF142" s="194"/>
      <c r="DG142" s="194"/>
      <c r="DH142" s="194"/>
      <c r="DI142" s="194"/>
      <c r="DJ142" s="194"/>
      <c r="DK142" s="194"/>
      <c r="DL142" s="194"/>
    </row>
    <row r="143" spans="1:116" x14ac:dyDescent="0.45">
      <c r="A143" s="290"/>
      <c r="B143" s="194"/>
      <c r="C143" s="195"/>
      <c r="D143" s="194"/>
      <c r="E143" s="290"/>
      <c r="F143" s="194"/>
      <c r="G143" s="194"/>
      <c r="H143" s="194"/>
      <c r="I143" s="194"/>
      <c r="J143" s="194"/>
      <c r="K143" s="194"/>
      <c r="L143" s="197"/>
      <c r="M143" s="194"/>
      <c r="N143" s="197"/>
      <c r="O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c r="BX143" s="194"/>
      <c r="BY143" s="194"/>
      <c r="BZ143" s="194"/>
      <c r="CA143" s="194"/>
      <c r="CB143" s="194"/>
      <c r="CC143" s="194"/>
      <c r="CD143" s="194"/>
      <c r="CE143" s="194"/>
      <c r="CF143" s="194"/>
      <c r="CG143" s="194"/>
      <c r="CH143" s="194"/>
      <c r="CI143" s="194"/>
      <c r="CJ143" s="194"/>
      <c r="CK143" s="194"/>
      <c r="CL143" s="194"/>
      <c r="CM143" s="194"/>
      <c r="CN143" s="194"/>
      <c r="CO143" s="194"/>
      <c r="CP143" s="194"/>
      <c r="CQ143" s="194"/>
      <c r="CR143" s="194"/>
      <c r="CS143" s="194"/>
      <c r="CT143" s="194"/>
      <c r="CU143" s="194"/>
      <c r="CV143" s="194"/>
      <c r="CW143" s="194"/>
      <c r="CX143" s="194"/>
      <c r="CY143" s="194"/>
      <c r="CZ143" s="194"/>
      <c r="DA143" s="194"/>
      <c r="DB143" s="194"/>
      <c r="DC143" s="194"/>
      <c r="DD143" s="194"/>
      <c r="DE143" s="194"/>
      <c r="DF143" s="194"/>
      <c r="DG143" s="194"/>
      <c r="DH143" s="194"/>
      <c r="DI143" s="194"/>
      <c r="DJ143" s="194"/>
      <c r="DK143" s="194"/>
      <c r="DL143" s="194"/>
    </row>
    <row r="144" spans="1:116" x14ac:dyDescent="0.45">
      <c r="A144" s="290"/>
      <c r="B144" s="194"/>
      <c r="C144" s="195"/>
      <c r="D144" s="194"/>
      <c r="E144" s="290"/>
      <c r="F144" s="194"/>
      <c r="G144" s="194"/>
      <c r="H144" s="194"/>
      <c r="I144" s="194"/>
      <c r="J144" s="194"/>
      <c r="K144" s="194"/>
      <c r="L144" s="197"/>
      <c r="M144" s="194"/>
      <c r="N144" s="197"/>
      <c r="O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c r="BX144" s="194"/>
      <c r="BY144" s="194"/>
      <c r="BZ144" s="194"/>
      <c r="CA144" s="194"/>
      <c r="CB144" s="194"/>
      <c r="CC144" s="194"/>
      <c r="CD144" s="194"/>
      <c r="CE144" s="194"/>
      <c r="CF144" s="194"/>
      <c r="CG144" s="194"/>
      <c r="CH144" s="194"/>
      <c r="CI144" s="194"/>
      <c r="CJ144" s="194"/>
      <c r="CK144" s="194"/>
      <c r="CL144" s="194"/>
      <c r="CM144" s="194"/>
      <c r="CN144" s="194"/>
      <c r="CO144" s="194"/>
      <c r="CP144" s="194"/>
      <c r="CQ144" s="194"/>
      <c r="CR144" s="194"/>
      <c r="CS144" s="194"/>
      <c r="CT144" s="194"/>
      <c r="CU144" s="194"/>
      <c r="CV144" s="194"/>
      <c r="CW144" s="194"/>
      <c r="CX144" s="194"/>
      <c r="CY144" s="194"/>
      <c r="CZ144" s="194"/>
      <c r="DA144" s="194"/>
      <c r="DB144" s="194"/>
      <c r="DC144" s="194"/>
      <c r="DD144" s="194"/>
      <c r="DE144" s="194"/>
      <c r="DF144" s="194"/>
      <c r="DG144" s="194"/>
      <c r="DH144" s="194"/>
      <c r="DI144" s="194"/>
      <c r="DJ144" s="194"/>
      <c r="DK144" s="194"/>
      <c r="DL144" s="194"/>
    </row>
    <row r="145" spans="1:116" x14ac:dyDescent="0.45">
      <c r="A145" s="290"/>
      <c r="B145" s="194"/>
      <c r="C145" s="195"/>
      <c r="D145" s="194"/>
      <c r="E145" s="290"/>
      <c r="F145" s="194"/>
      <c r="G145" s="194"/>
      <c r="H145" s="194"/>
      <c r="I145" s="194"/>
      <c r="J145" s="194"/>
      <c r="K145" s="194"/>
      <c r="L145" s="197"/>
      <c r="M145" s="194"/>
      <c r="N145" s="197"/>
      <c r="O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row>
    <row r="146" spans="1:116" x14ac:dyDescent="0.45">
      <c r="A146" s="290"/>
      <c r="B146" s="194"/>
      <c r="C146" s="195"/>
      <c r="D146" s="194"/>
      <c r="E146" s="290"/>
      <c r="F146" s="194"/>
      <c r="G146" s="194"/>
      <c r="H146" s="194"/>
      <c r="I146" s="194"/>
      <c r="J146" s="194"/>
      <c r="K146" s="194"/>
      <c r="L146" s="197"/>
      <c r="M146" s="194"/>
      <c r="N146" s="197"/>
      <c r="O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c r="BR146" s="194"/>
      <c r="BS146" s="194"/>
      <c r="BT146" s="194"/>
      <c r="BU146" s="194"/>
      <c r="BV146" s="194"/>
      <c r="BW146" s="194"/>
      <c r="BX146" s="194"/>
      <c r="BY146" s="194"/>
      <c r="BZ146" s="194"/>
      <c r="CA146" s="194"/>
      <c r="CB146" s="194"/>
      <c r="CC146" s="194"/>
      <c r="CD146" s="194"/>
      <c r="CE146" s="194"/>
      <c r="CF146" s="194"/>
      <c r="CG146" s="194"/>
      <c r="CH146" s="194"/>
      <c r="CI146" s="194"/>
      <c r="CJ146" s="194"/>
      <c r="CK146" s="194"/>
      <c r="CL146" s="194"/>
      <c r="CM146" s="194"/>
      <c r="CN146" s="194"/>
      <c r="CO146" s="194"/>
      <c r="CP146" s="194"/>
      <c r="CQ146" s="194"/>
      <c r="CR146" s="194"/>
      <c r="CS146" s="194"/>
      <c r="CT146" s="194"/>
      <c r="CU146" s="194"/>
      <c r="CV146" s="194"/>
      <c r="CW146" s="194"/>
      <c r="CX146" s="194"/>
      <c r="CY146" s="194"/>
      <c r="CZ146" s="194"/>
      <c r="DA146" s="194"/>
      <c r="DB146" s="194"/>
      <c r="DC146" s="194"/>
      <c r="DD146" s="194"/>
      <c r="DE146" s="194"/>
      <c r="DF146" s="194"/>
      <c r="DG146" s="194"/>
      <c r="DH146" s="194"/>
      <c r="DI146" s="194"/>
      <c r="DJ146" s="194"/>
      <c r="DK146" s="194"/>
      <c r="DL146" s="194"/>
    </row>
    <row r="147" spans="1:116" x14ac:dyDescent="0.45">
      <c r="A147" s="290"/>
      <c r="B147" s="194"/>
      <c r="C147" s="195"/>
      <c r="D147" s="194"/>
      <c r="E147" s="290"/>
      <c r="F147" s="194"/>
      <c r="G147" s="194"/>
      <c r="H147" s="194"/>
      <c r="I147" s="194"/>
      <c r="J147" s="194"/>
      <c r="K147" s="194"/>
      <c r="L147" s="197"/>
      <c r="M147" s="194"/>
      <c r="N147" s="197"/>
      <c r="O147" s="194"/>
      <c r="AW147" s="194"/>
      <c r="AX147" s="194"/>
      <c r="AY147" s="194"/>
      <c r="AZ147" s="194"/>
      <c r="BA147" s="194"/>
      <c r="BB147" s="194"/>
      <c r="BC147" s="194"/>
      <c r="BD147" s="194"/>
      <c r="BE147" s="194"/>
      <c r="BF147" s="194"/>
      <c r="BG147" s="194"/>
      <c r="BH147" s="194"/>
      <c r="BI147" s="194"/>
      <c r="BJ147" s="194"/>
      <c r="BK147" s="194"/>
      <c r="BL147" s="194"/>
      <c r="BM147" s="194"/>
      <c r="BN147" s="194"/>
      <c r="BO147" s="194"/>
      <c r="BP147" s="194"/>
      <c r="BQ147" s="194"/>
      <c r="BR147" s="194"/>
      <c r="BS147" s="194"/>
      <c r="BT147" s="194"/>
      <c r="BU147" s="194"/>
      <c r="BV147" s="194"/>
      <c r="BW147" s="194"/>
      <c r="BX147" s="194"/>
      <c r="BY147" s="194"/>
      <c r="BZ147" s="194"/>
      <c r="CA147" s="194"/>
      <c r="CB147" s="194"/>
      <c r="CC147" s="194"/>
      <c r="CD147" s="194"/>
      <c r="CE147" s="194"/>
      <c r="CF147" s="194"/>
      <c r="CG147" s="194"/>
      <c r="CH147" s="194"/>
      <c r="CI147" s="194"/>
      <c r="CJ147" s="194"/>
      <c r="CK147" s="194"/>
      <c r="CL147" s="194"/>
      <c r="CM147" s="194"/>
      <c r="CN147" s="194"/>
      <c r="CO147" s="194"/>
      <c r="CP147" s="194"/>
      <c r="CQ147" s="194"/>
      <c r="CR147" s="194"/>
      <c r="CS147" s="194"/>
      <c r="CT147" s="194"/>
      <c r="CU147" s="194"/>
      <c r="CV147" s="194"/>
      <c r="CW147" s="194"/>
      <c r="CX147" s="194"/>
      <c r="CY147" s="194"/>
      <c r="CZ147" s="194"/>
      <c r="DA147" s="194"/>
      <c r="DB147" s="194"/>
      <c r="DC147" s="194"/>
      <c r="DD147" s="194"/>
      <c r="DE147" s="194"/>
      <c r="DF147" s="194"/>
      <c r="DG147" s="194"/>
      <c r="DH147" s="194"/>
      <c r="DI147" s="194"/>
      <c r="DJ147" s="194"/>
      <c r="DK147" s="194"/>
      <c r="DL147" s="194"/>
    </row>
    <row r="148" spans="1:116" x14ac:dyDescent="0.45">
      <c r="A148" s="290"/>
      <c r="B148" s="194"/>
      <c r="C148" s="195"/>
      <c r="D148" s="194"/>
      <c r="E148" s="290"/>
      <c r="F148" s="194"/>
      <c r="G148" s="194"/>
      <c r="H148" s="194"/>
      <c r="I148" s="194"/>
      <c r="J148" s="194"/>
      <c r="K148" s="194"/>
      <c r="L148" s="197"/>
      <c r="M148" s="194"/>
      <c r="N148" s="197"/>
      <c r="O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c r="BR148" s="194"/>
      <c r="BS148" s="194"/>
      <c r="BT148" s="194"/>
      <c r="BU148" s="194"/>
      <c r="BV148" s="194"/>
      <c r="BW148" s="194"/>
      <c r="BX148" s="194"/>
      <c r="BY148" s="194"/>
      <c r="BZ148" s="194"/>
      <c r="CA148" s="194"/>
      <c r="CB148" s="194"/>
      <c r="CC148" s="194"/>
      <c r="CD148" s="194"/>
      <c r="CE148" s="194"/>
      <c r="CF148" s="194"/>
      <c r="CG148" s="194"/>
      <c r="CH148" s="194"/>
      <c r="CI148" s="194"/>
      <c r="CJ148" s="194"/>
      <c r="CK148" s="194"/>
      <c r="CL148" s="194"/>
      <c r="CM148" s="194"/>
      <c r="CN148" s="194"/>
      <c r="CO148" s="194"/>
      <c r="CP148" s="194"/>
      <c r="CQ148" s="194"/>
      <c r="CR148" s="194"/>
      <c r="CS148" s="194"/>
      <c r="CT148" s="194"/>
      <c r="CU148" s="194"/>
      <c r="CV148" s="194"/>
      <c r="CW148" s="194"/>
      <c r="CX148" s="194"/>
      <c r="CY148" s="194"/>
      <c r="CZ148" s="194"/>
      <c r="DA148" s="194"/>
      <c r="DB148" s="194"/>
      <c r="DC148" s="194"/>
      <c r="DD148" s="194"/>
      <c r="DE148" s="194"/>
      <c r="DF148" s="194"/>
      <c r="DG148" s="194"/>
      <c r="DH148" s="194"/>
      <c r="DI148" s="194"/>
      <c r="DJ148" s="194"/>
      <c r="DK148" s="194"/>
      <c r="DL148" s="194"/>
    </row>
    <row r="149" spans="1:116" x14ac:dyDescent="0.45">
      <c r="A149" s="290"/>
      <c r="B149" s="194"/>
      <c r="C149" s="195"/>
      <c r="D149" s="194"/>
      <c r="E149" s="290"/>
      <c r="F149" s="194"/>
      <c r="G149" s="194"/>
      <c r="H149" s="194"/>
      <c r="I149" s="194"/>
      <c r="J149" s="194"/>
      <c r="K149" s="194"/>
      <c r="L149" s="197"/>
      <c r="M149" s="194"/>
      <c r="N149" s="197"/>
      <c r="O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c r="BX149" s="194"/>
      <c r="BY149" s="194"/>
      <c r="BZ149" s="194"/>
      <c r="CA149" s="194"/>
      <c r="CB149" s="194"/>
      <c r="CC149" s="194"/>
      <c r="CD149" s="194"/>
      <c r="CE149" s="194"/>
      <c r="CF149" s="194"/>
      <c r="CG149" s="194"/>
      <c r="CH149" s="194"/>
      <c r="CI149" s="194"/>
      <c r="CJ149" s="194"/>
      <c r="CK149" s="194"/>
      <c r="CL149" s="194"/>
      <c r="CM149" s="194"/>
      <c r="CN149" s="194"/>
      <c r="CO149" s="194"/>
      <c r="CP149" s="194"/>
      <c r="CQ149" s="194"/>
      <c r="CR149" s="194"/>
      <c r="CS149" s="194"/>
      <c r="CT149" s="194"/>
      <c r="CU149" s="194"/>
      <c r="CV149" s="194"/>
      <c r="CW149" s="194"/>
      <c r="CX149" s="194"/>
      <c r="CY149" s="194"/>
      <c r="CZ149" s="194"/>
      <c r="DA149" s="194"/>
      <c r="DB149" s="194"/>
      <c r="DC149" s="194"/>
      <c r="DD149" s="194"/>
      <c r="DE149" s="194"/>
      <c r="DF149" s="194"/>
      <c r="DG149" s="194"/>
      <c r="DH149" s="194"/>
      <c r="DI149" s="194"/>
      <c r="DJ149" s="194"/>
      <c r="DK149" s="194"/>
      <c r="DL149" s="194"/>
    </row>
    <row r="150" spans="1:116" x14ac:dyDescent="0.45">
      <c r="A150" s="290"/>
      <c r="B150" s="194"/>
      <c r="C150" s="195"/>
      <c r="D150" s="194"/>
      <c r="E150" s="290"/>
      <c r="F150" s="194"/>
      <c r="G150" s="194"/>
      <c r="H150" s="194"/>
      <c r="I150" s="194"/>
      <c r="J150" s="194"/>
      <c r="K150" s="194"/>
      <c r="L150" s="197"/>
      <c r="M150" s="194"/>
      <c r="N150" s="197"/>
      <c r="O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row>
    <row r="151" spans="1:116" x14ac:dyDescent="0.45">
      <c r="A151" s="290"/>
      <c r="B151" s="194"/>
      <c r="C151" s="195"/>
      <c r="D151" s="194"/>
      <c r="E151" s="290"/>
      <c r="F151" s="194"/>
      <c r="G151" s="194"/>
      <c r="H151" s="194"/>
    </row>
    <row r="152" spans="1:116" x14ac:dyDescent="0.45">
      <c r="A152" s="290"/>
      <c r="B152" s="194"/>
      <c r="C152" s="195"/>
      <c r="D152" s="194"/>
      <c r="E152" s="290"/>
      <c r="F152" s="194"/>
      <c r="G152" s="194"/>
      <c r="H152" s="194"/>
    </row>
    <row r="153" spans="1:116" x14ac:dyDescent="0.45">
      <c r="A153" s="290"/>
      <c r="B153" s="194"/>
      <c r="C153" s="195"/>
      <c r="D153" s="194"/>
      <c r="E153" s="290"/>
      <c r="F153" s="194"/>
      <c r="G153" s="194"/>
      <c r="H153" s="194"/>
    </row>
    <row r="154" spans="1:116" x14ac:dyDescent="0.45">
      <c r="A154" s="290"/>
      <c r="B154" s="194"/>
      <c r="C154" s="195"/>
      <c r="D154" s="194"/>
      <c r="E154" s="290"/>
      <c r="F154" s="194"/>
      <c r="G154" s="194"/>
      <c r="H154" s="194"/>
    </row>
    <row r="155" spans="1:116" x14ac:dyDescent="0.45">
      <c r="A155" s="290"/>
      <c r="B155" s="194"/>
      <c r="C155" s="195"/>
      <c r="D155" s="194"/>
      <c r="E155" s="290"/>
      <c r="F155" s="194"/>
      <c r="G155" s="194"/>
      <c r="H155" s="194"/>
    </row>
    <row r="156" spans="1:116" x14ac:dyDescent="0.45">
      <c r="A156" s="290"/>
      <c r="B156" s="194"/>
      <c r="C156" s="195"/>
      <c r="D156" s="194"/>
      <c r="E156" s="290"/>
      <c r="F156" s="194"/>
      <c r="G156" s="194"/>
      <c r="H156" s="194"/>
    </row>
    <row r="157" spans="1:116" x14ac:dyDescent="0.45">
      <c r="A157" s="290"/>
      <c r="B157" s="194"/>
      <c r="C157" s="195"/>
      <c r="D157" s="194"/>
      <c r="E157" s="290"/>
      <c r="F157" s="194"/>
      <c r="G157" s="194"/>
      <c r="H157" s="194"/>
    </row>
    <row r="158" spans="1:116" x14ac:dyDescent="0.45">
      <c r="A158" s="290"/>
      <c r="B158" s="194"/>
      <c r="C158" s="195"/>
      <c r="D158" s="194"/>
      <c r="E158" s="290"/>
      <c r="F158" s="194"/>
      <c r="G158" s="194"/>
      <c r="H158" s="194"/>
    </row>
    <row r="159" spans="1:116" x14ac:dyDescent="0.45">
      <c r="B159" s="261"/>
      <c r="C159" s="279"/>
    </row>
    <row r="160" spans="1:116" x14ac:dyDescent="0.45">
      <c r="B160" s="261"/>
      <c r="C160" s="279"/>
    </row>
    <row r="161" spans="2:3" x14ac:dyDescent="0.45">
      <c r="B161" s="261"/>
      <c r="C161" s="279"/>
    </row>
    <row r="162" spans="2:3" x14ac:dyDescent="0.45">
      <c r="B162" s="261"/>
      <c r="C162" s="279"/>
    </row>
    <row r="163" spans="2:3" x14ac:dyDescent="0.45">
      <c r="B163" s="261"/>
      <c r="C163" s="279"/>
    </row>
    <row r="164" spans="2:3" x14ac:dyDescent="0.45">
      <c r="B164" s="261"/>
      <c r="C164" s="279"/>
    </row>
    <row r="165" spans="2:3" x14ac:dyDescent="0.45">
      <c r="B165" s="261"/>
      <c r="C165" s="279"/>
    </row>
    <row r="166" spans="2:3" x14ac:dyDescent="0.45">
      <c r="B166" s="261"/>
      <c r="C166" s="279"/>
    </row>
    <row r="167" spans="2:3" x14ac:dyDescent="0.45">
      <c r="B167" s="261"/>
      <c r="C167" s="279"/>
    </row>
    <row r="168" spans="2:3" x14ac:dyDescent="0.45">
      <c r="B168" s="261"/>
      <c r="C168" s="279"/>
    </row>
    <row r="169" spans="2:3" x14ac:dyDescent="0.45">
      <c r="B169" s="261"/>
      <c r="C169" s="279"/>
    </row>
    <row r="170" spans="2:3" x14ac:dyDescent="0.45">
      <c r="B170" s="261"/>
      <c r="C170" s="279"/>
    </row>
    <row r="171" spans="2:3" x14ac:dyDescent="0.45">
      <c r="B171" s="261"/>
      <c r="C171" s="279"/>
    </row>
    <row r="172" spans="2:3" x14ac:dyDescent="0.45">
      <c r="B172" s="261"/>
      <c r="C172" s="279"/>
    </row>
    <row r="173" spans="2:3" x14ac:dyDescent="0.45">
      <c r="B173" s="261"/>
      <c r="C173" s="279"/>
    </row>
    <row r="174" spans="2:3" x14ac:dyDescent="0.45">
      <c r="B174" s="261"/>
      <c r="C174" s="279"/>
    </row>
    <row r="175" spans="2:3" x14ac:dyDescent="0.45">
      <c r="B175" s="261"/>
      <c r="C175" s="279"/>
    </row>
    <row r="176" spans="2:3" x14ac:dyDescent="0.45">
      <c r="B176" s="261"/>
      <c r="C176" s="279"/>
    </row>
    <row r="177" spans="2:3" x14ac:dyDescent="0.45">
      <c r="B177" s="261"/>
      <c r="C177" s="279"/>
    </row>
    <row r="178" spans="2:3" x14ac:dyDescent="0.45">
      <c r="B178" s="261"/>
      <c r="C178" s="279"/>
    </row>
    <row r="179" spans="2:3" x14ac:dyDescent="0.45">
      <c r="B179" s="261"/>
      <c r="C179" s="279"/>
    </row>
    <row r="180" spans="2:3" x14ac:dyDescent="0.45">
      <c r="B180" s="261"/>
      <c r="C180" s="279"/>
    </row>
    <row r="181" spans="2:3" x14ac:dyDescent="0.45">
      <c r="B181" s="261"/>
      <c r="C181" s="279"/>
    </row>
    <row r="182" spans="2:3" x14ac:dyDescent="0.45">
      <c r="B182" s="261"/>
      <c r="C182" s="279"/>
    </row>
    <row r="183" spans="2:3" x14ac:dyDescent="0.45">
      <c r="B183" s="261"/>
      <c r="C183" s="279"/>
    </row>
    <row r="184" spans="2:3" x14ac:dyDescent="0.45">
      <c r="B184" s="261"/>
      <c r="C184" s="279"/>
    </row>
    <row r="185" spans="2:3" x14ac:dyDescent="0.45">
      <c r="B185" s="261"/>
      <c r="C185" s="279"/>
    </row>
    <row r="186" spans="2:3" x14ac:dyDescent="0.45">
      <c r="B186" s="261"/>
      <c r="C186" s="279"/>
    </row>
    <row r="187" spans="2:3" x14ac:dyDescent="0.45">
      <c r="B187" s="261"/>
      <c r="C187" s="279"/>
    </row>
    <row r="188" spans="2:3" x14ac:dyDescent="0.45">
      <c r="B188" s="261"/>
      <c r="C188" s="279"/>
    </row>
    <row r="189" spans="2:3" x14ac:dyDescent="0.45">
      <c r="B189" s="261"/>
      <c r="C189" s="279"/>
    </row>
    <row r="190" spans="2:3" x14ac:dyDescent="0.45">
      <c r="B190" s="261"/>
      <c r="C190" s="279"/>
    </row>
    <row r="191" spans="2:3" x14ac:dyDescent="0.45">
      <c r="B191" s="261"/>
      <c r="C191" s="279"/>
    </row>
    <row r="192" spans="2:3" x14ac:dyDescent="0.45">
      <c r="B192" s="261"/>
      <c r="C192" s="279"/>
    </row>
    <row r="193" spans="2:3" x14ac:dyDescent="0.45">
      <c r="B193" s="261"/>
      <c r="C193" s="279"/>
    </row>
    <row r="194" spans="2:3" x14ac:dyDescent="0.45">
      <c r="B194" s="261"/>
      <c r="C194" s="279"/>
    </row>
    <row r="195" spans="2:3" x14ac:dyDescent="0.45">
      <c r="B195" s="261"/>
      <c r="C195" s="279"/>
    </row>
    <row r="196" spans="2:3" x14ac:dyDescent="0.45">
      <c r="B196" s="261"/>
      <c r="C196" s="279"/>
    </row>
    <row r="197" spans="2:3" x14ac:dyDescent="0.45">
      <c r="B197" s="261"/>
      <c r="C197" s="279"/>
    </row>
    <row r="198" spans="2:3" x14ac:dyDescent="0.45">
      <c r="B198" s="261"/>
      <c r="C198" s="279"/>
    </row>
    <row r="199" spans="2:3" x14ac:dyDescent="0.45">
      <c r="B199" s="261"/>
      <c r="C199" s="279"/>
    </row>
    <row r="200" spans="2:3" x14ac:dyDescent="0.45">
      <c r="B200" s="261"/>
      <c r="C200" s="279"/>
    </row>
    <row r="201" spans="2:3" x14ac:dyDescent="0.45">
      <c r="B201" s="261"/>
      <c r="C201" s="279"/>
    </row>
    <row r="202" spans="2:3" x14ac:dyDescent="0.45">
      <c r="B202" s="261"/>
      <c r="C202" s="279"/>
    </row>
    <row r="203" spans="2:3" x14ac:dyDescent="0.45">
      <c r="B203" s="261"/>
      <c r="C203" s="279"/>
    </row>
    <row r="204" spans="2:3" x14ac:dyDescent="0.45">
      <c r="B204" s="261"/>
      <c r="C204" s="279"/>
    </row>
    <row r="205" spans="2:3" x14ac:dyDescent="0.45">
      <c r="B205" s="261"/>
      <c r="C205" s="279"/>
    </row>
    <row r="206" spans="2:3" x14ac:dyDescent="0.45">
      <c r="B206" s="261"/>
      <c r="C206" s="279"/>
    </row>
    <row r="207" spans="2:3" x14ac:dyDescent="0.45">
      <c r="B207" s="261"/>
      <c r="C207" s="279"/>
    </row>
    <row r="208" spans="2:3" x14ac:dyDescent="0.45">
      <c r="B208" s="261"/>
      <c r="C208" s="279"/>
    </row>
    <row r="209" spans="2:3" x14ac:dyDescent="0.45">
      <c r="B209" s="261"/>
      <c r="C209" s="279"/>
    </row>
    <row r="210" spans="2:3" x14ac:dyDescent="0.45">
      <c r="B210" s="261"/>
      <c r="C210" s="279"/>
    </row>
    <row r="211" spans="2:3" x14ac:dyDescent="0.45">
      <c r="B211" s="261"/>
      <c r="C211" s="279"/>
    </row>
    <row r="212" spans="2:3" x14ac:dyDescent="0.45">
      <c r="B212" s="261"/>
      <c r="C212" s="279"/>
    </row>
    <row r="213" spans="2:3" x14ac:dyDescent="0.45">
      <c r="B213" s="261"/>
      <c r="C213" s="279"/>
    </row>
    <row r="214" spans="2:3" x14ac:dyDescent="0.45">
      <c r="B214" s="261"/>
      <c r="C214" s="279"/>
    </row>
    <row r="215" spans="2:3" x14ac:dyDescent="0.45">
      <c r="B215" s="261"/>
      <c r="C215" s="279"/>
    </row>
    <row r="216" spans="2:3" x14ac:dyDescent="0.45">
      <c r="B216" s="261"/>
      <c r="C216" s="279"/>
    </row>
    <row r="217" spans="2:3" x14ac:dyDescent="0.45">
      <c r="B217" s="261"/>
      <c r="C217" s="279"/>
    </row>
    <row r="218" spans="2:3" x14ac:dyDescent="0.45">
      <c r="B218" s="261"/>
      <c r="C218" s="279"/>
    </row>
    <row r="219" spans="2:3" x14ac:dyDescent="0.45">
      <c r="B219" s="261"/>
      <c r="C219" s="279"/>
    </row>
    <row r="220" spans="2:3" x14ac:dyDescent="0.45">
      <c r="B220" s="261"/>
      <c r="C220" s="279"/>
    </row>
    <row r="221" spans="2:3" x14ac:dyDescent="0.45">
      <c r="B221" s="261"/>
      <c r="C221" s="279"/>
    </row>
    <row r="222" spans="2:3" x14ac:dyDescent="0.45">
      <c r="B222" s="261"/>
      <c r="C222" s="279"/>
    </row>
    <row r="223" spans="2:3" x14ac:dyDescent="0.45">
      <c r="B223" s="261"/>
      <c r="C223" s="279"/>
    </row>
    <row r="224" spans="2:3" x14ac:dyDescent="0.45">
      <c r="B224" s="261"/>
      <c r="C224" s="279"/>
    </row>
    <row r="225" spans="2:3" x14ac:dyDescent="0.45">
      <c r="B225" s="261"/>
      <c r="C225" s="279"/>
    </row>
    <row r="226" spans="2:3" x14ac:dyDescent="0.45">
      <c r="B226" s="261"/>
      <c r="C226" s="279"/>
    </row>
    <row r="227" spans="2:3" x14ac:dyDescent="0.45">
      <c r="B227" s="261"/>
      <c r="C227" s="279"/>
    </row>
    <row r="228" spans="2:3" x14ac:dyDescent="0.45">
      <c r="B228" s="261"/>
      <c r="C228" s="279"/>
    </row>
    <row r="229" spans="2:3" x14ac:dyDescent="0.45">
      <c r="B229" s="261"/>
      <c r="C229" s="279"/>
    </row>
    <row r="230" spans="2:3" x14ac:dyDescent="0.45">
      <c r="B230" s="261"/>
      <c r="C230" s="279"/>
    </row>
    <row r="231" spans="2:3" x14ac:dyDescent="0.45">
      <c r="B231" s="261"/>
      <c r="C231" s="279"/>
    </row>
    <row r="232" spans="2:3" x14ac:dyDescent="0.45">
      <c r="B232" s="261"/>
      <c r="C232" s="279"/>
    </row>
    <row r="233" spans="2:3" x14ac:dyDescent="0.45">
      <c r="B233" s="261"/>
      <c r="C233" s="279"/>
    </row>
    <row r="234" spans="2:3" x14ac:dyDescent="0.45">
      <c r="B234" s="261"/>
      <c r="C234" s="279"/>
    </row>
    <row r="235" spans="2:3" x14ac:dyDescent="0.45">
      <c r="B235" s="261"/>
      <c r="C235" s="279"/>
    </row>
    <row r="236" spans="2:3" x14ac:dyDescent="0.45">
      <c r="B236" s="261"/>
      <c r="C236" s="279"/>
    </row>
    <row r="237" spans="2:3" x14ac:dyDescent="0.45">
      <c r="B237" s="261"/>
      <c r="C237" s="279"/>
    </row>
    <row r="238" spans="2:3" x14ac:dyDescent="0.45">
      <c r="B238" s="261"/>
      <c r="C238" s="279"/>
    </row>
    <row r="239" spans="2:3" x14ac:dyDescent="0.45">
      <c r="B239" s="261"/>
      <c r="C239" s="279"/>
    </row>
    <row r="240" spans="2:3" x14ac:dyDescent="0.45">
      <c r="B240" s="261"/>
      <c r="C240" s="279"/>
    </row>
    <row r="241" spans="2:3" x14ac:dyDescent="0.45">
      <c r="B241" s="261"/>
      <c r="C241" s="279"/>
    </row>
    <row r="242" spans="2:3" x14ac:dyDescent="0.45">
      <c r="B242" s="261"/>
      <c r="C242" s="279"/>
    </row>
    <row r="243" spans="2:3" x14ac:dyDescent="0.45">
      <c r="B243" s="261"/>
      <c r="C243" s="279"/>
    </row>
    <row r="244" spans="2:3" x14ac:dyDescent="0.45">
      <c r="B244" s="261"/>
      <c r="C244" s="279"/>
    </row>
    <row r="245" spans="2:3" x14ac:dyDescent="0.45">
      <c r="B245" s="261"/>
      <c r="C245" s="279"/>
    </row>
    <row r="246" spans="2:3" x14ac:dyDescent="0.45">
      <c r="B246" s="261"/>
      <c r="C246" s="279"/>
    </row>
    <row r="247" spans="2:3" x14ac:dyDescent="0.45">
      <c r="B247" s="261"/>
      <c r="C247" s="279"/>
    </row>
    <row r="248" spans="2:3" x14ac:dyDescent="0.45">
      <c r="B248" s="261"/>
      <c r="C248" s="279"/>
    </row>
    <row r="249" spans="2:3" x14ac:dyDescent="0.45">
      <c r="B249" s="261"/>
      <c r="C249" s="279"/>
    </row>
    <row r="250" spans="2:3" x14ac:dyDescent="0.45">
      <c r="B250" s="261"/>
      <c r="C250" s="279"/>
    </row>
    <row r="251" spans="2:3" x14ac:dyDescent="0.45">
      <c r="B251" s="261"/>
      <c r="C251" s="279"/>
    </row>
    <row r="252" spans="2:3" x14ac:dyDescent="0.45">
      <c r="B252" s="261"/>
      <c r="C252" s="279"/>
    </row>
    <row r="253" spans="2:3" x14ac:dyDescent="0.45">
      <c r="B253" s="261"/>
      <c r="C253" s="279"/>
    </row>
    <row r="254" spans="2:3" x14ac:dyDescent="0.45">
      <c r="B254" s="261"/>
      <c r="C254" s="279"/>
    </row>
    <row r="255" spans="2:3" x14ac:dyDescent="0.45">
      <c r="B255" s="261"/>
      <c r="C255" s="279"/>
    </row>
    <row r="256" spans="2:3" x14ac:dyDescent="0.45">
      <c r="B256" s="261"/>
      <c r="C256" s="279"/>
    </row>
    <row r="257" spans="2:3" x14ac:dyDescent="0.45">
      <c r="B257" s="261"/>
      <c r="C257" s="279"/>
    </row>
    <row r="258" spans="2:3" x14ac:dyDescent="0.45">
      <c r="B258" s="261"/>
      <c r="C258" s="279"/>
    </row>
    <row r="259" spans="2:3" x14ac:dyDescent="0.45">
      <c r="B259" s="261"/>
      <c r="C259" s="279"/>
    </row>
    <row r="260" spans="2:3" x14ac:dyDescent="0.45">
      <c r="B260" s="261"/>
      <c r="C260" s="279"/>
    </row>
    <row r="261" spans="2:3" x14ac:dyDescent="0.45">
      <c r="B261" s="261"/>
      <c r="C261" s="279"/>
    </row>
    <row r="262" spans="2:3" x14ac:dyDescent="0.45">
      <c r="B262" s="261"/>
      <c r="C262" s="279"/>
    </row>
    <row r="263" spans="2:3" x14ac:dyDescent="0.45">
      <c r="B263" s="261"/>
      <c r="C263" s="279"/>
    </row>
    <row r="264" spans="2:3" x14ac:dyDescent="0.45">
      <c r="B264" s="261"/>
      <c r="C264" s="279"/>
    </row>
    <row r="265" spans="2:3" x14ac:dyDescent="0.45">
      <c r="B265" s="261"/>
      <c r="C265" s="279"/>
    </row>
    <row r="266" spans="2:3" x14ac:dyDescent="0.45">
      <c r="B266" s="261"/>
      <c r="C266" s="279"/>
    </row>
    <row r="267" spans="2:3" x14ac:dyDescent="0.45">
      <c r="B267" s="261"/>
      <c r="C267" s="279"/>
    </row>
    <row r="268" spans="2:3" x14ac:dyDescent="0.45">
      <c r="B268" s="261"/>
      <c r="C268" s="279"/>
    </row>
    <row r="269" spans="2:3" x14ac:dyDescent="0.45">
      <c r="B269" s="261"/>
      <c r="C269" s="279"/>
    </row>
    <row r="270" spans="2:3" x14ac:dyDescent="0.45">
      <c r="B270" s="261"/>
      <c r="C270" s="279"/>
    </row>
    <row r="271" spans="2:3" x14ac:dyDescent="0.45">
      <c r="B271" s="261"/>
      <c r="C271" s="279"/>
    </row>
    <row r="272" spans="2:3" x14ac:dyDescent="0.45">
      <c r="B272" s="261"/>
      <c r="C272" s="279"/>
    </row>
    <row r="273" spans="2:3" x14ac:dyDescent="0.45">
      <c r="B273" s="261"/>
      <c r="C273" s="279"/>
    </row>
    <row r="274" spans="2:3" x14ac:dyDescent="0.45">
      <c r="B274" s="261"/>
      <c r="C274" s="279"/>
    </row>
    <row r="275" spans="2:3" x14ac:dyDescent="0.45">
      <c r="B275" s="261"/>
      <c r="C275" s="279"/>
    </row>
    <row r="276" spans="2:3" x14ac:dyDescent="0.45">
      <c r="B276" s="261"/>
      <c r="C276" s="279"/>
    </row>
    <row r="277" spans="2:3" x14ac:dyDescent="0.45">
      <c r="B277" s="261"/>
      <c r="C277" s="279"/>
    </row>
    <row r="278" spans="2:3" x14ac:dyDescent="0.45">
      <c r="B278" s="261"/>
      <c r="C278" s="279"/>
    </row>
    <row r="279" spans="2:3" x14ac:dyDescent="0.45">
      <c r="B279" s="261"/>
      <c r="C279" s="279"/>
    </row>
    <row r="280" spans="2:3" x14ac:dyDescent="0.45">
      <c r="B280" s="261"/>
      <c r="C280" s="279"/>
    </row>
    <row r="281" spans="2:3" x14ac:dyDescent="0.45">
      <c r="B281" s="261"/>
      <c r="C281" s="279"/>
    </row>
    <row r="282" spans="2:3" x14ac:dyDescent="0.45">
      <c r="B282" s="261"/>
      <c r="C282" s="279"/>
    </row>
    <row r="283" spans="2:3" x14ac:dyDescent="0.45">
      <c r="B283" s="261"/>
      <c r="C283" s="279"/>
    </row>
    <row r="284" spans="2:3" x14ac:dyDescent="0.45">
      <c r="B284" s="261"/>
      <c r="C284" s="279"/>
    </row>
    <row r="285" spans="2:3" x14ac:dyDescent="0.45">
      <c r="B285" s="261"/>
      <c r="C285" s="279"/>
    </row>
    <row r="286" spans="2:3" x14ac:dyDescent="0.45">
      <c r="B286" s="261"/>
      <c r="C286" s="279"/>
    </row>
    <row r="287" spans="2:3" x14ac:dyDescent="0.45">
      <c r="B287" s="261"/>
      <c r="C287" s="279"/>
    </row>
    <row r="288" spans="2:3" x14ac:dyDescent="0.45">
      <c r="B288" s="261"/>
      <c r="C288" s="279"/>
    </row>
    <row r="289" spans="2:3" x14ac:dyDescent="0.45">
      <c r="B289" s="261"/>
      <c r="C289" s="279"/>
    </row>
    <row r="290" spans="2:3" x14ac:dyDescent="0.45">
      <c r="B290" s="261"/>
      <c r="C290" s="279"/>
    </row>
    <row r="291" spans="2:3" x14ac:dyDescent="0.45">
      <c r="B291" s="261"/>
      <c r="C291" s="279"/>
    </row>
    <row r="292" spans="2:3" x14ac:dyDescent="0.45">
      <c r="B292" s="261"/>
      <c r="C292" s="279"/>
    </row>
    <row r="293" spans="2:3" x14ac:dyDescent="0.45">
      <c r="B293" s="261"/>
      <c r="C293" s="279"/>
    </row>
    <row r="294" spans="2:3" x14ac:dyDescent="0.45">
      <c r="B294" s="261"/>
      <c r="C294" s="279"/>
    </row>
    <row r="295" spans="2:3" x14ac:dyDescent="0.45">
      <c r="B295" s="261"/>
      <c r="C295" s="279"/>
    </row>
    <row r="296" spans="2:3" x14ac:dyDescent="0.45">
      <c r="B296" s="261"/>
      <c r="C296" s="279"/>
    </row>
    <row r="297" spans="2:3" x14ac:dyDescent="0.45">
      <c r="B297" s="261"/>
      <c r="C297" s="279"/>
    </row>
    <row r="298" spans="2:3" x14ac:dyDescent="0.45">
      <c r="B298" s="261"/>
      <c r="C298" s="279"/>
    </row>
    <row r="299" spans="2:3" x14ac:dyDescent="0.45">
      <c r="B299" s="261"/>
      <c r="C299" s="279"/>
    </row>
    <row r="300" spans="2:3" x14ac:dyDescent="0.45">
      <c r="B300" s="261"/>
      <c r="C300" s="279"/>
    </row>
    <row r="301" spans="2:3" x14ac:dyDescent="0.45">
      <c r="B301" s="261"/>
      <c r="C301" s="279"/>
    </row>
    <row r="302" spans="2:3" x14ac:dyDescent="0.45">
      <c r="B302" s="261"/>
      <c r="C302" s="279"/>
    </row>
    <row r="303" spans="2:3" x14ac:dyDescent="0.45">
      <c r="B303" s="261"/>
      <c r="C303" s="279"/>
    </row>
    <row r="304" spans="2:3" x14ac:dyDescent="0.45">
      <c r="B304" s="261"/>
      <c r="C304" s="279"/>
    </row>
    <row r="305" spans="2:3" x14ac:dyDescent="0.45">
      <c r="B305" s="261"/>
      <c r="C305" s="279"/>
    </row>
    <row r="306" spans="2:3" x14ac:dyDescent="0.45">
      <c r="B306" s="261"/>
      <c r="C306" s="279"/>
    </row>
    <row r="307" spans="2:3" x14ac:dyDescent="0.45">
      <c r="B307" s="261"/>
      <c r="C307" s="279"/>
    </row>
    <row r="308" spans="2:3" x14ac:dyDescent="0.45">
      <c r="B308" s="261"/>
      <c r="C308" s="279"/>
    </row>
    <row r="309" spans="2:3" x14ac:dyDescent="0.45">
      <c r="B309" s="261"/>
      <c r="C309" s="279"/>
    </row>
    <row r="310" spans="2:3" x14ac:dyDescent="0.45">
      <c r="B310" s="261"/>
      <c r="C310" s="279"/>
    </row>
    <row r="311" spans="2:3" x14ac:dyDescent="0.45">
      <c r="B311" s="261"/>
      <c r="C311" s="279"/>
    </row>
    <row r="312" spans="2:3" x14ac:dyDescent="0.45">
      <c r="B312" s="261"/>
      <c r="C312" s="279"/>
    </row>
    <row r="313" spans="2:3" x14ac:dyDescent="0.45">
      <c r="B313" s="261"/>
      <c r="C313" s="279"/>
    </row>
    <row r="314" spans="2:3" x14ac:dyDescent="0.45">
      <c r="B314" s="261"/>
      <c r="C314" s="279"/>
    </row>
    <row r="315" spans="2:3" x14ac:dyDescent="0.45">
      <c r="B315" s="261"/>
      <c r="C315" s="279"/>
    </row>
    <row r="316" spans="2:3" x14ac:dyDescent="0.45">
      <c r="B316" s="261"/>
      <c r="C316" s="279"/>
    </row>
    <row r="317" spans="2:3" x14ac:dyDescent="0.45">
      <c r="B317" s="261"/>
      <c r="C317" s="279"/>
    </row>
    <row r="318" spans="2:3" x14ac:dyDescent="0.45">
      <c r="B318" s="261"/>
      <c r="C318" s="279"/>
    </row>
    <row r="319" spans="2:3" x14ac:dyDescent="0.45">
      <c r="B319" s="261"/>
      <c r="C319" s="279"/>
    </row>
    <row r="320" spans="2:3" x14ac:dyDescent="0.45">
      <c r="B320" s="261"/>
      <c r="C320" s="279"/>
    </row>
    <row r="321" spans="2:3" x14ac:dyDescent="0.45">
      <c r="B321" s="261"/>
      <c r="C321" s="279"/>
    </row>
    <row r="322" spans="2:3" x14ac:dyDescent="0.45">
      <c r="B322" s="261"/>
      <c r="C322" s="279"/>
    </row>
    <row r="323" spans="2:3" x14ac:dyDescent="0.45">
      <c r="B323" s="261"/>
      <c r="C323" s="279"/>
    </row>
    <row r="324" spans="2:3" x14ac:dyDescent="0.45">
      <c r="B324" s="261"/>
      <c r="C324" s="279"/>
    </row>
    <row r="325" spans="2:3" x14ac:dyDescent="0.45">
      <c r="B325" s="261"/>
      <c r="C325" s="279"/>
    </row>
    <row r="326" spans="2:3" x14ac:dyDescent="0.45">
      <c r="B326" s="261"/>
      <c r="C326" s="279"/>
    </row>
    <row r="327" spans="2:3" x14ac:dyDescent="0.45">
      <c r="B327" s="261"/>
      <c r="C327" s="279"/>
    </row>
    <row r="328" spans="2:3" x14ac:dyDescent="0.45">
      <c r="B328" s="261"/>
      <c r="C328" s="279"/>
    </row>
    <row r="329" spans="2:3" x14ac:dyDescent="0.45">
      <c r="B329" s="261"/>
      <c r="C329" s="279"/>
    </row>
    <row r="330" spans="2:3" x14ac:dyDescent="0.45">
      <c r="B330" s="261"/>
      <c r="C330" s="279"/>
    </row>
    <row r="331" spans="2:3" x14ac:dyDescent="0.45">
      <c r="B331" s="261"/>
      <c r="C331" s="279"/>
    </row>
    <row r="332" spans="2:3" x14ac:dyDescent="0.45">
      <c r="B332" s="261"/>
      <c r="C332" s="279"/>
    </row>
  </sheetData>
  <mergeCells count="43">
    <mergeCell ref="H40:H41"/>
    <mergeCell ref="H44:H46"/>
    <mergeCell ref="B44:B46"/>
    <mergeCell ref="C44:C46"/>
    <mergeCell ref="D44:D46"/>
    <mergeCell ref="E44:E46"/>
    <mergeCell ref="B40:B41"/>
    <mergeCell ref="C40:C41"/>
    <mergeCell ref="D40:D41"/>
    <mergeCell ref="E40:E41"/>
    <mergeCell ref="H42:H43"/>
    <mergeCell ref="C42:C43"/>
    <mergeCell ref="B42:B43"/>
    <mergeCell ref="D42:D43"/>
    <mergeCell ref="D34:D35"/>
    <mergeCell ref="B28:B29"/>
    <mergeCell ref="C28:C29"/>
    <mergeCell ref="D28:D29"/>
    <mergeCell ref="D30:D31"/>
    <mergeCell ref="B34:B35"/>
    <mergeCell ref="C34:C35"/>
    <mergeCell ref="B6:B7"/>
    <mergeCell ref="C6:C7"/>
    <mergeCell ref="D6:D7"/>
    <mergeCell ref="B11:B12"/>
    <mergeCell ref="C11:C12"/>
    <mergeCell ref="D11:D12"/>
    <mergeCell ref="B16:B17"/>
    <mergeCell ref="D16:D17"/>
    <mergeCell ref="E16:E17"/>
    <mergeCell ref="H16:H17"/>
    <mergeCell ref="C30:C32"/>
    <mergeCell ref="B30:B32"/>
    <mergeCell ref="C22:C25"/>
    <mergeCell ref="H18:H21"/>
    <mergeCell ref="B18:B21"/>
    <mergeCell ref="C18:C21"/>
    <mergeCell ref="D18:D21"/>
    <mergeCell ref="E18:E21"/>
    <mergeCell ref="B22:B25"/>
    <mergeCell ref="D22:D25"/>
    <mergeCell ref="H22:H25"/>
    <mergeCell ref="C16:C17"/>
  </mergeCells>
  <phoneticPr fontId="12" type="noConversion"/>
  <conditionalFormatting sqref="I33 I6:I8 I14:I16 I22:I23 I41:I42 I46 I18 I44">
    <cfRule type="cellIs" dxfId="140" priority="91" operator="equal">
      <formula>#REF!</formula>
    </cfRule>
    <cfRule type="cellIs" dxfId="139" priority="92" operator="equal">
      <formula>#REF!</formula>
    </cfRule>
    <cfRule type="cellIs" dxfId="138" priority="93" operator="equal">
      <formula>#REF!</formula>
    </cfRule>
  </conditionalFormatting>
  <conditionalFormatting sqref="I28 I52">
    <cfRule type="cellIs" dxfId="137" priority="82" operator="equal">
      <formula>#REF!</formula>
    </cfRule>
    <cfRule type="cellIs" dxfId="136" priority="83" operator="equal">
      <formula>#REF!</formula>
    </cfRule>
    <cfRule type="cellIs" dxfId="135" priority="84" operator="equal">
      <formula>#REF!</formula>
    </cfRule>
  </conditionalFormatting>
  <conditionalFormatting sqref="I36">
    <cfRule type="cellIs" dxfId="134" priority="79" operator="equal">
      <formula>#REF!</formula>
    </cfRule>
    <cfRule type="cellIs" dxfId="133" priority="80" operator="equal">
      <formula>#REF!</formula>
    </cfRule>
    <cfRule type="cellIs" dxfId="132" priority="81" operator="equal">
      <formula>#REF!</formula>
    </cfRule>
  </conditionalFormatting>
  <conditionalFormatting sqref="I48:I49">
    <cfRule type="cellIs" dxfId="131" priority="88" operator="equal">
      <formula>#REF!</formula>
    </cfRule>
    <cfRule type="cellIs" dxfId="130" priority="89" operator="equal">
      <formula>#REF!</formula>
    </cfRule>
    <cfRule type="cellIs" dxfId="129" priority="90" operator="equal">
      <formula>#REF!</formula>
    </cfRule>
  </conditionalFormatting>
  <conditionalFormatting sqref="I35">
    <cfRule type="cellIs" dxfId="128" priority="70" operator="equal">
      <formula>#REF!</formula>
    </cfRule>
    <cfRule type="cellIs" dxfId="127" priority="71" operator="equal">
      <formula>#REF!</formula>
    </cfRule>
    <cfRule type="cellIs" dxfId="126" priority="72" operator="equal">
      <formula>#REF!</formula>
    </cfRule>
  </conditionalFormatting>
  <conditionalFormatting sqref="I37">
    <cfRule type="cellIs" dxfId="125" priority="67" operator="equal">
      <formula>#REF!</formula>
    </cfRule>
    <cfRule type="cellIs" dxfId="124" priority="68" operator="equal">
      <formula>#REF!</formula>
    </cfRule>
    <cfRule type="cellIs" dxfId="123" priority="69" operator="equal">
      <formula>#REF!</formula>
    </cfRule>
  </conditionalFormatting>
  <conditionalFormatting sqref="I29">
    <cfRule type="cellIs" dxfId="122" priority="64" operator="equal">
      <formula>#REF!</formula>
    </cfRule>
    <cfRule type="cellIs" dxfId="121" priority="65" operator="equal">
      <formula>#REF!</formula>
    </cfRule>
    <cfRule type="cellIs" dxfId="120" priority="66" operator="equal">
      <formula>#REF!</formula>
    </cfRule>
  </conditionalFormatting>
  <conditionalFormatting sqref="I34">
    <cfRule type="cellIs" dxfId="119" priority="60" operator="equal">
      <formula>#REF!</formula>
    </cfRule>
    <cfRule type="cellIs" dxfId="118" priority="61" operator="equal">
      <formula>#REF!</formula>
    </cfRule>
    <cfRule type="cellIs" dxfId="117" priority="62" operator="equal">
      <formula>#REF!</formula>
    </cfRule>
  </conditionalFormatting>
  <conditionalFormatting sqref="I40">
    <cfRule type="cellIs" dxfId="116" priority="52" operator="equal">
      <formula>#REF!</formula>
    </cfRule>
    <cfRule type="cellIs" dxfId="115" priority="53" operator="equal">
      <formula>#REF!</formula>
    </cfRule>
    <cfRule type="cellIs" dxfId="114" priority="54" operator="equal">
      <formula>#REF!</formula>
    </cfRule>
  </conditionalFormatting>
  <conditionalFormatting sqref="I47">
    <cfRule type="cellIs" dxfId="113" priority="46" operator="equal">
      <formula>#REF!</formula>
    </cfRule>
    <cfRule type="cellIs" dxfId="112" priority="47" operator="equal">
      <formula>#REF!</formula>
    </cfRule>
    <cfRule type="cellIs" dxfId="111" priority="48" operator="equal">
      <formula>#REF!</formula>
    </cfRule>
  </conditionalFormatting>
  <conditionalFormatting sqref="I11">
    <cfRule type="cellIs" dxfId="110" priority="34" operator="equal">
      <formula>#REF!</formula>
    </cfRule>
    <cfRule type="cellIs" dxfId="109" priority="35" operator="equal">
      <formula>#REF!</formula>
    </cfRule>
    <cfRule type="cellIs" dxfId="108" priority="36" operator="equal">
      <formula>#REF!</formula>
    </cfRule>
  </conditionalFormatting>
  <conditionalFormatting sqref="I9">
    <cfRule type="cellIs" dxfId="107" priority="40" operator="equal">
      <formula>#REF!</formula>
    </cfRule>
    <cfRule type="cellIs" dxfId="106" priority="41" operator="equal">
      <formula>#REF!</formula>
    </cfRule>
    <cfRule type="cellIs" dxfId="105" priority="42" operator="equal">
      <formula>#REF!</formula>
    </cfRule>
  </conditionalFormatting>
  <conditionalFormatting sqref="I10">
    <cfRule type="cellIs" dxfId="104" priority="37" operator="equal">
      <formula>#REF!</formula>
    </cfRule>
    <cfRule type="cellIs" dxfId="103" priority="38" operator="equal">
      <formula>#REF!</formula>
    </cfRule>
    <cfRule type="cellIs" dxfId="102" priority="39" operator="equal">
      <formula>#REF!</formula>
    </cfRule>
  </conditionalFormatting>
  <conditionalFormatting sqref="I13">
    <cfRule type="cellIs" dxfId="101" priority="28" operator="equal">
      <formula>#REF!</formula>
    </cfRule>
    <cfRule type="cellIs" dxfId="100" priority="29" operator="equal">
      <formula>#REF!</formula>
    </cfRule>
    <cfRule type="cellIs" dxfId="99" priority="30" operator="equal">
      <formula>#REF!</formula>
    </cfRule>
  </conditionalFormatting>
  <conditionalFormatting sqref="I12">
    <cfRule type="cellIs" dxfId="98" priority="31" operator="equal">
      <formula>#REF!</formula>
    </cfRule>
    <cfRule type="cellIs" dxfId="97" priority="32" operator="equal">
      <formula>#REF!</formula>
    </cfRule>
    <cfRule type="cellIs" dxfId="96" priority="33" operator="equal">
      <formula>#REF!</formula>
    </cfRule>
  </conditionalFormatting>
  <conditionalFormatting sqref="I19">
    <cfRule type="cellIs" dxfId="95" priority="25" operator="equal">
      <formula>#REF!</formula>
    </cfRule>
    <cfRule type="cellIs" dxfId="94" priority="26" operator="equal">
      <formula>#REF!</formula>
    </cfRule>
    <cfRule type="cellIs" dxfId="93" priority="27" operator="equal">
      <formula>#REF!</formula>
    </cfRule>
  </conditionalFormatting>
  <conditionalFormatting sqref="I21">
    <cfRule type="cellIs" dxfId="92" priority="22" operator="equal">
      <formula>#REF!</formula>
    </cfRule>
    <cfRule type="cellIs" dxfId="91" priority="23" operator="equal">
      <formula>#REF!</formula>
    </cfRule>
    <cfRule type="cellIs" dxfId="90" priority="24" operator="equal">
      <formula>#REF!</formula>
    </cfRule>
  </conditionalFormatting>
  <conditionalFormatting sqref="I24:I25">
    <cfRule type="cellIs" dxfId="89" priority="19" operator="equal">
      <formula>#REF!</formula>
    </cfRule>
    <cfRule type="cellIs" dxfId="88" priority="20" operator="equal">
      <formula>#REF!</formula>
    </cfRule>
    <cfRule type="cellIs" dxfId="87" priority="21" operator="equal">
      <formula>#REF!</formula>
    </cfRule>
  </conditionalFormatting>
  <conditionalFormatting sqref="I30:I31">
    <cfRule type="cellIs" dxfId="86" priority="16" operator="equal">
      <formula>#REF!</formula>
    </cfRule>
    <cfRule type="cellIs" dxfId="85" priority="17" operator="equal">
      <formula>#REF!</formula>
    </cfRule>
    <cfRule type="cellIs" dxfId="84" priority="18" operator="equal">
      <formula>#REF!</formula>
    </cfRule>
  </conditionalFormatting>
  <conditionalFormatting sqref="I45">
    <cfRule type="cellIs" dxfId="83" priority="13" operator="equal">
      <formula>#REF!</formula>
    </cfRule>
    <cfRule type="cellIs" dxfId="82" priority="14" operator="equal">
      <formula>#REF!</formula>
    </cfRule>
    <cfRule type="cellIs" dxfId="81" priority="15" operator="equal">
      <formula>#REF!</formula>
    </cfRule>
  </conditionalFormatting>
  <conditionalFormatting sqref="I32">
    <cfRule type="cellIs" dxfId="80" priority="10" operator="equal">
      <formula>#REF!</formula>
    </cfRule>
    <cfRule type="cellIs" dxfId="79" priority="11" operator="equal">
      <formula>#REF!</formula>
    </cfRule>
    <cfRule type="cellIs" dxfId="78" priority="12" operator="equal">
      <formula>#REF!</formula>
    </cfRule>
  </conditionalFormatting>
  <conditionalFormatting sqref="I20">
    <cfRule type="cellIs" dxfId="77" priority="7" operator="equal">
      <formula>#REF!</formula>
    </cfRule>
    <cfRule type="cellIs" dxfId="76" priority="8" operator="equal">
      <formula>#REF!</formula>
    </cfRule>
    <cfRule type="cellIs" dxfId="75" priority="9" operator="equal">
      <formula>#REF!</formula>
    </cfRule>
  </conditionalFormatting>
  <conditionalFormatting sqref="I17">
    <cfRule type="cellIs" dxfId="74" priority="4" operator="equal">
      <formula>#REF!</formula>
    </cfRule>
    <cfRule type="cellIs" dxfId="73" priority="5" operator="equal">
      <formula>#REF!</formula>
    </cfRule>
    <cfRule type="cellIs" dxfId="72" priority="6" operator="equal">
      <formula>#REF!</formula>
    </cfRule>
  </conditionalFormatting>
  <conditionalFormatting sqref="I43">
    <cfRule type="cellIs" dxfId="71" priority="1" operator="equal">
      <formula>#REF!</formula>
    </cfRule>
    <cfRule type="cellIs" dxfId="70" priority="2" operator="equal">
      <formula>#REF!</formula>
    </cfRule>
    <cfRule type="cellIs" dxfId="69" priority="3" operator="equal">
      <formula>#REF!</formula>
    </cfRule>
  </conditionalFormatting>
  <dataValidations count="1">
    <dataValidation type="list" allowBlank="1" showInputMessage="1" showErrorMessage="1" sqref="I28:I37 I6:I25 I52 I40:I49" xr:uid="{ED9BC394-32B7-4198-B9CC-217227217846}">
      <formula1>$I$55:$I$58</formula1>
    </dataValidation>
  </dataValidations>
  <pageMargins left="0.23622047244094491" right="0.23622047244094491" top="0.74803149606299213" bottom="0.74803149606299213" header="0.31496062992125984" footer="0.31496062992125984"/>
  <pageSetup paperSize="8" scale="13"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F311-9B6E-4C50-B814-E63B48598031}">
  <sheetPr>
    <pageSetUpPr fitToPage="1"/>
  </sheetPr>
  <dimension ref="A1:BL365"/>
  <sheetViews>
    <sheetView zoomScale="80" zoomScaleNormal="80" workbookViewId="0">
      <selection activeCell="G20" sqref="G20"/>
    </sheetView>
  </sheetViews>
  <sheetFormatPr defaultColWidth="9.1328125" defaultRowHeight="13.15" x14ac:dyDescent="0.4"/>
  <cols>
    <col min="1" max="1" width="7" style="67" customWidth="1"/>
    <col min="2" max="2" width="15.73046875" style="83" customWidth="1"/>
    <col min="3" max="3" width="46.1328125" style="81" customWidth="1"/>
    <col min="4" max="4" width="34.59765625" style="81" customWidth="1"/>
    <col min="5" max="5" width="18.59765625" style="224" customWidth="1"/>
    <col min="6" max="6" width="82.59765625" style="81" customWidth="1"/>
    <col min="7" max="7" width="17.265625" style="82" customWidth="1"/>
    <col min="8" max="8" width="41" style="82" customWidth="1"/>
    <col min="9" max="9" width="50.73046875" style="81" customWidth="1"/>
    <col min="10" max="10" width="7.86328125" style="81" customWidth="1"/>
    <col min="11" max="11" width="8" style="66" customWidth="1"/>
    <col min="12" max="15" width="9.1328125" style="66"/>
    <col min="16" max="16384" width="9.1328125" style="67"/>
  </cols>
  <sheetData>
    <row r="1" spans="1:64" s="60" customFormat="1" ht="12" customHeight="1" x14ac:dyDescent="0.4">
      <c r="B1" s="61"/>
      <c r="C1" s="62"/>
      <c r="D1" s="62"/>
      <c r="E1" s="222"/>
      <c r="F1" s="62"/>
      <c r="G1" s="63"/>
      <c r="H1" s="63"/>
      <c r="I1" s="62"/>
      <c r="J1" s="64"/>
      <c r="K1" s="64"/>
      <c r="L1" s="64"/>
      <c r="M1" s="64"/>
      <c r="N1" s="64"/>
      <c r="O1" s="64"/>
    </row>
    <row r="2" spans="1:64" s="60" customFormat="1" ht="15.75" x14ac:dyDescent="0.5">
      <c r="B2" s="214" t="s">
        <v>208</v>
      </c>
      <c r="C2" s="766" t="s">
        <v>936</v>
      </c>
      <c r="D2" s="766"/>
      <c r="E2" s="766" t="s">
        <v>392</v>
      </c>
      <c r="F2" s="766"/>
      <c r="G2" s="63"/>
      <c r="H2" s="63"/>
      <c r="I2" s="62"/>
      <c r="J2" s="64"/>
      <c r="K2" s="64"/>
      <c r="L2" s="64"/>
      <c r="M2" s="64"/>
      <c r="N2" s="64"/>
      <c r="O2" s="64"/>
    </row>
    <row r="3" spans="1:64" s="60" customFormat="1" ht="14.25" x14ac:dyDescent="0.45">
      <c r="B3" s="350" t="s">
        <v>339</v>
      </c>
      <c r="C3" s="767" t="s">
        <v>18</v>
      </c>
      <c r="D3" s="767"/>
      <c r="E3" s="767" t="s">
        <v>1056</v>
      </c>
      <c r="F3" s="767"/>
      <c r="G3" s="63"/>
      <c r="H3" s="63"/>
      <c r="I3" s="62"/>
      <c r="J3" s="64"/>
      <c r="K3" s="64"/>
      <c r="L3" s="64"/>
      <c r="M3" s="64"/>
      <c r="N3" s="64"/>
      <c r="O3" s="64"/>
    </row>
    <row r="4" spans="1:64" s="60" customFormat="1" ht="14.25" x14ac:dyDescent="0.45">
      <c r="B4" s="227" t="s">
        <v>361</v>
      </c>
      <c r="C4" s="767" t="s">
        <v>18</v>
      </c>
      <c r="D4" s="767"/>
      <c r="E4" s="767" t="s">
        <v>1057</v>
      </c>
      <c r="F4" s="767"/>
      <c r="G4" s="63"/>
      <c r="H4" s="63"/>
      <c r="I4" s="62"/>
      <c r="J4" s="64"/>
      <c r="K4" s="64"/>
      <c r="L4" s="64"/>
      <c r="M4" s="64"/>
      <c r="N4" s="64"/>
      <c r="O4" s="64"/>
    </row>
    <row r="5" spans="1:64" s="60" customFormat="1" ht="14.25" x14ac:dyDescent="0.45">
      <c r="B5" s="391" t="s">
        <v>363</v>
      </c>
      <c r="C5" s="769" t="s">
        <v>19</v>
      </c>
      <c r="D5" s="769"/>
      <c r="E5" s="769" t="s">
        <v>938</v>
      </c>
      <c r="F5" s="769"/>
      <c r="G5" s="63"/>
      <c r="H5" s="63"/>
      <c r="I5" s="62"/>
      <c r="J5" s="64"/>
      <c r="K5" s="64"/>
      <c r="L5" s="64"/>
      <c r="M5" s="64"/>
      <c r="N5" s="64"/>
      <c r="O5" s="64"/>
    </row>
    <row r="6" spans="1:64" s="60" customFormat="1" ht="14.25" x14ac:dyDescent="0.45">
      <c r="B6" s="391" t="s">
        <v>365</v>
      </c>
      <c r="C6" s="768" t="s">
        <v>18</v>
      </c>
      <c r="D6" s="768"/>
      <c r="E6" s="768" t="s">
        <v>1058</v>
      </c>
      <c r="F6" s="768"/>
      <c r="G6" s="63"/>
      <c r="H6" s="63"/>
      <c r="I6" s="62"/>
      <c r="J6" s="64"/>
      <c r="K6" s="64"/>
      <c r="L6" s="64"/>
      <c r="M6" s="64"/>
      <c r="N6" s="64"/>
      <c r="O6" s="64"/>
    </row>
    <row r="7" spans="1:64" s="60" customFormat="1" ht="14.25" x14ac:dyDescent="0.45">
      <c r="B7" s="391" t="s">
        <v>366</v>
      </c>
      <c r="C7" s="769" t="s">
        <v>19</v>
      </c>
      <c r="D7" s="769"/>
      <c r="E7" s="769" t="s">
        <v>937</v>
      </c>
      <c r="F7" s="769"/>
      <c r="G7" s="63"/>
      <c r="H7" s="63"/>
      <c r="I7" s="62"/>
      <c r="J7" s="64"/>
      <c r="K7" s="64"/>
      <c r="L7" s="64"/>
      <c r="M7" s="64"/>
      <c r="N7" s="64"/>
      <c r="O7" s="64"/>
    </row>
    <row r="8" spans="1:64" s="60" customFormat="1" ht="14.25" x14ac:dyDescent="0.45">
      <c r="B8" s="391" t="s">
        <v>379</v>
      </c>
      <c r="C8" s="768" t="s">
        <v>18</v>
      </c>
      <c r="D8" s="768"/>
      <c r="E8" s="768" t="s">
        <v>1448</v>
      </c>
      <c r="F8" s="768"/>
      <c r="G8" s="63"/>
      <c r="H8" s="63"/>
      <c r="I8" s="62"/>
      <c r="J8" s="64"/>
      <c r="K8" s="64"/>
      <c r="L8" s="64"/>
      <c r="M8" s="64"/>
      <c r="N8" s="64"/>
      <c r="O8" s="64"/>
    </row>
    <row r="9" spans="1:64" s="60" customFormat="1" ht="14.25" x14ac:dyDescent="0.45">
      <c r="B9" s="391" t="s">
        <v>380</v>
      </c>
      <c r="C9" s="768" t="s">
        <v>18</v>
      </c>
      <c r="D9" s="768"/>
      <c r="E9" s="768" t="s">
        <v>1430</v>
      </c>
      <c r="F9" s="768"/>
      <c r="G9" s="63"/>
      <c r="H9" s="63"/>
      <c r="I9" s="62"/>
      <c r="J9" s="64"/>
      <c r="K9" s="64"/>
      <c r="L9" s="64"/>
      <c r="M9" s="64"/>
      <c r="N9" s="64"/>
      <c r="O9" s="64"/>
    </row>
    <row r="10" spans="1:64" s="60" customFormat="1" ht="14.25" x14ac:dyDescent="0.45">
      <c r="B10" s="391" t="s">
        <v>381</v>
      </c>
      <c r="C10" s="768" t="s">
        <v>18</v>
      </c>
      <c r="D10" s="768"/>
      <c r="E10" s="770" t="s">
        <v>1431</v>
      </c>
      <c r="F10" s="771"/>
      <c r="G10" s="63"/>
      <c r="H10" s="63"/>
      <c r="I10" s="62"/>
      <c r="J10" s="64"/>
      <c r="K10" s="64"/>
      <c r="L10" s="64"/>
      <c r="M10" s="64"/>
      <c r="N10" s="64"/>
      <c r="O10" s="64"/>
    </row>
    <row r="11" spans="1:64" s="60" customFormat="1" ht="14.25" x14ac:dyDescent="0.45">
      <c r="B11" s="391" t="s">
        <v>445</v>
      </c>
      <c r="C11" s="769" t="s">
        <v>19</v>
      </c>
      <c r="D11" s="769"/>
      <c r="E11" s="769" t="s">
        <v>1452</v>
      </c>
      <c r="F11" s="769"/>
      <c r="G11" s="63"/>
      <c r="H11" s="63"/>
      <c r="I11" s="62"/>
      <c r="J11" s="64"/>
      <c r="K11" s="64"/>
      <c r="L11" s="64"/>
      <c r="M11" s="64"/>
      <c r="N11" s="64"/>
      <c r="O11" s="64"/>
    </row>
    <row r="12" spans="1:64" s="60" customFormat="1" ht="14.25" x14ac:dyDescent="0.45">
      <c r="B12" s="391" t="s">
        <v>963</v>
      </c>
      <c r="C12" s="768" t="s">
        <v>18</v>
      </c>
      <c r="D12" s="768"/>
      <c r="E12" s="768" t="s">
        <v>377</v>
      </c>
      <c r="F12" s="768"/>
      <c r="G12" s="63"/>
      <c r="H12" s="63"/>
      <c r="I12" s="62"/>
      <c r="J12" s="64"/>
      <c r="K12" s="64"/>
      <c r="L12" s="64"/>
      <c r="M12" s="64"/>
      <c r="N12" s="64"/>
      <c r="O12" s="64"/>
    </row>
    <row r="13" spans="1:64" s="60" customFormat="1" ht="14.25" x14ac:dyDescent="0.45">
      <c r="B13" s="391" t="s">
        <v>964</v>
      </c>
      <c r="C13" s="802" t="s">
        <v>18</v>
      </c>
      <c r="D13" s="803"/>
      <c r="E13" s="767" t="s">
        <v>378</v>
      </c>
      <c r="F13" s="767"/>
      <c r="G13" s="63"/>
      <c r="H13" s="63"/>
      <c r="I13" s="62"/>
      <c r="J13" s="64"/>
      <c r="K13" s="64"/>
      <c r="L13" s="64"/>
      <c r="M13" s="64"/>
      <c r="N13" s="64"/>
      <c r="O13" s="64"/>
    </row>
    <row r="14" spans="1:64" s="60" customFormat="1" ht="14.25" x14ac:dyDescent="0.45">
      <c r="B14" s="391" t="s">
        <v>965</v>
      </c>
      <c r="C14" s="802" t="s">
        <v>18</v>
      </c>
      <c r="D14" s="803"/>
      <c r="E14" s="767" t="s">
        <v>1059</v>
      </c>
      <c r="F14" s="767"/>
      <c r="G14" s="63"/>
      <c r="H14" s="63"/>
      <c r="I14" s="62"/>
      <c r="J14" s="64"/>
      <c r="K14" s="64"/>
      <c r="L14" s="64"/>
      <c r="M14" s="64"/>
      <c r="N14" s="64"/>
      <c r="O14" s="64"/>
    </row>
    <row r="15" spans="1:64" s="60" customFormat="1" ht="14.25" x14ac:dyDescent="0.45">
      <c r="B15" s="228"/>
      <c r="C15" s="229"/>
      <c r="D15" s="25"/>
      <c r="E15" s="222"/>
      <c r="F15" s="62"/>
      <c r="G15" s="63"/>
      <c r="H15" s="63"/>
      <c r="I15" s="62"/>
      <c r="J15" s="64"/>
      <c r="K15" s="64"/>
      <c r="L15" s="64"/>
      <c r="M15" s="64"/>
      <c r="N15" s="64"/>
      <c r="O15" s="64"/>
    </row>
    <row r="16" spans="1:64" ht="19.899999999999999" customHeight="1" x14ac:dyDescent="0.4">
      <c r="A16" s="60"/>
      <c r="B16" s="215" t="s">
        <v>338</v>
      </c>
      <c r="C16" s="778" t="s">
        <v>339</v>
      </c>
      <c r="D16" s="778"/>
      <c r="E16" s="778"/>
      <c r="F16" s="778"/>
      <c r="G16" s="778"/>
      <c r="H16" s="778"/>
      <c r="I16" s="778"/>
      <c r="J16" s="230"/>
      <c r="K16" s="64"/>
      <c r="L16" s="64"/>
      <c r="M16" s="64"/>
      <c r="N16" s="64"/>
      <c r="O16" s="64"/>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row>
    <row r="17" spans="1:64" ht="168" customHeight="1" x14ac:dyDescent="0.4">
      <c r="A17" s="60"/>
      <c r="B17" s="68" t="s">
        <v>340</v>
      </c>
      <c r="C17" s="763" t="s">
        <v>1434</v>
      </c>
      <c r="D17" s="764"/>
      <c r="E17" s="764"/>
      <c r="F17" s="764"/>
      <c r="G17" s="764"/>
      <c r="H17" s="764"/>
      <c r="I17" s="765"/>
      <c r="J17" s="230"/>
      <c r="K17" s="64"/>
      <c r="L17" s="64"/>
      <c r="M17" s="64"/>
      <c r="N17" s="64"/>
      <c r="O17" s="64"/>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row>
    <row r="18" spans="1:64" ht="47.65" customHeight="1" x14ac:dyDescent="0.4">
      <c r="A18" s="60"/>
      <c r="B18" s="69" t="s">
        <v>341</v>
      </c>
      <c r="C18" s="772" t="s">
        <v>798</v>
      </c>
      <c r="D18" s="773"/>
      <c r="E18" s="773"/>
      <c r="F18" s="773"/>
      <c r="G18" s="773"/>
      <c r="H18" s="773"/>
      <c r="I18" s="774"/>
      <c r="J18" s="230"/>
      <c r="K18" s="64"/>
      <c r="L18" s="64"/>
      <c r="M18" s="64"/>
      <c r="N18" s="64"/>
      <c r="O18" s="64"/>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64" ht="33" customHeight="1" x14ac:dyDescent="0.4">
      <c r="A19" s="60"/>
      <c r="B19" s="759" t="s">
        <v>393</v>
      </c>
      <c r="C19" s="208" t="s">
        <v>342</v>
      </c>
      <c r="D19" s="209" t="s">
        <v>343</v>
      </c>
      <c r="E19" s="208" t="s">
        <v>344</v>
      </c>
      <c r="F19" s="208" t="s">
        <v>345</v>
      </c>
      <c r="G19" s="210" t="s">
        <v>346</v>
      </c>
      <c r="H19" s="210" t="s">
        <v>671</v>
      </c>
      <c r="I19" s="210" t="s">
        <v>3</v>
      </c>
      <c r="J19" s="89" t="s">
        <v>4</v>
      </c>
      <c r="K19" s="64"/>
      <c r="L19" s="64"/>
      <c r="M19" s="64"/>
      <c r="N19" s="64"/>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row>
    <row r="20" spans="1:64" s="66" customFormat="1" ht="30" customHeight="1" x14ac:dyDescent="0.4">
      <c r="A20" s="60"/>
      <c r="B20" s="756"/>
      <c r="C20" s="231" t="s">
        <v>347</v>
      </c>
      <c r="D20" s="239" t="s">
        <v>73</v>
      </c>
      <c r="E20" s="280" t="s">
        <v>74</v>
      </c>
      <c r="F20" s="239" t="s">
        <v>348</v>
      </c>
      <c r="G20" s="70" t="s">
        <v>6</v>
      </c>
      <c r="H20" s="233"/>
      <c r="I20" s="233"/>
      <c r="J20" s="234">
        <f t="shared" ref="J20:J29" si="0">IF(G20="","0",IF(G20="Pass",1,IF(G20="Fail",0,IF(G20="TBD",0,IF(G20="N/A (Please provide reason)",1)))))</f>
        <v>0</v>
      </c>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row>
    <row r="21" spans="1:64" s="66" customFormat="1" ht="30.4" customHeight="1" x14ac:dyDescent="0.4">
      <c r="A21" s="60"/>
      <c r="B21" s="756"/>
      <c r="C21" s="231" t="s">
        <v>349</v>
      </c>
      <c r="D21" s="239" t="s">
        <v>683</v>
      </c>
      <c r="E21" s="280" t="s">
        <v>787</v>
      </c>
      <c r="F21" s="231" t="s">
        <v>693</v>
      </c>
      <c r="G21" s="70" t="s">
        <v>6</v>
      </c>
      <c r="H21" s="233"/>
      <c r="I21" s="233"/>
      <c r="J21" s="234">
        <f t="shared" si="0"/>
        <v>0</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row>
    <row r="22" spans="1:64" s="66" customFormat="1" ht="88.5" customHeight="1" x14ac:dyDescent="0.4">
      <c r="A22" s="60"/>
      <c r="B22" s="756"/>
      <c r="C22" s="231" t="s">
        <v>350</v>
      </c>
      <c r="D22" s="392" t="s">
        <v>1060</v>
      </c>
      <c r="E22" s="393" t="s">
        <v>1061</v>
      </c>
      <c r="F22" s="231" t="s">
        <v>446</v>
      </c>
      <c r="G22" s="70" t="s">
        <v>6</v>
      </c>
      <c r="H22" s="233"/>
      <c r="I22" s="233"/>
      <c r="J22" s="234">
        <f t="shared" si="0"/>
        <v>0</v>
      </c>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row>
    <row r="23" spans="1:64" s="66" customFormat="1" ht="45.4" customHeight="1" x14ac:dyDescent="0.4">
      <c r="A23" s="60"/>
      <c r="B23" s="756"/>
      <c r="C23" s="231" t="s">
        <v>351</v>
      </c>
      <c r="D23" s="239" t="s">
        <v>880</v>
      </c>
      <c r="E23" s="280" t="s">
        <v>881</v>
      </c>
      <c r="F23" s="231" t="s">
        <v>352</v>
      </c>
      <c r="G23" s="70" t="s">
        <v>6</v>
      </c>
      <c r="H23" s="233"/>
      <c r="I23" s="233"/>
      <c r="J23" s="234">
        <f t="shared" si="0"/>
        <v>0</v>
      </c>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row>
    <row r="24" spans="1:64" s="66" customFormat="1" ht="79.5" customHeight="1" x14ac:dyDescent="0.4">
      <c r="A24" s="60"/>
      <c r="B24" s="756"/>
      <c r="C24" s="231" t="s">
        <v>730</v>
      </c>
      <c r="D24" s="392" t="s">
        <v>1062</v>
      </c>
      <c r="E24" s="393" t="s">
        <v>1063</v>
      </c>
      <c r="F24" s="231" t="s">
        <v>354</v>
      </c>
      <c r="G24" s="70" t="s">
        <v>6</v>
      </c>
      <c r="H24" s="233"/>
      <c r="I24" s="233"/>
      <c r="J24" s="234">
        <f t="shared" si="0"/>
        <v>0</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row>
    <row r="25" spans="1:64" s="66" customFormat="1" ht="17.25" customHeight="1" x14ac:dyDescent="0.4">
      <c r="A25" s="60"/>
      <c r="B25" s="756"/>
      <c r="C25" s="231" t="s">
        <v>400</v>
      </c>
      <c r="D25" s="392" t="s">
        <v>997</v>
      </c>
      <c r="E25" s="280" t="s">
        <v>165</v>
      </c>
      <c r="F25" s="231" t="s">
        <v>401</v>
      </c>
      <c r="G25" s="70" t="s">
        <v>6</v>
      </c>
      <c r="H25" s="233"/>
      <c r="I25" s="233"/>
      <c r="J25" s="234">
        <f t="shared" si="0"/>
        <v>0</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row>
    <row r="26" spans="1:64" s="66" customFormat="1" ht="17.25" customHeight="1" x14ac:dyDescent="0.4">
      <c r="A26" s="60"/>
      <c r="B26" s="756"/>
      <c r="C26" s="231" t="s">
        <v>357</v>
      </c>
      <c r="D26" s="392" t="s">
        <v>1025</v>
      </c>
      <c r="E26" s="280" t="s">
        <v>93</v>
      </c>
      <c r="F26" s="231" t="s">
        <v>402</v>
      </c>
      <c r="G26" s="70" t="s">
        <v>6</v>
      </c>
      <c r="H26" s="233"/>
      <c r="I26" s="233"/>
      <c r="J26" s="234">
        <f t="shared" si="0"/>
        <v>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64" s="66" customFormat="1" ht="46.5" customHeight="1" x14ac:dyDescent="0.4">
      <c r="A27" s="60"/>
      <c r="B27" s="756"/>
      <c r="C27" s="231" t="s">
        <v>728</v>
      </c>
      <c r="D27" s="392" t="s">
        <v>1402</v>
      </c>
      <c r="E27" s="393" t="s">
        <v>814</v>
      </c>
      <c r="F27" s="231" t="s">
        <v>729</v>
      </c>
      <c r="G27" s="70" t="s">
        <v>6</v>
      </c>
      <c r="H27" s="233"/>
      <c r="I27" s="233"/>
      <c r="J27" s="234">
        <f t="shared" si="0"/>
        <v>0</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row>
    <row r="28" spans="1:64" s="66" customFormat="1" ht="78" customHeight="1" x14ac:dyDescent="0.4">
      <c r="A28" s="60"/>
      <c r="B28" s="756"/>
      <c r="C28" s="392" t="s">
        <v>355</v>
      </c>
      <c r="D28" s="392" t="s">
        <v>1029</v>
      </c>
      <c r="E28" s="393" t="s">
        <v>1064</v>
      </c>
      <c r="F28" s="392" t="s">
        <v>356</v>
      </c>
      <c r="G28" s="70" t="s">
        <v>6</v>
      </c>
      <c r="H28" s="233"/>
      <c r="I28" s="233"/>
      <c r="J28" s="234">
        <f t="shared" si="0"/>
        <v>0</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64" s="66" customFormat="1" ht="75.75" customHeight="1" x14ac:dyDescent="0.4">
      <c r="A29" s="60"/>
      <c r="B29" s="756"/>
      <c r="C29" s="231" t="s">
        <v>358</v>
      </c>
      <c r="D29" s="392" t="s">
        <v>1065</v>
      </c>
      <c r="E29" s="393" t="s">
        <v>815</v>
      </c>
      <c r="F29" s="231" t="s">
        <v>359</v>
      </c>
      <c r="G29" s="70" t="s">
        <v>6</v>
      </c>
      <c r="H29" s="233"/>
      <c r="I29" s="233"/>
      <c r="J29" s="234">
        <f t="shared" si="0"/>
        <v>0</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64" s="74" customFormat="1" ht="19.899999999999999" customHeight="1" x14ac:dyDescent="0.45">
      <c r="A30" s="71"/>
      <c r="B30" s="72" t="s">
        <v>360</v>
      </c>
      <c r="C30" s="235" t="str">
        <f>IF(K30=100%, "Complete", "Incomplete")</f>
        <v>Incomplete</v>
      </c>
      <c r="D30" s="236"/>
      <c r="E30" s="237"/>
      <c r="F30" s="236"/>
      <c r="G30" s="238"/>
      <c r="H30" s="238"/>
      <c r="I30" s="236"/>
      <c r="J30" s="236"/>
      <c r="K30" s="73">
        <f>SUM(J20:J29) / (COUNT(J20:J29))</f>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row>
    <row r="31" spans="1:64" ht="14.25" x14ac:dyDescent="0.45">
      <c r="A31" s="25"/>
      <c r="B31" s="25"/>
      <c r="C31" s="25"/>
      <c r="D31" s="25"/>
      <c r="E31" s="229"/>
      <c r="F31" s="25"/>
      <c r="G31" s="189"/>
      <c r="H31" s="189"/>
      <c r="I31" s="25"/>
      <c r="J31" s="230"/>
      <c r="K31" s="64"/>
      <c r="L31" s="64"/>
      <c r="M31" s="64"/>
      <c r="N31" s="64"/>
      <c r="O31" s="64"/>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row>
    <row r="32" spans="1:64" ht="14.25" x14ac:dyDescent="0.45">
      <c r="A32" s="25"/>
      <c r="B32" s="215" t="s">
        <v>338</v>
      </c>
      <c r="C32" s="778" t="s">
        <v>361</v>
      </c>
      <c r="D32" s="778"/>
      <c r="E32" s="778"/>
      <c r="F32" s="778"/>
      <c r="G32" s="778"/>
      <c r="H32" s="778"/>
      <c r="I32" s="778"/>
      <c r="J32" s="230"/>
      <c r="K32" s="64"/>
      <c r="L32" s="64"/>
      <c r="M32" s="64"/>
      <c r="N32" s="64"/>
      <c r="O32" s="64"/>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row>
    <row r="33" spans="1:64" ht="169.5" customHeight="1" x14ac:dyDescent="0.45">
      <c r="A33" s="25"/>
      <c r="B33" s="68" t="s">
        <v>340</v>
      </c>
      <c r="C33" s="777" t="s">
        <v>1435</v>
      </c>
      <c r="D33" s="777"/>
      <c r="E33" s="777"/>
      <c r="F33" s="777"/>
      <c r="G33" s="777"/>
      <c r="H33" s="777"/>
      <c r="I33" s="777"/>
      <c r="J33" s="230"/>
      <c r="K33" s="64"/>
      <c r="L33" s="64"/>
      <c r="M33" s="64"/>
      <c r="N33" s="64"/>
      <c r="O33" s="64"/>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row>
    <row r="34" spans="1:64" ht="51.75" customHeight="1" x14ac:dyDescent="0.45">
      <c r="A34" s="25"/>
      <c r="B34" s="69" t="s">
        <v>341</v>
      </c>
      <c r="C34" s="758" t="s">
        <v>799</v>
      </c>
      <c r="D34" s="758"/>
      <c r="E34" s="758"/>
      <c r="F34" s="758"/>
      <c r="G34" s="758"/>
      <c r="H34" s="758"/>
      <c r="I34" s="758"/>
      <c r="J34" s="230"/>
      <c r="K34" s="64"/>
      <c r="L34" s="64"/>
      <c r="M34" s="64"/>
      <c r="N34" s="64"/>
      <c r="O34" s="64"/>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64" ht="30.75" x14ac:dyDescent="0.45">
      <c r="A35" s="25"/>
      <c r="B35" s="759" t="s">
        <v>393</v>
      </c>
      <c r="C35" s="208" t="s">
        <v>342</v>
      </c>
      <c r="D35" s="209" t="s">
        <v>343</v>
      </c>
      <c r="E35" s="208" t="s">
        <v>344</v>
      </c>
      <c r="F35" s="208" t="s">
        <v>345</v>
      </c>
      <c r="G35" s="210" t="s">
        <v>346</v>
      </c>
      <c r="H35" s="210" t="s">
        <v>671</v>
      </c>
      <c r="I35" s="210" t="s">
        <v>3</v>
      </c>
      <c r="J35" s="89" t="s">
        <v>4</v>
      </c>
      <c r="K35" s="64"/>
      <c r="L35" s="64"/>
      <c r="M35" s="64"/>
      <c r="N35" s="64"/>
      <c r="O35" s="64"/>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64" ht="14.25" x14ac:dyDescent="0.45">
      <c r="A36" s="25"/>
      <c r="B36" s="756"/>
      <c r="C36" s="231" t="s">
        <v>349</v>
      </c>
      <c r="D36" s="239" t="s">
        <v>48</v>
      </c>
      <c r="E36" s="280" t="s">
        <v>32</v>
      </c>
      <c r="F36" s="239" t="s">
        <v>410</v>
      </c>
      <c r="G36" s="70" t="s">
        <v>6</v>
      </c>
      <c r="H36" s="233"/>
      <c r="I36" s="233"/>
      <c r="J36" s="234">
        <f t="shared" ref="J36:J45" si="1">IF(G36="","0",IF(G36="Pass",1,IF(G36="Fail",0,IF(G36="TBD",0,IF(G36="N/A (Please provide reason)",1)))))</f>
        <v>0</v>
      </c>
      <c r="K36" s="64"/>
      <c r="L36" s="64"/>
      <c r="M36" s="64"/>
      <c r="N36" s="64"/>
      <c r="O36" s="64"/>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64" ht="28.5" x14ac:dyDescent="0.45">
      <c r="A37" s="25"/>
      <c r="B37" s="756"/>
      <c r="C37" s="231" t="s">
        <v>350</v>
      </c>
      <c r="D37" s="239" t="s">
        <v>391</v>
      </c>
      <c r="E37" s="280" t="s">
        <v>788</v>
      </c>
      <c r="F37" s="239" t="s">
        <v>411</v>
      </c>
      <c r="G37" s="70" t="s">
        <v>6</v>
      </c>
      <c r="H37" s="233"/>
      <c r="I37" s="233"/>
      <c r="J37" s="234">
        <f t="shared" si="1"/>
        <v>0</v>
      </c>
      <c r="K37" s="64"/>
      <c r="L37" s="64"/>
      <c r="M37" s="64"/>
      <c r="N37" s="64"/>
      <c r="O37" s="64"/>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64" ht="45" customHeight="1" x14ac:dyDescent="0.45">
      <c r="A38" s="25"/>
      <c r="B38" s="756"/>
      <c r="C38" s="231" t="s">
        <v>347</v>
      </c>
      <c r="D38" s="239" t="s">
        <v>383</v>
      </c>
      <c r="E38" s="280" t="s">
        <v>789</v>
      </c>
      <c r="F38" s="239" t="s">
        <v>382</v>
      </c>
      <c r="G38" s="70" t="s">
        <v>6</v>
      </c>
      <c r="H38" s="233"/>
      <c r="I38" s="233"/>
      <c r="J38" s="234">
        <f t="shared" si="1"/>
        <v>0</v>
      </c>
      <c r="K38" s="64"/>
      <c r="L38" s="64"/>
      <c r="M38" s="64"/>
      <c r="N38" s="64"/>
      <c r="O38" s="64"/>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64" ht="33.4" customHeight="1" x14ac:dyDescent="0.45">
      <c r="A39" s="25"/>
      <c r="B39" s="756"/>
      <c r="C39" s="231" t="s">
        <v>351</v>
      </c>
      <c r="D39" s="239" t="s">
        <v>795</v>
      </c>
      <c r="E39" s="280" t="s">
        <v>81</v>
      </c>
      <c r="F39" s="239" t="s">
        <v>780</v>
      </c>
      <c r="G39" s="70" t="s">
        <v>6</v>
      </c>
      <c r="H39" s="233"/>
      <c r="I39" s="233"/>
      <c r="J39" s="234">
        <f t="shared" si="1"/>
        <v>0</v>
      </c>
      <c r="K39" s="64"/>
      <c r="L39" s="64"/>
      <c r="M39" s="64"/>
      <c r="N39" s="64"/>
      <c r="O39" s="64"/>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64" ht="110.25" customHeight="1" x14ac:dyDescent="0.45">
      <c r="A40" s="25"/>
      <c r="B40" s="756"/>
      <c r="C40" s="231" t="s">
        <v>385</v>
      </c>
      <c r="D40" s="392" t="s">
        <v>1066</v>
      </c>
      <c r="E40" s="393" t="s">
        <v>1067</v>
      </c>
      <c r="F40" s="239" t="s">
        <v>386</v>
      </c>
      <c r="G40" s="70" t="s">
        <v>6</v>
      </c>
      <c r="H40" s="233"/>
      <c r="I40" s="233"/>
      <c r="J40" s="234">
        <f t="shared" si="1"/>
        <v>0</v>
      </c>
      <c r="K40" s="64"/>
      <c r="L40" s="64"/>
      <c r="M40" s="64"/>
      <c r="N40" s="64"/>
      <c r="O40" s="64"/>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row>
    <row r="41" spans="1:64" ht="122.25" customHeight="1" x14ac:dyDescent="0.45">
      <c r="A41" s="25"/>
      <c r="B41" s="756"/>
      <c r="C41" s="392" t="s">
        <v>387</v>
      </c>
      <c r="D41" s="392" t="s">
        <v>1022</v>
      </c>
      <c r="E41" s="393" t="s">
        <v>1068</v>
      </c>
      <c r="F41" s="239" t="s">
        <v>412</v>
      </c>
      <c r="G41" s="70" t="s">
        <v>6</v>
      </c>
      <c r="H41" s="233"/>
      <c r="I41" s="233"/>
      <c r="J41" s="234">
        <f t="shared" si="1"/>
        <v>0</v>
      </c>
      <c r="K41" s="64"/>
      <c r="L41" s="64"/>
      <c r="M41" s="64"/>
      <c r="N41" s="64"/>
      <c r="O41" s="64"/>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row>
    <row r="42" spans="1:64" ht="33" customHeight="1" x14ac:dyDescent="0.45">
      <c r="A42" s="25"/>
      <c r="B42" s="756"/>
      <c r="C42" s="231" t="s">
        <v>384</v>
      </c>
      <c r="D42" s="392" t="s">
        <v>1407</v>
      </c>
      <c r="E42" s="393" t="s">
        <v>812</v>
      </c>
      <c r="F42" s="239" t="s">
        <v>399</v>
      </c>
      <c r="G42" s="70" t="s">
        <v>6</v>
      </c>
      <c r="H42" s="233"/>
      <c r="I42" s="233"/>
      <c r="J42" s="234">
        <f t="shared" si="1"/>
        <v>0</v>
      </c>
      <c r="K42" s="64"/>
      <c r="L42" s="64"/>
      <c r="M42" s="64"/>
      <c r="N42" s="64"/>
      <c r="O42" s="64"/>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64" ht="106.5" customHeight="1" x14ac:dyDescent="0.45">
      <c r="A43" s="25"/>
      <c r="B43" s="756"/>
      <c r="C43" s="231" t="s">
        <v>728</v>
      </c>
      <c r="D43" s="392" t="s">
        <v>1408</v>
      </c>
      <c r="E43" s="393" t="s">
        <v>813</v>
      </c>
      <c r="F43" s="239" t="s">
        <v>388</v>
      </c>
      <c r="G43" s="70" t="s">
        <v>6</v>
      </c>
      <c r="H43" s="233"/>
      <c r="I43" s="233"/>
      <c r="J43" s="234">
        <f t="shared" si="1"/>
        <v>0</v>
      </c>
      <c r="K43" s="64"/>
      <c r="L43" s="64"/>
      <c r="M43" s="64"/>
      <c r="N43" s="64"/>
      <c r="O43" s="64"/>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64" ht="15.75" customHeight="1" x14ac:dyDescent="0.45">
      <c r="A44" s="25"/>
      <c r="B44" s="293"/>
      <c r="C44" s="231" t="s">
        <v>447</v>
      </c>
      <c r="D44" s="392" t="s">
        <v>1023</v>
      </c>
      <c r="E44" s="393" t="s">
        <v>95</v>
      </c>
      <c r="F44" s="239" t="s">
        <v>690</v>
      </c>
      <c r="G44" s="70" t="s">
        <v>6</v>
      </c>
      <c r="H44" s="233"/>
      <c r="I44" s="233"/>
      <c r="J44" s="234">
        <f t="shared" si="1"/>
        <v>0</v>
      </c>
      <c r="K44" s="64"/>
      <c r="L44" s="64"/>
      <c r="M44" s="64"/>
      <c r="N44" s="64"/>
      <c r="O44" s="64"/>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64" ht="60.75" customHeight="1" x14ac:dyDescent="0.45">
      <c r="A45" s="25"/>
      <c r="B45" s="293"/>
      <c r="C45" s="231" t="s">
        <v>734</v>
      </c>
      <c r="D45" s="392" t="s">
        <v>1410</v>
      </c>
      <c r="E45" s="393" t="s">
        <v>790</v>
      </c>
      <c r="F45" s="239" t="s">
        <v>359</v>
      </c>
      <c r="G45" s="70" t="s">
        <v>6</v>
      </c>
      <c r="H45" s="233"/>
      <c r="I45" s="233"/>
      <c r="J45" s="234">
        <f t="shared" si="1"/>
        <v>0</v>
      </c>
      <c r="K45" s="64"/>
      <c r="L45" s="64"/>
      <c r="M45" s="64"/>
      <c r="N45" s="64"/>
      <c r="O45" s="64"/>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row>
    <row r="46" spans="1:64" ht="14.25" x14ac:dyDescent="0.45">
      <c r="A46" s="25"/>
      <c r="B46" s="65" t="s">
        <v>360</v>
      </c>
      <c r="C46" s="235" t="str">
        <f>IF(K46=100%, "Complete", "Incomplete")</f>
        <v>Incomplete</v>
      </c>
      <c r="D46" s="236"/>
      <c r="E46" s="237"/>
      <c r="F46" s="236"/>
      <c r="G46" s="238"/>
      <c r="H46" s="238"/>
      <c r="I46" s="236"/>
      <c r="J46" s="236"/>
      <c r="K46" s="73">
        <f>SUM(J36:J45) / (COUNT(J36:J45))</f>
        <v>0</v>
      </c>
      <c r="L46" s="64"/>
      <c r="M46" s="64"/>
      <c r="N46" s="64"/>
      <c r="O46" s="64"/>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row>
    <row r="47" spans="1:64" ht="14.25" x14ac:dyDescent="0.45">
      <c r="A47" s="25"/>
      <c r="B47" s="25"/>
      <c r="C47" s="25"/>
      <c r="D47" s="25"/>
      <c r="E47" s="229"/>
      <c r="F47" s="25"/>
      <c r="G47" s="189"/>
      <c r="H47" s="189"/>
      <c r="I47" s="25"/>
      <c r="J47" s="230"/>
      <c r="L47" s="64"/>
      <c r="M47" s="64"/>
      <c r="N47" s="64"/>
      <c r="O47" s="64"/>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row>
    <row r="48" spans="1:64" ht="19.899999999999999" customHeight="1" x14ac:dyDescent="0.4">
      <c r="A48" s="60"/>
      <c r="B48" s="215" t="s">
        <v>338</v>
      </c>
      <c r="C48" s="778" t="s">
        <v>363</v>
      </c>
      <c r="D48" s="778"/>
      <c r="E48" s="778"/>
      <c r="F48" s="778"/>
      <c r="G48" s="778"/>
      <c r="H48" s="778"/>
      <c r="I48" s="778"/>
      <c r="J48" s="230"/>
      <c r="K48" s="64"/>
      <c r="L48" s="64"/>
      <c r="M48" s="64"/>
      <c r="N48" s="64"/>
      <c r="O48" s="64"/>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row>
    <row r="49" spans="1:64" ht="168" customHeight="1" x14ac:dyDescent="0.4">
      <c r="A49" s="60"/>
      <c r="B49" s="68" t="s">
        <v>340</v>
      </c>
      <c r="C49" s="763" t="s">
        <v>1436</v>
      </c>
      <c r="D49" s="764"/>
      <c r="E49" s="764"/>
      <c r="F49" s="764"/>
      <c r="G49" s="764"/>
      <c r="H49" s="764"/>
      <c r="I49" s="765"/>
      <c r="J49" s="230"/>
      <c r="K49" s="64"/>
      <c r="L49" s="64"/>
      <c r="M49" s="64"/>
      <c r="N49" s="64"/>
      <c r="O49" s="64"/>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row>
    <row r="50" spans="1:64" ht="47.65" customHeight="1" x14ac:dyDescent="0.4">
      <c r="A50" s="60"/>
      <c r="B50" s="69" t="s">
        <v>341</v>
      </c>
      <c r="C50" s="772" t="s">
        <v>957</v>
      </c>
      <c r="D50" s="773"/>
      <c r="E50" s="773"/>
      <c r="F50" s="773"/>
      <c r="G50" s="773"/>
      <c r="H50" s="773"/>
      <c r="I50" s="774"/>
      <c r="J50" s="404"/>
      <c r="K50" s="403"/>
      <c r="L50" s="64"/>
      <c r="M50" s="64"/>
      <c r="N50" s="64"/>
      <c r="O50" s="64"/>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row>
    <row r="51" spans="1:64" ht="33" customHeight="1" x14ac:dyDescent="0.4">
      <c r="A51" s="60"/>
      <c r="B51" s="759" t="s">
        <v>393</v>
      </c>
      <c r="C51" s="208" t="s">
        <v>342</v>
      </c>
      <c r="D51" s="209" t="s">
        <v>343</v>
      </c>
      <c r="E51" s="208" t="s">
        <v>344</v>
      </c>
      <c r="F51" s="208" t="s">
        <v>345</v>
      </c>
      <c r="G51" s="210" t="s">
        <v>346</v>
      </c>
      <c r="H51" s="210" t="s">
        <v>671</v>
      </c>
      <c r="I51" s="783" t="s">
        <v>3</v>
      </c>
      <c r="J51" s="784"/>
      <c r="K51" s="785"/>
      <c r="L51" s="89" t="s">
        <v>4</v>
      </c>
      <c r="M51" s="64"/>
      <c r="N51" s="64"/>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row>
    <row r="52" spans="1:64" s="66" customFormat="1" ht="30.4" customHeight="1" x14ac:dyDescent="0.4">
      <c r="A52" s="60"/>
      <c r="B52" s="756"/>
      <c r="C52" s="231" t="s">
        <v>349</v>
      </c>
      <c r="D52" s="392" t="s">
        <v>683</v>
      </c>
      <c r="E52" s="393" t="s">
        <v>787</v>
      </c>
      <c r="F52" s="231" t="s">
        <v>693</v>
      </c>
      <c r="G52" s="70" t="s">
        <v>6</v>
      </c>
      <c r="H52" s="233"/>
      <c r="I52" s="786"/>
      <c r="J52" s="787"/>
      <c r="K52" s="788"/>
      <c r="L52" s="234">
        <f>IF(G52="","0",IF(G52="Pass",1,IF(G52="Fail",0,IF(G52="TBD",0,IF(G52="N/A (Please provide reason)",1)))))</f>
        <v>0</v>
      </c>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row>
    <row r="53" spans="1:64" s="66" customFormat="1" ht="75.75" customHeight="1" x14ac:dyDescent="0.4">
      <c r="A53" s="60"/>
      <c r="B53" s="756"/>
      <c r="C53" s="231" t="s">
        <v>350</v>
      </c>
      <c r="D53" s="392" t="s">
        <v>1031</v>
      </c>
      <c r="E53" s="393" t="s">
        <v>1030</v>
      </c>
      <c r="F53" s="231" t="s">
        <v>446</v>
      </c>
      <c r="G53" s="70" t="s">
        <v>6</v>
      </c>
      <c r="H53" s="233"/>
      <c r="I53" s="786"/>
      <c r="J53" s="787"/>
      <c r="K53" s="788"/>
      <c r="L53" s="234">
        <f t="shared" ref="L53:L58" si="2">IF(G53="","0",IF(G53="Pass",1,IF(G53="Fail",0,IF(G53="TBD",0,IF(G53="N/A (Please provide reason)",1)))))</f>
        <v>0</v>
      </c>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row>
    <row r="54" spans="1:64" s="66" customFormat="1" ht="34.5" customHeight="1" x14ac:dyDescent="0.4">
      <c r="A54" s="60"/>
      <c r="B54" s="756"/>
      <c r="C54" s="231" t="s">
        <v>958</v>
      </c>
      <c r="D54" s="392" t="s">
        <v>880</v>
      </c>
      <c r="E54" s="393" t="s">
        <v>881</v>
      </c>
      <c r="F54" s="231"/>
      <c r="G54" s="70" t="s">
        <v>6</v>
      </c>
      <c r="H54" s="233"/>
      <c r="I54" s="786"/>
      <c r="J54" s="787"/>
      <c r="K54" s="788"/>
      <c r="L54" s="234">
        <f t="shared" si="2"/>
        <v>0</v>
      </c>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row>
    <row r="55" spans="1:64" s="66" customFormat="1" ht="75.75" customHeight="1" x14ac:dyDescent="0.4">
      <c r="A55" s="60"/>
      <c r="B55" s="756"/>
      <c r="C55" s="231" t="s">
        <v>730</v>
      </c>
      <c r="D55" s="392" t="s">
        <v>1024</v>
      </c>
      <c r="E55" s="393" t="s">
        <v>1021</v>
      </c>
      <c r="F55" s="231" t="s">
        <v>354</v>
      </c>
      <c r="G55" s="70" t="s">
        <v>6</v>
      </c>
      <c r="H55" s="233"/>
      <c r="I55" s="786"/>
      <c r="J55" s="787"/>
      <c r="K55" s="788"/>
      <c r="L55" s="234">
        <f t="shared" si="2"/>
        <v>0</v>
      </c>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row>
    <row r="56" spans="1:64" s="66" customFormat="1" ht="17.25" customHeight="1" x14ac:dyDescent="0.4">
      <c r="A56" s="60"/>
      <c r="B56" s="756"/>
      <c r="C56" s="231" t="s">
        <v>400</v>
      </c>
      <c r="D56" s="392" t="s">
        <v>997</v>
      </c>
      <c r="E56" s="393" t="s">
        <v>165</v>
      </c>
      <c r="F56" s="231" t="s">
        <v>401</v>
      </c>
      <c r="G56" s="70" t="s">
        <v>6</v>
      </c>
      <c r="H56" s="233"/>
      <c r="I56" s="786"/>
      <c r="J56" s="787"/>
      <c r="K56" s="788"/>
      <c r="L56" s="234">
        <f t="shared" si="2"/>
        <v>0</v>
      </c>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row>
    <row r="57" spans="1:64" s="66" customFormat="1" ht="17.25" customHeight="1" x14ac:dyDescent="0.4">
      <c r="A57" s="60"/>
      <c r="B57" s="756"/>
      <c r="C57" s="231" t="s">
        <v>357</v>
      </c>
      <c r="D57" s="392" t="s">
        <v>1025</v>
      </c>
      <c r="E57" s="393" t="s">
        <v>93</v>
      </c>
      <c r="F57" s="231" t="s">
        <v>402</v>
      </c>
      <c r="G57" s="70" t="s">
        <v>6</v>
      </c>
      <c r="H57" s="233"/>
      <c r="I57" s="786"/>
      <c r="J57" s="787"/>
      <c r="K57" s="788"/>
      <c r="L57" s="234">
        <f t="shared" si="2"/>
        <v>0</v>
      </c>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row>
    <row r="58" spans="1:64" s="66" customFormat="1" ht="58.5" customHeight="1" x14ac:dyDescent="0.4">
      <c r="A58" s="60"/>
      <c r="B58" s="756"/>
      <c r="C58" s="392" t="s">
        <v>358</v>
      </c>
      <c r="D58" s="392" t="s">
        <v>1070</v>
      </c>
      <c r="E58" s="393" t="s">
        <v>1071</v>
      </c>
      <c r="F58" s="392" t="s">
        <v>359</v>
      </c>
      <c r="G58" s="394" t="s">
        <v>6</v>
      </c>
      <c r="H58" s="233"/>
      <c r="I58" s="786"/>
      <c r="J58" s="787"/>
      <c r="K58" s="788"/>
      <c r="L58" s="234">
        <f t="shared" si="2"/>
        <v>0</v>
      </c>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row>
    <row r="59" spans="1:64" s="74" customFormat="1" ht="19.899999999999999" customHeight="1" x14ac:dyDescent="0.45">
      <c r="A59" s="71"/>
      <c r="B59" s="72" t="s">
        <v>360</v>
      </c>
      <c r="C59" s="235" t="str">
        <f>IF(M59=100%, "Complete", "Incomplete")</f>
        <v>Incomplete</v>
      </c>
      <c r="D59" s="780"/>
      <c r="E59" s="781"/>
      <c r="F59" s="781"/>
      <c r="G59" s="781"/>
      <c r="H59" s="781"/>
      <c r="I59" s="781"/>
      <c r="J59" s="781"/>
      <c r="K59" s="781"/>
      <c r="L59" s="782"/>
      <c r="M59" s="73">
        <f>SUM(L52:L58) / (COUNT(L52:L58))</f>
        <v>0</v>
      </c>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row r="60" spans="1:64" ht="14.25" x14ac:dyDescent="0.45">
      <c r="A60" s="25"/>
      <c r="B60" s="25"/>
      <c r="C60" s="25"/>
      <c r="D60" s="25"/>
      <c r="E60" s="229"/>
      <c r="F60" s="25"/>
      <c r="G60" s="189"/>
      <c r="H60" s="189"/>
      <c r="I60" s="25"/>
      <c r="J60" s="230"/>
      <c r="L60" s="64"/>
      <c r="M60" s="64"/>
      <c r="N60" s="64"/>
      <c r="O60" s="64"/>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64" s="66" customFormat="1" ht="14.25" x14ac:dyDescent="0.45">
      <c r="A61" s="25"/>
      <c r="B61" s="215" t="s">
        <v>338</v>
      </c>
      <c r="C61" s="778" t="s">
        <v>365</v>
      </c>
      <c r="D61" s="778"/>
      <c r="E61" s="778"/>
      <c r="F61" s="778"/>
      <c r="G61" s="778"/>
      <c r="H61" s="778"/>
      <c r="I61" s="778"/>
      <c r="J61" s="230"/>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ht="136.5" customHeight="1" x14ac:dyDescent="0.4">
      <c r="A62" s="60"/>
      <c r="B62" s="68" t="s">
        <v>340</v>
      </c>
      <c r="C62" s="763" t="s">
        <v>1437</v>
      </c>
      <c r="D62" s="764"/>
      <c r="E62" s="764"/>
      <c r="F62" s="764"/>
      <c r="G62" s="764"/>
      <c r="H62" s="764"/>
      <c r="I62" s="765"/>
      <c r="J62" s="230"/>
      <c r="K62" s="64"/>
      <c r="L62" s="64"/>
      <c r="M62" s="64"/>
      <c r="N62" s="64"/>
      <c r="O62" s="64"/>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64" ht="49.5" customHeight="1" x14ac:dyDescent="0.4">
      <c r="A63" s="60"/>
      <c r="B63" s="69" t="s">
        <v>341</v>
      </c>
      <c r="C63" s="772" t="s">
        <v>800</v>
      </c>
      <c r="D63" s="773"/>
      <c r="E63" s="773"/>
      <c r="F63" s="773"/>
      <c r="G63" s="773"/>
      <c r="H63" s="773"/>
      <c r="I63" s="774"/>
      <c r="J63" s="230"/>
      <c r="K63" s="64"/>
      <c r="L63" s="64"/>
      <c r="M63" s="64"/>
      <c r="N63" s="64"/>
      <c r="O63" s="64"/>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64" ht="30.75" x14ac:dyDescent="0.4">
      <c r="A64" s="60"/>
      <c r="B64" s="759" t="s">
        <v>393</v>
      </c>
      <c r="C64" s="208" t="s">
        <v>342</v>
      </c>
      <c r="D64" s="209" t="s">
        <v>343</v>
      </c>
      <c r="E64" s="208" t="s">
        <v>344</v>
      </c>
      <c r="F64" s="208" t="s">
        <v>345</v>
      </c>
      <c r="G64" s="210" t="s">
        <v>346</v>
      </c>
      <c r="H64" s="210" t="s">
        <v>671</v>
      </c>
      <c r="I64" s="210" t="s">
        <v>3</v>
      </c>
      <c r="J64" s="89" t="s">
        <v>4</v>
      </c>
      <c r="K64" s="64"/>
      <c r="L64" s="64"/>
      <c r="M64" s="64"/>
      <c r="N64" s="64"/>
      <c r="O64" s="64"/>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64" ht="17.649999999999999" customHeight="1" x14ac:dyDescent="0.4">
      <c r="A65" s="60"/>
      <c r="B65" s="756"/>
      <c r="C65" s="231" t="s">
        <v>347</v>
      </c>
      <c r="D65" s="231" t="s">
        <v>73</v>
      </c>
      <c r="E65" s="232" t="s">
        <v>74</v>
      </c>
      <c r="F65" s="231" t="s">
        <v>348</v>
      </c>
      <c r="G65" s="70" t="s">
        <v>6</v>
      </c>
      <c r="H65" s="233"/>
      <c r="I65" s="233"/>
      <c r="J65" s="234">
        <f t="shared" ref="J65:J72" si="3">IF(G65="","0",IF(G65="Pass",1,IF(G65="Fail",0,IF(G65="TBD",0,IF(G65="N/A (Please provide reason)",1)))))</f>
        <v>0</v>
      </c>
      <c r="K65" s="64"/>
      <c r="L65" s="64"/>
      <c r="M65" s="64"/>
      <c r="N65" s="64"/>
      <c r="O65" s="64"/>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64" ht="14.25" x14ac:dyDescent="0.4">
      <c r="A66" s="60"/>
      <c r="B66" s="756"/>
      <c r="C66" s="231" t="s">
        <v>349</v>
      </c>
      <c r="D66" s="231" t="s">
        <v>48</v>
      </c>
      <c r="E66" s="232" t="s">
        <v>32</v>
      </c>
      <c r="F66" s="231" t="s">
        <v>852</v>
      </c>
      <c r="G66" s="70" t="s">
        <v>6</v>
      </c>
      <c r="H66" s="233"/>
      <c r="I66" s="233"/>
      <c r="J66" s="234">
        <f t="shared" si="3"/>
        <v>0</v>
      </c>
      <c r="K66" s="64"/>
      <c r="L66" s="64"/>
      <c r="M66" s="64"/>
      <c r="N66" s="64"/>
      <c r="O66" s="64"/>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64" ht="51" customHeight="1" x14ac:dyDescent="0.4">
      <c r="A67" s="60"/>
      <c r="B67" s="756"/>
      <c r="C67" s="231" t="s">
        <v>350</v>
      </c>
      <c r="D67" s="231" t="s">
        <v>731</v>
      </c>
      <c r="E67" s="232" t="s">
        <v>791</v>
      </c>
      <c r="F67" s="231" t="s">
        <v>413</v>
      </c>
      <c r="G67" s="70" t="s">
        <v>6</v>
      </c>
      <c r="H67" s="233"/>
      <c r="I67" s="233"/>
      <c r="J67" s="234">
        <f t="shared" si="3"/>
        <v>0</v>
      </c>
      <c r="K67" s="64"/>
      <c r="L67" s="64"/>
      <c r="M67" s="64"/>
      <c r="N67" s="64"/>
      <c r="O67" s="64"/>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64" ht="34.5" customHeight="1" x14ac:dyDescent="0.4">
      <c r="A68" s="60"/>
      <c r="B68" s="756"/>
      <c r="C68" s="231" t="s">
        <v>796</v>
      </c>
      <c r="D68" s="231" t="s">
        <v>837</v>
      </c>
      <c r="E68" s="232" t="s">
        <v>838</v>
      </c>
      <c r="F68" s="231" t="s">
        <v>362</v>
      </c>
      <c r="G68" s="70" t="s">
        <v>6</v>
      </c>
      <c r="H68" s="233"/>
      <c r="I68" s="233"/>
      <c r="J68" s="234">
        <f t="shared" si="3"/>
        <v>0</v>
      </c>
      <c r="K68" s="64"/>
      <c r="L68" s="64"/>
      <c r="M68" s="64"/>
      <c r="N68" s="64"/>
      <c r="O68" s="64"/>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64" ht="28.5" x14ac:dyDescent="0.4">
      <c r="A69" s="60"/>
      <c r="B69" s="756"/>
      <c r="C69" s="231" t="s">
        <v>801</v>
      </c>
      <c r="D69" s="392" t="s">
        <v>1072</v>
      </c>
      <c r="E69" s="393" t="s">
        <v>1073</v>
      </c>
      <c r="F69" s="231" t="s">
        <v>853</v>
      </c>
      <c r="G69" s="70" t="s">
        <v>6</v>
      </c>
      <c r="H69" s="233"/>
      <c r="I69" s="233"/>
      <c r="J69" s="234">
        <f t="shared" si="3"/>
        <v>0</v>
      </c>
      <c r="K69" s="64"/>
      <c r="L69" s="64"/>
      <c r="M69" s="64"/>
      <c r="N69" s="64"/>
      <c r="O69" s="64"/>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64" ht="28.5" x14ac:dyDescent="0.4">
      <c r="A70" s="60"/>
      <c r="B70" s="756"/>
      <c r="C70" s="239" t="s">
        <v>839</v>
      </c>
      <c r="D70" s="239" t="s">
        <v>190</v>
      </c>
      <c r="E70" s="239" t="s">
        <v>835</v>
      </c>
      <c r="F70" s="239" t="s">
        <v>1034</v>
      </c>
      <c r="G70" s="70" t="s">
        <v>6</v>
      </c>
      <c r="H70" s="233"/>
      <c r="I70" s="233"/>
      <c r="J70" s="234">
        <f t="shared" si="3"/>
        <v>0</v>
      </c>
      <c r="K70" s="64"/>
      <c r="L70" s="64"/>
      <c r="M70" s="64"/>
      <c r="N70" s="64"/>
      <c r="O70" s="64"/>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64" ht="75" customHeight="1" x14ac:dyDescent="0.4">
      <c r="A71" s="60"/>
      <c r="B71" s="756"/>
      <c r="C71" s="239" t="s">
        <v>694</v>
      </c>
      <c r="D71" s="239" t="s">
        <v>854</v>
      </c>
      <c r="E71" s="280" t="s">
        <v>855</v>
      </c>
      <c r="F71" s="239" t="s">
        <v>781</v>
      </c>
      <c r="G71" s="70" t="s">
        <v>6</v>
      </c>
      <c r="H71" s="233"/>
      <c r="I71" s="233"/>
      <c r="J71" s="234">
        <f t="shared" si="3"/>
        <v>0</v>
      </c>
      <c r="K71" s="64"/>
      <c r="L71" s="64"/>
      <c r="M71" s="64"/>
      <c r="N71" s="64"/>
      <c r="O71" s="64"/>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64" ht="59.65" customHeight="1" x14ac:dyDescent="0.4">
      <c r="A72" s="60"/>
      <c r="B72" s="293"/>
      <c r="C72" s="392" t="s">
        <v>735</v>
      </c>
      <c r="D72" s="392" t="s">
        <v>1074</v>
      </c>
      <c r="E72" s="393" t="s">
        <v>790</v>
      </c>
      <c r="F72" s="392" t="s">
        <v>359</v>
      </c>
      <c r="G72" s="70" t="s">
        <v>6</v>
      </c>
      <c r="H72" s="233"/>
      <c r="I72" s="233"/>
      <c r="J72" s="234">
        <f t="shared" si="3"/>
        <v>0</v>
      </c>
      <c r="K72" s="64"/>
      <c r="L72" s="64"/>
      <c r="M72" s="64"/>
      <c r="N72" s="64"/>
      <c r="O72" s="64"/>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64" ht="14.25" x14ac:dyDescent="0.4">
      <c r="A73" s="60"/>
      <c r="B73" s="65" t="s">
        <v>360</v>
      </c>
      <c r="C73" s="235" t="str">
        <f>IF(K73=100%, "Complete", "Incomplete")</f>
        <v>Incomplete</v>
      </c>
      <c r="D73" s="236"/>
      <c r="E73" s="237"/>
      <c r="F73" s="236"/>
      <c r="G73" s="238"/>
      <c r="H73" s="238"/>
      <c r="I73" s="236"/>
      <c r="J73" s="236"/>
      <c r="K73" s="73">
        <f>SUM(J65:J72) / (COUNT(J65:J72))</f>
        <v>0</v>
      </c>
      <c r="L73" s="64"/>
      <c r="M73" s="64"/>
      <c r="N73" s="64"/>
      <c r="O73" s="64"/>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row>
    <row r="74" spans="1:64" ht="14.25" x14ac:dyDescent="0.4">
      <c r="A74" s="60"/>
      <c r="B74" s="240"/>
      <c r="C74" s="207"/>
      <c r="D74" s="207"/>
      <c r="E74" s="241"/>
      <c r="F74" s="207"/>
      <c r="G74" s="242"/>
      <c r="H74" s="242"/>
      <c r="I74" s="207"/>
      <c r="J74" s="230"/>
      <c r="K74" s="64"/>
      <c r="L74" s="64"/>
      <c r="M74" s="64"/>
      <c r="N74" s="64"/>
      <c r="O74" s="64"/>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64" ht="14.25" x14ac:dyDescent="0.4">
      <c r="A75" s="60"/>
      <c r="B75" s="540" t="s">
        <v>338</v>
      </c>
      <c r="C75" s="794" t="s">
        <v>366</v>
      </c>
      <c r="D75" s="794"/>
      <c r="E75" s="794"/>
      <c r="F75" s="794"/>
      <c r="G75" s="794"/>
      <c r="H75" s="794"/>
      <c r="I75" s="794"/>
      <c r="J75" s="230"/>
      <c r="K75" s="64"/>
      <c r="L75" s="64"/>
      <c r="M75" s="64"/>
      <c r="N75" s="64"/>
      <c r="O75" s="64"/>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row>
    <row r="76" spans="1:64" ht="136.5" customHeight="1" x14ac:dyDescent="0.4">
      <c r="A76" s="60"/>
      <c r="B76" s="541" t="s">
        <v>340</v>
      </c>
      <c r="C76" s="795" t="s">
        <v>1450</v>
      </c>
      <c r="D76" s="764"/>
      <c r="E76" s="764"/>
      <c r="F76" s="764"/>
      <c r="G76" s="764"/>
      <c r="H76" s="764"/>
      <c r="I76" s="796"/>
      <c r="J76" s="230"/>
      <c r="K76" s="64"/>
      <c r="L76" s="64"/>
      <c r="M76" s="64"/>
      <c r="N76" s="64"/>
      <c r="O76" s="64"/>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row>
    <row r="77" spans="1:64" ht="46.5" customHeight="1" x14ac:dyDescent="0.4">
      <c r="A77" s="60"/>
      <c r="B77" s="542" t="s">
        <v>341</v>
      </c>
      <c r="C77" s="797" t="s">
        <v>960</v>
      </c>
      <c r="D77" s="773"/>
      <c r="E77" s="773"/>
      <c r="F77" s="773"/>
      <c r="G77" s="773"/>
      <c r="H77" s="773"/>
      <c r="I77" s="798"/>
      <c r="J77" s="230"/>
      <c r="K77" s="64"/>
      <c r="L77" s="64"/>
      <c r="M77" s="64"/>
      <c r="N77" s="64"/>
      <c r="O77" s="64"/>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row>
    <row r="78" spans="1:64" ht="30.75" x14ac:dyDescent="0.4">
      <c r="A78" s="60"/>
      <c r="B78" s="755" t="s">
        <v>393</v>
      </c>
      <c r="C78" s="543" t="s">
        <v>342</v>
      </c>
      <c r="D78" s="544" t="s">
        <v>343</v>
      </c>
      <c r="E78" s="543" t="s">
        <v>344</v>
      </c>
      <c r="F78" s="543" t="s">
        <v>345</v>
      </c>
      <c r="G78" s="545" t="s">
        <v>346</v>
      </c>
      <c r="H78" s="545" t="s">
        <v>671</v>
      </c>
      <c r="I78" s="783" t="s">
        <v>3</v>
      </c>
      <c r="J78" s="784"/>
      <c r="K78" s="785"/>
      <c r="L78" s="546" t="s">
        <v>4</v>
      </c>
      <c r="M78" s="64"/>
      <c r="N78" s="64"/>
      <c r="O78" s="64"/>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row>
    <row r="79" spans="1:64" ht="14.25" x14ac:dyDescent="0.4">
      <c r="A79" s="60"/>
      <c r="B79" s="756"/>
      <c r="C79" s="538" t="s">
        <v>349</v>
      </c>
      <c r="D79" s="547" t="s">
        <v>48</v>
      </c>
      <c r="E79" s="548" t="s">
        <v>32</v>
      </c>
      <c r="F79" s="538" t="s">
        <v>852</v>
      </c>
      <c r="G79" s="549" t="s">
        <v>6</v>
      </c>
      <c r="H79" s="550"/>
      <c r="I79" s="790"/>
      <c r="J79" s="791"/>
      <c r="K79" s="792"/>
      <c r="L79" s="551">
        <f>IF(G79="","0",IF(G79="Pass",1,IF(G79="Fail",0,IF(G79="TBD",0,IF(G79="N/A (Please provide reason)",1)))))</f>
        <v>0</v>
      </c>
      <c r="M79" s="64"/>
      <c r="N79" s="64"/>
      <c r="O79" s="64"/>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row>
    <row r="80" spans="1:64" ht="42.75" x14ac:dyDescent="0.4">
      <c r="A80" s="60"/>
      <c r="B80" s="756"/>
      <c r="C80" s="538" t="s">
        <v>350</v>
      </c>
      <c r="D80" s="547" t="s">
        <v>1033</v>
      </c>
      <c r="E80" s="548" t="s">
        <v>1032</v>
      </c>
      <c r="F80" s="538" t="s">
        <v>413</v>
      </c>
      <c r="G80" s="549" t="s">
        <v>6</v>
      </c>
      <c r="H80" s="550"/>
      <c r="I80" s="790"/>
      <c r="J80" s="791"/>
      <c r="K80" s="792"/>
      <c r="L80" s="551">
        <f t="shared" ref="L80:L83" si="4">IF(G80="","0",IF(G80="Pass",1,IF(G80="Fail",0,IF(G80="TBD",0,IF(G80="N/A (Please provide reason)",1)))))</f>
        <v>0</v>
      </c>
      <c r="M80" s="64"/>
      <c r="N80" s="64"/>
      <c r="O80" s="64"/>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row>
    <row r="81" spans="1:64" ht="28.5" x14ac:dyDescent="0.4">
      <c r="A81" s="60"/>
      <c r="B81" s="756"/>
      <c r="C81" s="547" t="s">
        <v>959</v>
      </c>
      <c r="D81" s="547" t="s">
        <v>190</v>
      </c>
      <c r="E81" s="547" t="s">
        <v>835</v>
      </c>
      <c r="F81" s="547" t="s">
        <v>1034</v>
      </c>
      <c r="G81" s="549" t="s">
        <v>6</v>
      </c>
      <c r="H81" s="550"/>
      <c r="I81" s="790"/>
      <c r="J81" s="791"/>
      <c r="K81" s="792"/>
      <c r="L81" s="551">
        <f t="shared" si="4"/>
        <v>0</v>
      </c>
      <c r="M81" s="64"/>
      <c r="N81" s="64"/>
      <c r="O81" s="64"/>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row>
    <row r="82" spans="1:64" ht="61.5" customHeight="1" x14ac:dyDescent="0.4">
      <c r="A82" s="60"/>
      <c r="B82" s="756"/>
      <c r="C82" s="547" t="s">
        <v>694</v>
      </c>
      <c r="D82" s="547" t="s">
        <v>1075</v>
      </c>
      <c r="E82" s="548" t="s">
        <v>1076</v>
      </c>
      <c r="F82" s="547" t="s">
        <v>781</v>
      </c>
      <c r="G82" s="549" t="s">
        <v>6</v>
      </c>
      <c r="H82" s="550"/>
      <c r="I82" s="790"/>
      <c r="J82" s="791"/>
      <c r="K82" s="792"/>
      <c r="L82" s="551">
        <f t="shared" si="4"/>
        <v>0</v>
      </c>
      <c r="M82" s="64"/>
      <c r="N82" s="64"/>
      <c r="O82" s="64"/>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row>
    <row r="83" spans="1:64" ht="42.75" x14ac:dyDescent="0.4">
      <c r="A83" s="60"/>
      <c r="B83" s="536"/>
      <c r="C83" s="538" t="s">
        <v>735</v>
      </c>
      <c r="D83" s="547" t="s">
        <v>1078</v>
      </c>
      <c r="E83" s="548" t="s">
        <v>1077</v>
      </c>
      <c r="F83" s="538" t="s">
        <v>359</v>
      </c>
      <c r="G83" s="549" t="s">
        <v>6</v>
      </c>
      <c r="H83" s="550"/>
      <c r="I83" s="790"/>
      <c r="J83" s="791"/>
      <c r="K83" s="792"/>
      <c r="L83" s="551">
        <f t="shared" si="4"/>
        <v>0</v>
      </c>
      <c r="M83" s="64"/>
      <c r="N83" s="64"/>
      <c r="O83" s="64"/>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row>
    <row r="84" spans="1:64" ht="14.25" x14ac:dyDescent="0.4">
      <c r="A84" s="60"/>
      <c r="B84" s="552" t="s">
        <v>360</v>
      </c>
      <c r="C84" s="553" t="str">
        <f>IF(M84=100%, "Complete", "Incomplete")</f>
        <v>Incomplete</v>
      </c>
      <c r="D84" s="799"/>
      <c r="E84" s="800"/>
      <c r="F84" s="800"/>
      <c r="G84" s="800"/>
      <c r="H84" s="800"/>
      <c r="I84" s="800"/>
      <c r="J84" s="800"/>
      <c r="K84" s="800"/>
      <c r="L84" s="801"/>
      <c r="M84" s="554">
        <f>SUM(L79:L83) / (COUNT(L79:L83))</f>
        <v>0</v>
      </c>
      <c r="N84" s="64"/>
      <c r="O84" s="64"/>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row>
    <row r="85" spans="1:64" ht="14.25" x14ac:dyDescent="0.4">
      <c r="A85" s="60"/>
      <c r="B85" s="240"/>
      <c r="C85" s="207"/>
      <c r="D85" s="207"/>
      <c r="E85" s="241"/>
      <c r="F85" s="207"/>
      <c r="G85" s="242"/>
      <c r="H85" s="242"/>
      <c r="I85" s="207"/>
      <c r="J85" s="230"/>
      <c r="K85" s="64"/>
      <c r="L85" s="64"/>
      <c r="M85" s="64"/>
      <c r="N85" s="64"/>
      <c r="O85" s="64"/>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row>
    <row r="86" spans="1:64" s="66" customFormat="1" ht="14.25" x14ac:dyDescent="0.45">
      <c r="A86" s="25"/>
      <c r="B86" s="215" t="s">
        <v>338</v>
      </c>
      <c r="C86" s="775" t="s">
        <v>379</v>
      </c>
      <c r="D86" s="775"/>
      <c r="E86" s="775"/>
      <c r="F86" s="775"/>
      <c r="G86" s="775"/>
      <c r="H86" s="775"/>
      <c r="I86" s="775"/>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row>
    <row r="87" spans="1:64" ht="49.5" customHeight="1" x14ac:dyDescent="0.4">
      <c r="A87" s="60"/>
      <c r="B87" s="68" t="s">
        <v>340</v>
      </c>
      <c r="C87" s="776" t="s">
        <v>1449</v>
      </c>
      <c r="D87" s="776"/>
      <c r="E87" s="776"/>
      <c r="F87" s="776"/>
      <c r="G87" s="776"/>
      <c r="H87" s="776"/>
      <c r="I87" s="776"/>
      <c r="J87" s="64"/>
      <c r="K87" s="64"/>
      <c r="L87" s="64"/>
      <c r="M87" s="64"/>
      <c r="N87" s="64"/>
      <c r="O87" s="64"/>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row>
    <row r="88" spans="1:64" ht="57.75" customHeight="1" x14ac:dyDescent="0.4">
      <c r="A88" s="60"/>
      <c r="B88" s="69" t="s">
        <v>341</v>
      </c>
      <c r="C88" s="793" t="s">
        <v>1447</v>
      </c>
      <c r="D88" s="793"/>
      <c r="E88" s="793"/>
      <c r="F88" s="793"/>
      <c r="G88" s="793"/>
      <c r="H88" s="793"/>
      <c r="I88" s="793"/>
      <c r="J88" s="64"/>
      <c r="K88" s="64"/>
      <c r="L88" s="64"/>
      <c r="M88" s="64"/>
      <c r="N88" s="64"/>
      <c r="O88" s="64"/>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row>
    <row r="89" spans="1:64" ht="68.25" customHeight="1" x14ac:dyDescent="0.4">
      <c r="A89" s="60"/>
      <c r="B89" s="755" t="s">
        <v>393</v>
      </c>
      <c r="C89" s="543" t="s">
        <v>342</v>
      </c>
      <c r="D89" s="543" t="s">
        <v>343</v>
      </c>
      <c r="E89" s="543" t="s">
        <v>344</v>
      </c>
      <c r="F89" s="543" t="s">
        <v>345</v>
      </c>
      <c r="G89" s="545" t="s">
        <v>346</v>
      </c>
      <c r="H89" s="545" t="s">
        <v>671</v>
      </c>
      <c r="I89" s="783" t="s">
        <v>3</v>
      </c>
      <c r="J89" s="784"/>
      <c r="K89" s="785"/>
      <c r="L89" s="64"/>
      <c r="M89" s="64"/>
      <c r="N89" s="64"/>
      <c r="O89" s="64"/>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row>
    <row r="90" spans="1:64" ht="129.75" customHeight="1" x14ac:dyDescent="0.4">
      <c r="A90" s="60"/>
      <c r="B90" s="756"/>
      <c r="C90" s="538" t="s">
        <v>1411</v>
      </c>
      <c r="D90" s="538" t="s">
        <v>1413</v>
      </c>
      <c r="E90" s="539" t="s">
        <v>1423</v>
      </c>
      <c r="F90" s="538" t="s">
        <v>1438</v>
      </c>
      <c r="G90" s="70" t="s">
        <v>6</v>
      </c>
      <c r="H90" s="523"/>
      <c r="I90" s="790"/>
      <c r="J90" s="791"/>
      <c r="K90" s="792"/>
      <c r="L90" s="89" t="s">
        <v>4</v>
      </c>
      <c r="M90" s="64"/>
      <c r="N90" s="64"/>
      <c r="O90" s="64"/>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row>
    <row r="91" spans="1:64" ht="28.5" x14ac:dyDescent="0.4">
      <c r="A91" s="60"/>
      <c r="B91" s="756"/>
      <c r="C91" s="538" t="s">
        <v>1412</v>
      </c>
      <c r="D91" s="538" t="s">
        <v>1414</v>
      </c>
      <c r="E91" s="539" t="s">
        <v>1415</v>
      </c>
      <c r="F91" s="538" t="s">
        <v>1424</v>
      </c>
      <c r="G91" s="70" t="s">
        <v>6</v>
      </c>
      <c r="H91" s="523"/>
      <c r="I91" s="790"/>
      <c r="J91" s="791"/>
      <c r="K91" s="792"/>
      <c r="L91" s="234">
        <f>IF(G91="","0",IF(G91="Pass",1,IF(G91="Fail",0,IF(G91="TBD",0,IF(G91="N/A (Please provide reason)",1)))))</f>
        <v>0</v>
      </c>
      <c r="M91" s="64"/>
      <c r="N91" s="64"/>
      <c r="O91" s="64"/>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row>
    <row r="92" spans="1:64" ht="14.25" x14ac:dyDescent="0.4">
      <c r="A92" s="60"/>
      <c r="B92" s="65" t="s">
        <v>360</v>
      </c>
      <c r="C92" s="235" t="str">
        <f>IF(M92=100%, "Complete", "Incomplete")</f>
        <v>Incomplete</v>
      </c>
      <c r="D92" s="780"/>
      <c r="E92" s="781"/>
      <c r="F92" s="781"/>
      <c r="G92" s="781"/>
      <c r="H92" s="781"/>
      <c r="I92" s="781"/>
      <c r="J92" s="781"/>
      <c r="K92" s="781"/>
      <c r="L92" s="782"/>
      <c r="M92" s="73">
        <f>SUM(L91:L91) / (COUNT(L91:L91))</f>
        <v>0</v>
      </c>
      <c r="N92" s="64"/>
      <c r="O92" s="64"/>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row>
    <row r="93" spans="1:64" ht="14.25" x14ac:dyDescent="0.4">
      <c r="A93" s="60"/>
      <c r="B93" s="240"/>
      <c r="C93" s="207"/>
      <c r="D93" s="207"/>
      <c r="E93" s="241"/>
      <c r="F93" s="207"/>
      <c r="G93" s="242"/>
      <c r="H93" s="242"/>
      <c r="I93" s="207"/>
      <c r="J93" s="230"/>
      <c r="K93" s="230"/>
      <c r="L93" s="64"/>
      <c r="M93" s="64"/>
      <c r="N93" s="64"/>
      <c r="O93" s="64"/>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row>
    <row r="94" spans="1:64" ht="14.25" x14ac:dyDescent="0.4">
      <c r="A94" s="60"/>
      <c r="B94" s="215" t="s">
        <v>338</v>
      </c>
      <c r="C94" s="775" t="s">
        <v>380</v>
      </c>
      <c r="D94" s="775"/>
      <c r="E94" s="775"/>
      <c r="F94" s="775"/>
      <c r="G94" s="775"/>
      <c r="H94" s="775"/>
      <c r="I94" s="775"/>
      <c r="J94" s="64"/>
      <c r="K94" s="64"/>
      <c r="L94" s="64"/>
      <c r="M94" s="64"/>
      <c r="N94" s="64"/>
      <c r="O94" s="64"/>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row>
    <row r="95" spans="1:64" ht="126" customHeight="1" x14ac:dyDescent="0.4">
      <c r="A95" s="60"/>
      <c r="B95" s="68" t="s">
        <v>340</v>
      </c>
      <c r="C95" s="776" t="s">
        <v>1451</v>
      </c>
      <c r="D95" s="776"/>
      <c r="E95" s="776"/>
      <c r="F95" s="776"/>
      <c r="G95" s="776"/>
      <c r="H95" s="776"/>
      <c r="I95" s="776"/>
      <c r="J95" s="64"/>
      <c r="K95" s="64"/>
      <c r="L95" s="64"/>
      <c r="M95" s="64"/>
      <c r="N95" s="64"/>
      <c r="O95" s="64"/>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row>
    <row r="96" spans="1:64" ht="50.25" customHeight="1" x14ac:dyDescent="0.4">
      <c r="A96" s="60"/>
      <c r="B96" s="69" t="s">
        <v>341</v>
      </c>
      <c r="C96" s="793" t="s">
        <v>1446</v>
      </c>
      <c r="D96" s="793"/>
      <c r="E96" s="793"/>
      <c r="F96" s="793"/>
      <c r="G96" s="793"/>
      <c r="H96" s="793"/>
      <c r="I96" s="793"/>
      <c r="J96" s="64"/>
      <c r="K96" s="64"/>
      <c r="L96" s="64"/>
      <c r="M96" s="64"/>
      <c r="N96" s="64"/>
      <c r="O96" s="64"/>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row>
    <row r="97" spans="1:64" ht="28.5" x14ac:dyDescent="0.4">
      <c r="A97" s="60"/>
      <c r="B97" s="755" t="s">
        <v>393</v>
      </c>
      <c r="C97" s="543" t="s">
        <v>342</v>
      </c>
      <c r="D97" s="543" t="s">
        <v>343</v>
      </c>
      <c r="E97" s="543" t="s">
        <v>344</v>
      </c>
      <c r="F97" s="543" t="s">
        <v>345</v>
      </c>
      <c r="G97" s="545" t="s">
        <v>346</v>
      </c>
      <c r="H97" s="545" t="s">
        <v>671</v>
      </c>
      <c r="I97" s="783" t="s">
        <v>3</v>
      </c>
      <c r="J97" s="784"/>
      <c r="K97" s="785"/>
      <c r="L97" s="64"/>
      <c r="M97" s="64"/>
      <c r="N97" s="64"/>
      <c r="O97" s="64"/>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64" ht="85.5" x14ac:dyDescent="0.4">
      <c r="A98" s="60"/>
      <c r="B98" s="756"/>
      <c r="C98" s="547" t="s">
        <v>1416</v>
      </c>
      <c r="D98" s="547" t="s">
        <v>1421</v>
      </c>
      <c r="E98" s="548" t="s">
        <v>1419</v>
      </c>
      <c r="F98" s="547" t="s">
        <v>1425</v>
      </c>
      <c r="G98" s="70" t="s">
        <v>6</v>
      </c>
      <c r="H98" s="523"/>
      <c r="I98" s="790"/>
      <c r="J98" s="791"/>
      <c r="K98" s="792"/>
      <c r="L98" s="89" t="s">
        <v>4</v>
      </c>
      <c r="M98" s="64"/>
      <c r="N98" s="64"/>
      <c r="O98" s="64"/>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row>
    <row r="99" spans="1:64" ht="91.15" customHeight="1" x14ac:dyDescent="0.4">
      <c r="A99" s="60"/>
      <c r="B99" s="756"/>
      <c r="C99" s="547" t="s">
        <v>1417</v>
      </c>
      <c r="D99" s="547" t="s">
        <v>1428</v>
      </c>
      <c r="E99" s="548" t="s">
        <v>1429</v>
      </c>
      <c r="F99" s="547" t="s">
        <v>1427</v>
      </c>
      <c r="G99" s="70" t="s">
        <v>6</v>
      </c>
      <c r="H99" s="523"/>
      <c r="I99" s="790"/>
      <c r="J99" s="791"/>
      <c r="K99" s="792"/>
      <c r="L99" s="234">
        <f>IF(G99="","0",IF(G99="Pass",1,IF(G99="Fail",0,IF(G99="TBD",0,IF(G99="N/A (Please provide reason)",1)))))</f>
        <v>0</v>
      </c>
      <c r="M99" s="64"/>
      <c r="N99" s="64"/>
      <c r="O99" s="64"/>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row>
    <row r="100" spans="1:64" ht="18" customHeight="1" x14ac:dyDescent="0.4">
      <c r="A100" s="60"/>
      <c r="B100" s="757"/>
      <c r="C100" s="547" t="s">
        <v>1418</v>
      </c>
      <c r="D100" s="547" t="s">
        <v>1422</v>
      </c>
      <c r="E100" s="547" t="s">
        <v>1420</v>
      </c>
      <c r="F100" s="547" t="s">
        <v>1426</v>
      </c>
      <c r="G100" s="70" t="s">
        <v>6</v>
      </c>
      <c r="H100" s="523"/>
      <c r="I100" s="790"/>
      <c r="J100" s="791"/>
      <c r="K100" s="792"/>
      <c r="L100" s="234">
        <f t="shared" ref="L100" si="5">IF(G100="","0",IF(G100="Pass",1,IF(G100="Fail",0,IF(G100="TBD",0,IF(G100="N/A (Please provide reason)",1)))))</f>
        <v>0</v>
      </c>
      <c r="M100" s="64"/>
      <c r="N100" s="64"/>
      <c r="O100" s="64"/>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row>
    <row r="101" spans="1:64" ht="14.25" x14ac:dyDescent="0.4">
      <c r="A101" s="60"/>
      <c r="B101" s="65" t="s">
        <v>360</v>
      </c>
      <c r="C101" s="235" t="str">
        <f>IF(M101=100%, "Complete", "Incomplete")</f>
        <v>Incomplete</v>
      </c>
      <c r="D101" s="780"/>
      <c r="E101" s="781"/>
      <c r="F101" s="781"/>
      <c r="G101" s="781"/>
      <c r="H101" s="781"/>
      <c r="I101" s="781"/>
      <c r="J101" s="781"/>
      <c r="K101" s="781"/>
      <c r="L101" s="782"/>
      <c r="M101" s="73">
        <f>SUM(L99:L100) / (COUNT(L99:L100))</f>
        <v>0</v>
      </c>
      <c r="N101" s="64"/>
      <c r="O101" s="64"/>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row>
    <row r="102" spans="1:64" ht="14.25" x14ac:dyDescent="0.4">
      <c r="A102" s="60"/>
      <c r="B102" s="240"/>
      <c r="C102" s="207"/>
      <c r="D102" s="207"/>
      <c r="E102" s="241"/>
      <c r="F102" s="207"/>
      <c r="G102" s="242"/>
      <c r="H102" s="242"/>
      <c r="I102" s="207"/>
      <c r="J102" s="86"/>
      <c r="K102" s="87"/>
      <c r="L102" s="64"/>
      <c r="M102" s="64"/>
      <c r="N102" s="64"/>
      <c r="O102" s="64"/>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row>
    <row r="103" spans="1:64" ht="14.25" x14ac:dyDescent="0.4">
      <c r="A103" s="60"/>
      <c r="B103" s="215" t="s">
        <v>338</v>
      </c>
      <c r="C103" s="778" t="s">
        <v>381</v>
      </c>
      <c r="D103" s="778"/>
      <c r="E103" s="778"/>
      <c r="F103" s="778"/>
      <c r="G103" s="778"/>
      <c r="H103" s="778"/>
      <c r="I103" s="778"/>
      <c r="J103" s="86"/>
      <c r="K103" s="87"/>
      <c r="L103" s="64"/>
      <c r="M103" s="64"/>
      <c r="N103" s="64"/>
      <c r="O103" s="64"/>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row>
    <row r="104" spans="1:64" ht="140.25" customHeight="1" x14ac:dyDescent="0.4">
      <c r="A104" s="60"/>
      <c r="B104" s="68" t="s">
        <v>340</v>
      </c>
      <c r="C104" s="777" t="s">
        <v>1439</v>
      </c>
      <c r="D104" s="777"/>
      <c r="E104" s="777"/>
      <c r="F104" s="777"/>
      <c r="G104" s="777"/>
      <c r="H104" s="777"/>
      <c r="I104" s="777"/>
      <c r="J104" s="86"/>
      <c r="K104" s="87"/>
      <c r="L104" s="64"/>
      <c r="M104" s="64"/>
      <c r="N104" s="64"/>
      <c r="O104" s="64"/>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row>
    <row r="105" spans="1:64" ht="63.4" customHeight="1" x14ac:dyDescent="0.4">
      <c r="A105" s="60"/>
      <c r="B105" s="69" t="s">
        <v>341</v>
      </c>
      <c r="C105" s="758" t="s">
        <v>732</v>
      </c>
      <c r="D105" s="758"/>
      <c r="E105" s="758"/>
      <c r="F105" s="758"/>
      <c r="G105" s="758"/>
      <c r="H105" s="758"/>
      <c r="I105" s="758"/>
      <c r="J105" s="86"/>
      <c r="K105" s="87"/>
      <c r="L105" s="64"/>
      <c r="M105" s="64"/>
      <c r="N105" s="64"/>
      <c r="O105" s="64"/>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row>
    <row r="106" spans="1:64" ht="30.75" x14ac:dyDescent="0.4">
      <c r="A106" s="60"/>
      <c r="B106" s="759" t="s">
        <v>393</v>
      </c>
      <c r="C106" s="208" t="s">
        <v>342</v>
      </c>
      <c r="D106" s="209" t="s">
        <v>343</v>
      </c>
      <c r="E106" s="208" t="s">
        <v>344</v>
      </c>
      <c r="F106" s="208" t="s">
        <v>345</v>
      </c>
      <c r="G106" s="210" t="s">
        <v>346</v>
      </c>
      <c r="H106" s="210" t="s">
        <v>671</v>
      </c>
      <c r="I106" s="210" t="s">
        <v>3</v>
      </c>
      <c r="J106" s="89" t="s">
        <v>4</v>
      </c>
      <c r="K106" s="64"/>
      <c r="L106" s="64"/>
      <c r="M106" s="64"/>
      <c r="N106" s="64"/>
      <c r="O106" s="64"/>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row>
    <row r="107" spans="1:64" ht="14.25" x14ac:dyDescent="0.4">
      <c r="A107" s="60"/>
      <c r="B107" s="756"/>
      <c r="C107" s="231" t="s">
        <v>347</v>
      </c>
      <c r="D107" s="239" t="s">
        <v>73</v>
      </c>
      <c r="E107" s="280" t="s">
        <v>74</v>
      </c>
      <c r="F107" s="231" t="s">
        <v>348</v>
      </c>
      <c r="G107" s="70" t="s">
        <v>6</v>
      </c>
      <c r="H107" s="233"/>
      <c r="I107" s="233"/>
      <c r="J107" s="234">
        <f t="shared" ref="J107:J119" si="6">IF(G107="","0",IF(G107="Pass",1,IF(G107="Fail",0,IF(G107="TBD",0,IF(G107="N/A (Please provide reason)",1)))))</f>
        <v>0</v>
      </c>
      <c r="K107" s="64"/>
      <c r="L107" s="64"/>
      <c r="M107" s="64"/>
      <c r="N107" s="64"/>
      <c r="O107" s="64"/>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row>
    <row r="108" spans="1:64" ht="14.25" x14ac:dyDescent="0.4">
      <c r="A108" s="60"/>
      <c r="B108" s="756"/>
      <c r="C108" s="231" t="s">
        <v>349</v>
      </c>
      <c r="D108" s="239" t="s">
        <v>48</v>
      </c>
      <c r="E108" s="280" t="s">
        <v>32</v>
      </c>
      <c r="F108" s="231" t="s">
        <v>410</v>
      </c>
      <c r="G108" s="70" t="s">
        <v>6</v>
      </c>
      <c r="H108" s="233"/>
      <c r="I108" s="233"/>
      <c r="J108" s="234">
        <f t="shared" si="6"/>
        <v>0</v>
      </c>
      <c r="K108" s="64"/>
      <c r="L108" s="64"/>
      <c r="M108" s="64"/>
      <c r="N108" s="64"/>
      <c r="O108" s="64"/>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row>
    <row r="109" spans="1:64" ht="42.75" x14ac:dyDescent="0.4">
      <c r="A109" s="60"/>
      <c r="B109" s="756"/>
      <c r="C109" s="231" t="s">
        <v>350</v>
      </c>
      <c r="D109" s="239" t="s">
        <v>731</v>
      </c>
      <c r="E109" s="280" t="s">
        <v>791</v>
      </c>
      <c r="F109" s="231" t="s">
        <v>411</v>
      </c>
      <c r="G109" s="70" t="s">
        <v>6</v>
      </c>
      <c r="H109" s="233"/>
      <c r="I109" s="233"/>
      <c r="J109" s="234">
        <f t="shared" si="6"/>
        <v>0</v>
      </c>
      <c r="K109" s="64"/>
      <c r="L109" s="64"/>
      <c r="M109" s="64"/>
      <c r="N109" s="64"/>
      <c r="O109" s="64"/>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row>
    <row r="110" spans="1:64" ht="14.25" x14ac:dyDescent="0.4">
      <c r="A110" s="60"/>
      <c r="B110" s="756"/>
      <c r="C110" s="231" t="s">
        <v>351</v>
      </c>
      <c r="D110" s="239" t="s">
        <v>795</v>
      </c>
      <c r="E110" s="280" t="s">
        <v>81</v>
      </c>
      <c r="F110" s="231" t="s">
        <v>352</v>
      </c>
      <c r="G110" s="70" t="s">
        <v>6</v>
      </c>
      <c r="H110" s="233"/>
      <c r="I110" s="233"/>
      <c r="J110" s="234">
        <f t="shared" si="6"/>
        <v>0</v>
      </c>
      <c r="K110" s="64"/>
      <c r="L110" s="64"/>
      <c r="M110" s="64"/>
      <c r="N110" s="64"/>
      <c r="O110" s="64"/>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row>
    <row r="111" spans="1:64" ht="28.5" x14ac:dyDescent="0.4">
      <c r="A111" s="60"/>
      <c r="B111" s="756"/>
      <c r="C111" s="231" t="s">
        <v>353</v>
      </c>
      <c r="D111" s="239" t="s">
        <v>1080</v>
      </c>
      <c r="E111" s="280" t="s">
        <v>1081</v>
      </c>
      <c r="F111" s="231" t="s">
        <v>354</v>
      </c>
      <c r="G111" s="70" t="s">
        <v>6</v>
      </c>
      <c r="H111" s="233"/>
      <c r="I111" s="233"/>
      <c r="J111" s="234">
        <f t="shared" si="6"/>
        <v>0</v>
      </c>
      <c r="K111" s="64"/>
      <c r="L111" s="64"/>
      <c r="M111" s="64"/>
      <c r="N111" s="64"/>
      <c r="O111" s="64"/>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row>
    <row r="112" spans="1:64" ht="14.25" x14ac:dyDescent="0.4">
      <c r="A112" s="60"/>
      <c r="B112" s="756"/>
      <c r="C112" s="231" t="s">
        <v>400</v>
      </c>
      <c r="D112" s="239" t="s">
        <v>997</v>
      </c>
      <c r="E112" s="280" t="s">
        <v>165</v>
      </c>
      <c r="F112" s="231" t="s">
        <v>401</v>
      </c>
      <c r="G112" s="70" t="s">
        <v>6</v>
      </c>
      <c r="H112" s="233"/>
      <c r="I112" s="233"/>
      <c r="J112" s="234">
        <f t="shared" si="6"/>
        <v>0</v>
      </c>
      <c r="K112" s="64"/>
      <c r="L112" s="64"/>
      <c r="M112" s="64"/>
      <c r="N112" s="64"/>
      <c r="O112" s="64"/>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row>
    <row r="113" spans="1:64" ht="14.25" x14ac:dyDescent="0.4">
      <c r="A113" s="60"/>
      <c r="B113" s="756"/>
      <c r="C113" s="231" t="s">
        <v>733</v>
      </c>
      <c r="D113" s="239" t="s">
        <v>1400</v>
      </c>
      <c r="E113" s="280" t="s">
        <v>108</v>
      </c>
      <c r="F113" s="231"/>
      <c r="G113" s="70" t="s">
        <v>6</v>
      </c>
      <c r="H113" s="233"/>
      <c r="I113" s="233"/>
      <c r="J113" s="234">
        <f t="shared" si="6"/>
        <v>0</v>
      </c>
      <c r="K113" s="64"/>
      <c r="L113" s="64"/>
      <c r="M113" s="64"/>
      <c r="N113" s="64"/>
      <c r="O113" s="64"/>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row>
    <row r="114" spans="1:64" ht="57" x14ac:dyDescent="0.4">
      <c r="A114" s="60"/>
      <c r="B114" s="756"/>
      <c r="C114" s="231" t="s">
        <v>728</v>
      </c>
      <c r="D114" s="239" t="s">
        <v>1403</v>
      </c>
      <c r="E114" s="280" t="s">
        <v>1404</v>
      </c>
      <c r="F114" s="231" t="s">
        <v>364</v>
      </c>
      <c r="G114" s="70" t="s">
        <v>6</v>
      </c>
      <c r="H114" s="233"/>
      <c r="I114" s="233"/>
      <c r="J114" s="234">
        <f t="shared" si="6"/>
        <v>0</v>
      </c>
      <c r="K114" s="64"/>
      <c r="L114" s="64"/>
      <c r="M114" s="64"/>
      <c r="N114" s="64"/>
      <c r="O114" s="64"/>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row>
    <row r="115" spans="1:64" ht="14.25" x14ac:dyDescent="0.4">
      <c r="A115" s="60"/>
      <c r="B115" s="756"/>
      <c r="C115" s="231" t="s">
        <v>355</v>
      </c>
      <c r="D115" s="239" t="s">
        <v>992</v>
      </c>
      <c r="E115" s="280" t="s">
        <v>969</v>
      </c>
      <c r="F115" s="231" t="s">
        <v>356</v>
      </c>
      <c r="G115" s="70" t="s">
        <v>6</v>
      </c>
      <c r="H115" s="233"/>
      <c r="I115" s="233"/>
      <c r="J115" s="234">
        <f t="shared" si="6"/>
        <v>0</v>
      </c>
      <c r="K115" s="64"/>
      <c r="L115" s="64"/>
      <c r="M115" s="64"/>
      <c r="N115" s="64"/>
      <c r="O115" s="64"/>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row>
    <row r="116" spans="1:64" ht="42.75" x14ac:dyDescent="0.4">
      <c r="A116" s="60"/>
      <c r="B116" s="756"/>
      <c r="C116" s="231" t="s">
        <v>1026</v>
      </c>
      <c r="D116" s="239" t="s">
        <v>1082</v>
      </c>
      <c r="E116" s="280" t="s">
        <v>1083</v>
      </c>
      <c r="F116" s="239" t="s">
        <v>1027</v>
      </c>
      <c r="G116" s="70" t="s">
        <v>6</v>
      </c>
      <c r="H116" s="233"/>
      <c r="I116" s="233"/>
      <c r="J116" s="234">
        <f t="shared" si="6"/>
        <v>0</v>
      </c>
      <c r="K116" s="64"/>
      <c r="L116" s="64"/>
      <c r="M116" s="64"/>
      <c r="N116" s="64"/>
      <c r="O116" s="64"/>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row>
    <row r="117" spans="1:64" ht="14.25" x14ac:dyDescent="0.4">
      <c r="A117" s="60"/>
      <c r="B117" s="756"/>
      <c r="C117" s="231" t="s">
        <v>403</v>
      </c>
      <c r="D117" s="239" t="s">
        <v>762</v>
      </c>
      <c r="E117" s="280" t="s">
        <v>105</v>
      </c>
      <c r="F117" s="231" t="s">
        <v>404</v>
      </c>
      <c r="G117" s="70" t="s">
        <v>6</v>
      </c>
      <c r="H117" s="233"/>
      <c r="I117" s="233"/>
      <c r="J117" s="234">
        <f t="shared" si="6"/>
        <v>0</v>
      </c>
      <c r="K117" s="64"/>
      <c r="L117" s="64"/>
      <c r="M117" s="64"/>
      <c r="N117" s="64"/>
      <c r="O117" s="64"/>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row>
    <row r="118" spans="1:64" ht="14.25" x14ac:dyDescent="0.4">
      <c r="A118" s="60"/>
      <c r="B118" s="756"/>
      <c r="C118" s="231" t="s">
        <v>357</v>
      </c>
      <c r="D118" s="239" t="s">
        <v>894</v>
      </c>
      <c r="E118" s="280" t="s">
        <v>93</v>
      </c>
      <c r="F118" s="231" t="s">
        <v>402</v>
      </c>
      <c r="G118" s="70" t="s">
        <v>6</v>
      </c>
      <c r="H118" s="233"/>
      <c r="I118" s="233"/>
      <c r="J118" s="234">
        <f t="shared" si="6"/>
        <v>0</v>
      </c>
      <c r="K118" s="64"/>
      <c r="L118" s="64"/>
      <c r="M118" s="64"/>
      <c r="N118" s="64"/>
      <c r="O118" s="64"/>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row>
    <row r="119" spans="1:64" ht="14.25" x14ac:dyDescent="0.4">
      <c r="A119" s="60"/>
      <c r="B119" s="779"/>
      <c r="C119" s="231" t="s">
        <v>358</v>
      </c>
      <c r="D119" s="239" t="s">
        <v>1028</v>
      </c>
      <c r="E119" s="280" t="s">
        <v>45</v>
      </c>
      <c r="F119" s="231" t="s">
        <v>359</v>
      </c>
      <c r="G119" s="70" t="s">
        <v>6</v>
      </c>
      <c r="H119" s="233"/>
      <c r="I119" s="233"/>
      <c r="J119" s="234">
        <f t="shared" si="6"/>
        <v>0</v>
      </c>
      <c r="K119" s="64"/>
      <c r="L119" s="64"/>
      <c r="M119" s="64"/>
      <c r="N119" s="64"/>
      <c r="O119" s="64"/>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row>
    <row r="120" spans="1:64" ht="14.25" x14ac:dyDescent="0.4">
      <c r="A120" s="60"/>
      <c r="B120" s="72" t="s">
        <v>360</v>
      </c>
      <c r="C120" s="235" t="str">
        <f>IF(K120=100%, "Complete", "Incomplete")</f>
        <v>Incomplete</v>
      </c>
      <c r="D120" s="236"/>
      <c r="E120" s="237"/>
      <c r="F120" s="236"/>
      <c r="G120" s="238"/>
      <c r="H120" s="238"/>
      <c r="I120" s="236"/>
      <c r="J120" s="236"/>
      <c r="K120" s="73">
        <f>SUM(J107:J119) / (COUNT(J107:J119))</f>
        <v>0</v>
      </c>
      <c r="L120" s="64"/>
      <c r="M120" s="64"/>
      <c r="N120" s="64"/>
      <c r="O120" s="64"/>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row>
    <row r="121" spans="1:64" ht="14.25" x14ac:dyDescent="0.4">
      <c r="A121" s="60"/>
      <c r="B121" s="240"/>
      <c r="C121" s="207"/>
      <c r="D121" s="207"/>
      <c r="E121" s="241"/>
      <c r="F121" s="207"/>
      <c r="G121" s="242"/>
      <c r="H121" s="242"/>
      <c r="I121" s="207"/>
      <c r="J121" s="230"/>
      <c r="K121" s="64"/>
      <c r="L121" s="64"/>
      <c r="M121" s="64"/>
      <c r="N121" s="64"/>
      <c r="O121" s="64"/>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row>
    <row r="122" spans="1:64" ht="14.25" x14ac:dyDescent="0.4">
      <c r="A122" s="60"/>
      <c r="B122" s="215" t="s">
        <v>338</v>
      </c>
      <c r="C122" s="789" t="s">
        <v>445</v>
      </c>
      <c r="D122" s="789"/>
      <c r="E122" s="789"/>
      <c r="F122" s="789"/>
      <c r="G122" s="789"/>
      <c r="H122" s="789"/>
      <c r="I122" s="789"/>
      <c r="J122" s="86"/>
      <c r="K122" s="87"/>
      <c r="L122" s="64"/>
      <c r="M122" s="64"/>
      <c r="N122" s="64"/>
      <c r="O122" s="64"/>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row>
    <row r="123" spans="1:64" ht="140.25" customHeight="1" x14ac:dyDescent="0.4">
      <c r="A123" s="60"/>
      <c r="B123" s="68" t="s">
        <v>340</v>
      </c>
      <c r="C123" s="777" t="s">
        <v>1440</v>
      </c>
      <c r="D123" s="777"/>
      <c r="E123" s="777"/>
      <c r="F123" s="777"/>
      <c r="G123" s="777"/>
      <c r="H123" s="777"/>
      <c r="I123" s="777"/>
      <c r="J123" s="86"/>
      <c r="K123" s="87"/>
      <c r="L123" s="64"/>
      <c r="M123" s="64"/>
      <c r="N123" s="64"/>
      <c r="O123" s="64"/>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row>
    <row r="124" spans="1:64" ht="63.4" customHeight="1" x14ac:dyDescent="0.4">
      <c r="A124" s="60"/>
      <c r="B124" s="69" t="s">
        <v>341</v>
      </c>
      <c r="C124" s="758" t="s">
        <v>961</v>
      </c>
      <c r="D124" s="758"/>
      <c r="E124" s="758"/>
      <c r="F124" s="758"/>
      <c r="G124" s="758"/>
      <c r="H124" s="758"/>
      <c r="I124" s="758"/>
      <c r="J124" s="86"/>
      <c r="K124" s="87"/>
      <c r="L124" s="64"/>
      <c r="M124" s="64"/>
      <c r="N124" s="64"/>
      <c r="O124" s="64"/>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row>
    <row r="125" spans="1:64" ht="30.75" x14ac:dyDescent="0.4">
      <c r="A125" s="60"/>
      <c r="B125" s="759" t="s">
        <v>393</v>
      </c>
      <c r="C125" s="208" t="s">
        <v>342</v>
      </c>
      <c r="D125" s="209" t="s">
        <v>343</v>
      </c>
      <c r="E125" s="208" t="s">
        <v>344</v>
      </c>
      <c r="F125" s="208" t="s">
        <v>345</v>
      </c>
      <c r="G125" s="210" t="s">
        <v>346</v>
      </c>
      <c r="H125" s="210" t="s">
        <v>671</v>
      </c>
      <c r="I125" s="783" t="s">
        <v>3</v>
      </c>
      <c r="J125" s="784"/>
      <c r="K125" s="785"/>
      <c r="L125" s="89" t="s">
        <v>4</v>
      </c>
      <c r="M125" s="64"/>
      <c r="N125" s="64"/>
      <c r="O125" s="64"/>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row>
    <row r="126" spans="1:64" ht="14.25" x14ac:dyDescent="0.4">
      <c r="A126" s="60"/>
      <c r="B126" s="756"/>
      <c r="C126" s="231" t="s">
        <v>349</v>
      </c>
      <c r="D126" s="239" t="s">
        <v>48</v>
      </c>
      <c r="E126" s="280" t="s">
        <v>32</v>
      </c>
      <c r="F126" s="231" t="s">
        <v>410</v>
      </c>
      <c r="G126" s="70" t="s">
        <v>6</v>
      </c>
      <c r="H126" s="233"/>
      <c r="I126" s="786"/>
      <c r="J126" s="787"/>
      <c r="K126" s="788"/>
      <c r="L126" s="234">
        <f>IF(G126="","0",IF(G126="Pass",1,IF(G126="Fail",0,IF(G126="TBD",0,IF(G126="N/A (Please provide reason)",1)))))</f>
        <v>0</v>
      </c>
      <c r="M126" s="64"/>
      <c r="N126" s="64"/>
      <c r="O126" s="64"/>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row>
    <row r="127" spans="1:64" ht="42.75" x14ac:dyDescent="0.4">
      <c r="A127" s="60"/>
      <c r="B127" s="756"/>
      <c r="C127" s="231" t="s">
        <v>350</v>
      </c>
      <c r="D127" s="239" t="s">
        <v>1033</v>
      </c>
      <c r="E127" s="280" t="s">
        <v>1032</v>
      </c>
      <c r="F127" s="231" t="s">
        <v>411</v>
      </c>
      <c r="G127" s="70" t="s">
        <v>6</v>
      </c>
      <c r="H127" s="233"/>
      <c r="I127" s="786"/>
      <c r="J127" s="787"/>
      <c r="K127" s="788"/>
      <c r="L127" s="234">
        <f t="shared" ref="L127:L133" si="7">IF(G127="","0",IF(G127="Pass",1,IF(G127="Fail",0,IF(G127="TBD",0,IF(G127="N/A (Please provide reason)",1)))))</f>
        <v>0</v>
      </c>
      <c r="M127" s="64"/>
      <c r="N127" s="64"/>
      <c r="O127" s="64"/>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row>
    <row r="128" spans="1:64" ht="14.25" x14ac:dyDescent="0.4">
      <c r="A128" s="60"/>
      <c r="B128" s="756"/>
      <c r="C128" s="231" t="s">
        <v>962</v>
      </c>
      <c r="D128" s="239" t="s">
        <v>795</v>
      </c>
      <c r="E128" s="280" t="s">
        <v>81</v>
      </c>
      <c r="F128" s="231"/>
      <c r="G128" s="70" t="s">
        <v>6</v>
      </c>
      <c r="H128" s="233"/>
      <c r="I128" s="786"/>
      <c r="J128" s="787"/>
      <c r="K128" s="788"/>
      <c r="L128" s="234">
        <f t="shared" si="7"/>
        <v>0</v>
      </c>
      <c r="M128" s="64"/>
      <c r="N128" s="64"/>
      <c r="O128" s="64"/>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row>
    <row r="129" spans="1:55" ht="14.25" x14ac:dyDescent="0.4">
      <c r="A129" s="60"/>
      <c r="B129" s="756"/>
      <c r="C129" s="231" t="s">
        <v>353</v>
      </c>
      <c r="D129" s="239" t="s">
        <v>151</v>
      </c>
      <c r="E129" s="280" t="s">
        <v>83</v>
      </c>
      <c r="F129" s="231" t="s">
        <v>354</v>
      </c>
      <c r="G129" s="70" t="s">
        <v>6</v>
      </c>
      <c r="H129" s="233"/>
      <c r="I129" s="786"/>
      <c r="J129" s="787"/>
      <c r="K129" s="788"/>
      <c r="L129" s="234">
        <f t="shared" si="7"/>
        <v>0</v>
      </c>
      <c r="M129" s="64"/>
      <c r="N129" s="64"/>
      <c r="O129" s="64"/>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row>
    <row r="130" spans="1:55" ht="42.75" x14ac:dyDescent="0.4">
      <c r="A130" s="60"/>
      <c r="B130" s="756"/>
      <c r="C130" s="231" t="s">
        <v>400</v>
      </c>
      <c r="D130" s="239" t="s">
        <v>1406</v>
      </c>
      <c r="E130" s="280" t="s">
        <v>1405</v>
      </c>
      <c r="F130" s="231" t="s">
        <v>401</v>
      </c>
      <c r="G130" s="70" t="s">
        <v>6</v>
      </c>
      <c r="H130" s="233"/>
      <c r="I130" s="786"/>
      <c r="J130" s="787"/>
      <c r="K130" s="788"/>
      <c r="L130" s="234">
        <f t="shared" si="7"/>
        <v>0</v>
      </c>
      <c r="M130" s="64"/>
      <c r="N130" s="64"/>
      <c r="O130" s="64"/>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row>
    <row r="131" spans="1:55" ht="14.25" x14ac:dyDescent="0.4">
      <c r="A131" s="60"/>
      <c r="B131" s="756"/>
      <c r="C131" s="231" t="s">
        <v>733</v>
      </c>
      <c r="D131" s="239" t="s">
        <v>1400</v>
      </c>
      <c r="E131" s="280" t="s">
        <v>108</v>
      </c>
      <c r="F131" s="231"/>
      <c r="G131" s="70" t="s">
        <v>6</v>
      </c>
      <c r="H131" s="233"/>
      <c r="I131" s="786"/>
      <c r="J131" s="787"/>
      <c r="K131" s="788"/>
      <c r="L131" s="234">
        <f t="shared" si="7"/>
        <v>0</v>
      </c>
      <c r="M131" s="64"/>
      <c r="N131" s="64"/>
      <c r="O131" s="64"/>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row>
    <row r="132" spans="1:55" ht="14.25" x14ac:dyDescent="0.4">
      <c r="A132" s="60"/>
      <c r="B132" s="756"/>
      <c r="C132" s="231" t="s">
        <v>357</v>
      </c>
      <c r="D132" s="239" t="s">
        <v>894</v>
      </c>
      <c r="E132" s="280" t="s">
        <v>93</v>
      </c>
      <c r="F132" s="231" t="s">
        <v>402</v>
      </c>
      <c r="G132" s="70" t="s">
        <v>6</v>
      </c>
      <c r="H132" s="233"/>
      <c r="I132" s="786"/>
      <c r="J132" s="787"/>
      <c r="K132" s="788"/>
      <c r="L132" s="234">
        <f t="shared" si="7"/>
        <v>0</v>
      </c>
      <c r="M132" s="64"/>
      <c r="N132" s="64"/>
      <c r="O132" s="64"/>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row>
    <row r="133" spans="1:55" ht="14.25" x14ac:dyDescent="0.4">
      <c r="A133" s="60"/>
      <c r="B133" s="779"/>
      <c r="C133" s="231" t="s">
        <v>358</v>
      </c>
      <c r="D133" s="239" t="s">
        <v>1028</v>
      </c>
      <c r="E133" s="280" t="s">
        <v>45</v>
      </c>
      <c r="F133" s="231" t="s">
        <v>359</v>
      </c>
      <c r="G133" s="70" t="s">
        <v>6</v>
      </c>
      <c r="H133" s="233"/>
      <c r="I133" s="786"/>
      <c r="J133" s="787"/>
      <c r="K133" s="788"/>
      <c r="L133" s="234">
        <f t="shared" si="7"/>
        <v>0</v>
      </c>
      <c r="M133" s="64"/>
      <c r="N133" s="64"/>
      <c r="O133" s="64"/>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row>
    <row r="134" spans="1:55" ht="14.25" x14ac:dyDescent="0.4">
      <c r="A134" s="60"/>
      <c r="B134" s="72" t="s">
        <v>360</v>
      </c>
      <c r="C134" s="235" t="str">
        <f>IF(M134=100%, "Complete", "Incomplete")</f>
        <v>Incomplete</v>
      </c>
      <c r="D134" s="780"/>
      <c r="E134" s="781"/>
      <c r="F134" s="781"/>
      <c r="G134" s="781"/>
      <c r="H134" s="781"/>
      <c r="I134" s="781"/>
      <c r="J134" s="781"/>
      <c r="K134" s="781"/>
      <c r="L134" s="782"/>
      <c r="M134" s="73">
        <f>SUM(L126:L133) / (COUNT(L126:L133))</f>
        <v>0</v>
      </c>
      <c r="N134" s="64"/>
      <c r="O134" s="64"/>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row>
    <row r="135" spans="1:55" ht="14.25" x14ac:dyDescent="0.4">
      <c r="A135" s="60"/>
      <c r="B135" s="240"/>
      <c r="C135" s="207"/>
      <c r="D135" s="207"/>
      <c r="E135" s="241"/>
      <c r="F135" s="207"/>
      <c r="G135" s="242"/>
      <c r="H135" s="242"/>
      <c r="I135" s="207"/>
      <c r="J135" s="230"/>
      <c r="K135" s="64"/>
      <c r="L135" s="64"/>
      <c r="M135" s="64"/>
      <c r="N135" s="64"/>
      <c r="O135" s="64"/>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row>
    <row r="136" spans="1:55" ht="14.25" x14ac:dyDescent="0.4">
      <c r="A136" s="60"/>
      <c r="B136" s="215" t="s">
        <v>338</v>
      </c>
      <c r="C136" s="778" t="s">
        <v>963</v>
      </c>
      <c r="D136" s="778"/>
      <c r="E136" s="778"/>
      <c r="F136" s="778"/>
      <c r="G136" s="778"/>
      <c r="H136" s="778"/>
      <c r="I136" s="778"/>
      <c r="J136" s="230"/>
      <c r="K136" s="64"/>
      <c r="L136" s="64"/>
      <c r="M136" s="64"/>
      <c r="N136" s="64"/>
      <c r="O136" s="64"/>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row>
    <row r="137" spans="1:55" ht="132.75" customHeight="1" x14ac:dyDescent="0.4">
      <c r="A137" s="60"/>
      <c r="B137" s="68" t="s">
        <v>340</v>
      </c>
      <c r="C137" s="777" t="s">
        <v>1441</v>
      </c>
      <c r="D137" s="777"/>
      <c r="E137" s="777"/>
      <c r="F137" s="777"/>
      <c r="G137" s="777"/>
      <c r="H137" s="777"/>
      <c r="I137" s="777"/>
      <c r="J137" s="230"/>
      <c r="K137" s="64"/>
      <c r="L137" s="64"/>
      <c r="M137" s="64"/>
      <c r="N137" s="64"/>
      <c r="O137" s="64"/>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row>
    <row r="138" spans="1:55" ht="47.25" customHeight="1" x14ac:dyDescent="0.4">
      <c r="A138" s="60"/>
      <c r="B138" s="69" t="s">
        <v>341</v>
      </c>
      <c r="C138" s="758" t="s">
        <v>798</v>
      </c>
      <c r="D138" s="758"/>
      <c r="E138" s="758"/>
      <c r="F138" s="758"/>
      <c r="G138" s="758"/>
      <c r="H138" s="758"/>
      <c r="I138" s="758"/>
      <c r="J138" s="230"/>
      <c r="K138" s="64"/>
      <c r="L138" s="64"/>
      <c r="M138" s="64"/>
      <c r="N138" s="64"/>
      <c r="O138" s="64"/>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row>
    <row r="139" spans="1:55" ht="30.75" x14ac:dyDescent="0.4">
      <c r="A139" s="60"/>
      <c r="B139" s="759" t="s">
        <v>393</v>
      </c>
      <c r="C139" s="208" t="s">
        <v>342</v>
      </c>
      <c r="D139" s="209" t="s">
        <v>343</v>
      </c>
      <c r="E139" s="208" t="s">
        <v>344</v>
      </c>
      <c r="F139" s="208" t="s">
        <v>345</v>
      </c>
      <c r="G139" s="210" t="s">
        <v>346</v>
      </c>
      <c r="H139" s="210" t="s">
        <v>671</v>
      </c>
      <c r="I139" s="210" t="s">
        <v>3</v>
      </c>
      <c r="J139" s="89" t="s">
        <v>4</v>
      </c>
      <c r="K139" s="64"/>
      <c r="L139" s="64"/>
      <c r="M139" s="64"/>
      <c r="N139" s="64"/>
      <c r="O139" s="64"/>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row>
    <row r="140" spans="1:55" ht="14.25" x14ac:dyDescent="0.4">
      <c r="A140" s="60"/>
      <c r="B140" s="756"/>
      <c r="C140" s="231" t="s">
        <v>347</v>
      </c>
      <c r="D140" s="231" t="s">
        <v>73</v>
      </c>
      <c r="E140" s="232" t="s">
        <v>74</v>
      </c>
      <c r="F140" s="231" t="s">
        <v>348</v>
      </c>
      <c r="G140" s="70" t="s">
        <v>6</v>
      </c>
      <c r="H140" s="233"/>
      <c r="I140" s="233"/>
      <c r="J140" s="234">
        <f t="shared" ref="J140:J147" si="8">IF(G140="","0",IF(G140="Pass",1,IF(G140="Fail",0,IF(G140="TBD",0,IF(G140="N/A (Please provide reason)",1)))))</f>
        <v>0</v>
      </c>
      <c r="K140" s="64"/>
      <c r="L140" s="64"/>
      <c r="M140" s="64"/>
      <c r="N140" s="64"/>
      <c r="O140" s="64"/>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row>
    <row r="141" spans="1:55" ht="14.25" x14ac:dyDescent="0.4">
      <c r="A141" s="60"/>
      <c r="B141" s="756"/>
      <c r="C141" s="231" t="s">
        <v>349</v>
      </c>
      <c r="D141" s="231" t="s">
        <v>48</v>
      </c>
      <c r="E141" s="232" t="s">
        <v>32</v>
      </c>
      <c r="F141" s="231" t="s">
        <v>410</v>
      </c>
      <c r="G141" s="70" t="s">
        <v>6</v>
      </c>
      <c r="H141" s="233"/>
      <c r="I141" s="233"/>
      <c r="J141" s="234">
        <f t="shared" si="8"/>
        <v>0</v>
      </c>
      <c r="K141" s="64"/>
      <c r="L141" s="64"/>
      <c r="M141" s="64"/>
      <c r="N141" s="64"/>
      <c r="O141" s="64"/>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row>
    <row r="142" spans="1:55" ht="42.75" x14ac:dyDescent="0.4">
      <c r="A142" s="60"/>
      <c r="B142" s="756"/>
      <c r="C142" s="231" t="s">
        <v>350</v>
      </c>
      <c r="D142" s="239" t="s">
        <v>736</v>
      </c>
      <c r="E142" s="280" t="s">
        <v>792</v>
      </c>
      <c r="F142" s="239" t="s">
        <v>411</v>
      </c>
      <c r="G142" s="70" t="s">
        <v>6</v>
      </c>
      <c r="H142" s="233"/>
      <c r="I142" s="233"/>
      <c r="J142" s="234">
        <f t="shared" si="8"/>
        <v>0</v>
      </c>
      <c r="K142" s="64"/>
      <c r="L142" s="64"/>
      <c r="M142" s="64"/>
      <c r="N142" s="64"/>
      <c r="O142" s="64"/>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row>
    <row r="143" spans="1:55" ht="14.25" x14ac:dyDescent="0.4">
      <c r="A143" s="60"/>
      <c r="B143" s="756"/>
      <c r="C143" s="231" t="s">
        <v>351</v>
      </c>
      <c r="D143" s="239" t="s">
        <v>797</v>
      </c>
      <c r="E143" s="280" t="s">
        <v>81</v>
      </c>
      <c r="F143" s="239" t="s">
        <v>352</v>
      </c>
      <c r="G143" s="70" t="s">
        <v>6</v>
      </c>
      <c r="H143" s="233"/>
      <c r="I143" s="233"/>
      <c r="J143" s="234">
        <f t="shared" si="8"/>
        <v>0</v>
      </c>
      <c r="K143" s="64"/>
      <c r="L143" s="64"/>
      <c r="M143" s="64"/>
      <c r="N143" s="64"/>
      <c r="O143" s="64"/>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row>
    <row r="144" spans="1:55" ht="14.25" x14ac:dyDescent="0.4">
      <c r="A144" s="60"/>
      <c r="B144" s="756"/>
      <c r="C144" s="231" t="s">
        <v>353</v>
      </c>
      <c r="D144" s="239" t="s">
        <v>151</v>
      </c>
      <c r="E144" s="280" t="s">
        <v>83</v>
      </c>
      <c r="F144" s="239" t="s">
        <v>354</v>
      </c>
      <c r="G144" s="70" t="s">
        <v>6</v>
      </c>
      <c r="H144" s="233"/>
      <c r="I144" s="233"/>
      <c r="J144" s="234">
        <f t="shared" si="8"/>
        <v>0</v>
      </c>
      <c r="K144" s="64"/>
      <c r="L144" s="64"/>
      <c r="M144" s="64"/>
      <c r="N144" s="64"/>
      <c r="O144" s="64"/>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row>
    <row r="145" spans="1:55" ht="33" customHeight="1" x14ac:dyDescent="0.4">
      <c r="A145" s="60"/>
      <c r="B145" s="756"/>
      <c r="C145" s="231" t="s">
        <v>367</v>
      </c>
      <c r="D145" s="239" t="s">
        <v>1444</v>
      </c>
      <c r="E145" s="280" t="s">
        <v>793</v>
      </c>
      <c r="F145" s="239" t="s">
        <v>389</v>
      </c>
      <c r="G145" s="70" t="s">
        <v>6</v>
      </c>
      <c r="H145" s="233"/>
      <c r="I145" s="233"/>
      <c r="J145" s="234">
        <f t="shared" si="8"/>
        <v>0</v>
      </c>
      <c r="K145" s="64"/>
      <c r="L145" s="64"/>
      <c r="M145" s="64"/>
      <c r="N145" s="64"/>
      <c r="O145" s="64"/>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row>
    <row r="146" spans="1:55" ht="28.5" x14ac:dyDescent="0.4">
      <c r="A146" s="60"/>
      <c r="B146" s="756"/>
      <c r="C146" s="231" t="s">
        <v>405</v>
      </c>
      <c r="D146" s="239" t="s">
        <v>1445</v>
      </c>
      <c r="E146" s="280" t="s">
        <v>810</v>
      </c>
      <c r="F146" s="239" t="s">
        <v>782</v>
      </c>
      <c r="G146" s="70" t="s">
        <v>6</v>
      </c>
      <c r="H146" s="233"/>
      <c r="I146" s="233"/>
      <c r="J146" s="234">
        <f t="shared" si="8"/>
        <v>0</v>
      </c>
      <c r="K146" s="64"/>
      <c r="L146" s="64"/>
      <c r="M146" s="64"/>
      <c r="N146" s="64"/>
      <c r="O146" s="64"/>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row>
    <row r="147" spans="1:55" ht="30" customHeight="1" x14ac:dyDescent="0.4">
      <c r="A147" s="60"/>
      <c r="B147" s="756"/>
      <c r="C147" s="231" t="s">
        <v>358</v>
      </c>
      <c r="D147" s="239" t="s">
        <v>1028</v>
      </c>
      <c r="E147" s="280" t="s">
        <v>45</v>
      </c>
      <c r="F147" s="239" t="s">
        <v>359</v>
      </c>
      <c r="G147" s="70" t="s">
        <v>6</v>
      </c>
      <c r="H147" s="233"/>
      <c r="I147" s="233"/>
      <c r="J147" s="234">
        <f t="shared" si="8"/>
        <v>0</v>
      </c>
      <c r="K147" s="64"/>
      <c r="L147" s="64"/>
      <c r="M147" s="64"/>
      <c r="N147" s="64"/>
      <c r="O147" s="64"/>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row>
    <row r="148" spans="1:55" ht="14.25" x14ac:dyDescent="0.4">
      <c r="A148" s="60"/>
      <c r="B148" s="65" t="s">
        <v>360</v>
      </c>
      <c r="C148" s="235" t="str">
        <f>IF(K148=100%, "Complete", "Incomplete")</f>
        <v>Incomplete</v>
      </c>
      <c r="D148" s="236"/>
      <c r="E148" s="237"/>
      <c r="F148" s="236"/>
      <c r="G148" s="238"/>
      <c r="H148" s="238"/>
      <c r="I148" s="236"/>
      <c r="J148" s="236"/>
      <c r="K148" s="73">
        <f>SUM(J140:J147) / (COUNT(J140:J147))</f>
        <v>0</v>
      </c>
      <c r="L148" s="64"/>
      <c r="M148" s="64"/>
      <c r="N148" s="64"/>
      <c r="O148" s="64"/>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row>
    <row r="149" spans="1:55" ht="14.25" x14ac:dyDescent="0.4">
      <c r="A149" s="60"/>
      <c r="B149" s="240"/>
      <c r="C149" s="207"/>
      <c r="D149" s="207"/>
      <c r="E149" s="241"/>
      <c r="F149" s="207"/>
      <c r="G149" s="242"/>
      <c r="H149" s="242"/>
      <c r="I149" s="207"/>
      <c r="J149" s="230"/>
      <c r="K149" s="64"/>
      <c r="L149" s="64"/>
      <c r="M149" s="64"/>
      <c r="N149" s="64"/>
      <c r="O149" s="64"/>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row>
    <row r="150" spans="1:55" ht="14.25" x14ac:dyDescent="0.4">
      <c r="A150" s="60"/>
      <c r="B150" s="215" t="s">
        <v>338</v>
      </c>
      <c r="C150" s="778" t="s">
        <v>964</v>
      </c>
      <c r="D150" s="778"/>
      <c r="E150" s="778"/>
      <c r="F150" s="778"/>
      <c r="G150" s="778"/>
      <c r="H150" s="778"/>
      <c r="I150" s="778"/>
      <c r="J150" s="230"/>
      <c r="K150" s="64"/>
      <c r="L150" s="64"/>
      <c r="M150" s="64"/>
      <c r="N150" s="64"/>
      <c r="O150" s="64"/>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row>
    <row r="151" spans="1:55" ht="147.75" customHeight="1" x14ac:dyDescent="0.4">
      <c r="A151" s="60"/>
      <c r="B151" s="68" t="s">
        <v>340</v>
      </c>
      <c r="C151" s="777" t="s">
        <v>1442</v>
      </c>
      <c r="D151" s="777"/>
      <c r="E151" s="777"/>
      <c r="F151" s="777"/>
      <c r="G151" s="777"/>
      <c r="H151" s="777"/>
      <c r="I151" s="777"/>
      <c r="J151" s="230"/>
      <c r="K151" s="64"/>
      <c r="L151" s="64"/>
      <c r="M151" s="64"/>
      <c r="N151" s="64"/>
      <c r="O151" s="64"/>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row>
    <row r="152" spans="1:55" ht="49.5" customHeight="1" x14ac:dyDescent="0.4">
      <c r="A152" s="60"/>
      <c r="B152" s="69" t="s">
        <v>341</v>
      </c>
      <c r="C152" s="758" t="s">
        <v>802</v>
      </c>
      <c r="D152" s="758"/>
      <c r="E152" s="758"/>
      <c r="F152" s="758"/>
      <c r="G152" s="758"/>
      <c r="H152" s="758"/>
      <c r="I152" s="758"/>
      <c r="J152" s="230"/>
      <c r="K152" s="64"/>
      <c r="L152" s="64"/>
      <c r="M152" s="64"/>
      <c r="N152" s="64"/>
      <c r="O152" s="64"/>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row>
    <row r="153" spans="1:55" ht="30.75" x14ac:dyDescent="0.4">
      <c r="A153" s="60"/>
      <c r="B153" s="759" t="s">
        <v>393</v>
      </c>
      <c r="C153" s="208" t="s">
        <v>342</v>
      </c>
      <c r="D153" s="209" t="s">
        <v>343</v>
      </c>
      <c r="E153" s="208" t="s">
        <v>344</v>
      </c>
      <c r="F153" s="208" t="s">
        <v>345</v>
      </c>
      <c r="G153" s="210" t="s">
        <v>346</v>
      </c>
      <c r="H153" s="210" t="s">
        <v>671</v>
      </c>
      <c r="I153" s="210" t="s">
        <v>3</v>
      </c>
      <c r="J153" s="89" t="s">
        <v>4</v>
      </c>
      <c r="K153" s="64"/>
      <c r="L153" s="64"/>
      <c r="M153" s="64"/>
      <c r="N153" s="64"/>
      <c r="O153" s="64"/>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row>
    <row r="154" spans="1:55" ht="14.25" x14ac:dyDescent="0.4">
      <c r="A154" s="60"/>
      <c r="B154" s="756"/>
      <c r="C154" s="231" t="s">
        <v>347</v>
      </c>
      <c r="D154" s="239" t="s">
        <v>73</v>
      </c>
      <c r="E154" s="280" t="s">
        <v>74</v>
      </c>
      <c r="F154" s="231" t="s">
        <v>348</v>
      </c>
      <c r="G154" s="70" t="s">
        <v>6</v>
      </c>
      <c r="H154" s="233"/>
      <c r="I154" s="233"/>
      <c r="J154" s="234">
        <f t="shared" ref="J154:J160" si="9">IF(G154="","0",IF(G154="Pass",1,IF(G154="Fail",0,IF(G154="TBD",0,IF(G154="N/A (Please provide reason)",1)))))</f>
        <v>0</v>
      </c>
      <c r="K154" s="64"/>
      <c r="L154" s="64"/>
      <c r="M154" s="64"/>
      <c r="N154" s="64"/>
      <c r="O154" s="64"/>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row>
    <row r="155" spans="1:55" ht="14.25" x14ac:dyDescent="0.4">
      <c r="A155" s="60"/>
      <c r="B155" s="756"/>
      <c r="C155" s="231" t="s">
        <v>349</v>
      </c>
      <c r="D155" s="239" t="s">
        <v>48</v>
      </c>
      <c r="E155" s="280" t="s">
        <v>32</v>
      </c>
      <c r="F155" s="231" t="s">
        <v>410</v>
      </c>
      <c r="G155" s="70" t="s">
        <v>6</v>
      </c>
      <c r="H155" s="233"/>
      <c r="I155" s="233"/>
      <c r="J155" s="234">
        <f t="shared" si="9"/>
        <v>0</v>
      </c>
      <c r="K155" s="64"/>
      <c r="L155" s="64"/>
      <c r="M155" s="64"/>
      <c r="N155" s="64"/>
      <c r="O155" s="64"/>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row>
    <row r="156" spans="1:55" ht="28.5" x14ac:dyDescent="0.4">
      <c r="A156" s="60"/>
      <c r="B156" s="756"/>
      <c r="C156" s="231" t="s">
        <v>350</v>
      </c>
      <c r="D156" s="239" t="s">
        <v>391</v>
      </c>
      <c r="E156" s="280" t="s">
        <v>788</v>
      </c>
      <c r="F156" s="231" t="s">
        <v>411</v>
      </c>
      <c r="G156" s="70" t="s">
        <v>6</v>
      </c>
      <c r="H156" s="233"/>
      <c r="I156" s="233"/>
      <c r="J156" s="234">
        <f t="shared" si="9"/>
        <v>0</v>
      </c>
      <c r="K156" s="64"/>
      <c r="L156" s="64"/>
      <c r="M156" s="64"/>
      <c r="N156" s="64"/>
      <c r="O156" s="64"/>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row>
    <row r="157" spans="1:55" ht="14.25" x14ac:dyDescent="0.4">
      <c r="A157" s="60"/>
      <c r="B157" s="756"/>
      <c r="C157" s="231" t="s">
        <v>351</v>
      </c>
      <c r="D157" s="239" t="s">
        <v>803</v>
      </c>
      <c r="E157" s="280" t="s">
        <v>81</v>
      </c>
      <c r="F157" s="231" t="s">
        <v>368</v>
      </c>
      <c r="G157" s="70" t="s">
        <v>6</v>
      </c>
      <c r="H157" s="233"/>
      <c r="I157" s="233"/>
      <c r="J157" s="234">
        <f t="shared" si="9"/>
        <v>0</v>
      </c>
      <c r="K157" s="64"/>
      <c r="L157" s="64"/>
      <c r="M157" s="64"/>
      <c r="N157" s="64"/>
      <c r="O157" s="64"/>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row>
    <row r="158" spans="1:55" ht="14.25" x14ac:dyDescent="0.4">
      <c r="A158" s="60"/>
      <c r="B158" s="756"/>
      <c r="C158" s="231" t="s">
        <v>369</v>
      </c>
      <c r="D158" s="239" t="s">
        <v>189</v>
      </c>
      <c r="E158" s="280" t="s">
        <v>104</v>
      </c>
      <c r="F158" s="239" t="s">
        <v>783</v>
      </c>
      <c r="G158" s="70" t="s">
        <v>6</v>
      </c>
      <c r="H158" s="233"/>
      <c r="I158" s="233"/>
      <c r="J158" s="234">
        <f t="shared" si="9"/>
        <v>0</v>
      </c>
      <c r="K158" s="64"/>
      <c r="L158" s="64"/>
      <c r="M158" s="64"/>
      <c r="N158" s="64"/>
      <c r="O158" s="64"/>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row>
    <row r="159" spans="1:55" ht="28.5" x14ac:dyDescent="0.4">
      <c r="A159" s="60"/>
      <c r="B159" s="756"/>
      <c r="C159" s="231" t="s">
        <v>406</v>
      </c>
      <c r="D159" s="239" t="s">
        <v>811</v>
      </c>
      <c r="E159" s="280" t="s">
        <v>810</v>
      </c>
      <c r="F159" s="239" t="s">
        <v>784</v>
      </c>
      <c r="G159" s="70" t="s">
        <v>6</v>
      </c>
      <c r="H159" s="233"/>
      <c r="I159" s="233"/>
      <c r="J159" s="234">
        <f t="shared" si="9"/>
        <v>0</v>
      </c>
      <c r="K159" s="64"/>
      <c r="L159" s="64"/>
      <c r="M159" s="64"/>
      <c r="N159" s="64"/>
      <c r="O159" s="64"/>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row>
    <row r="160" spans="1:55" ht="14.25" x14ac:dyDescent="0.4">
      <c r="A160" s="60"/>
      <c r="B160" s="756"/>
      <c r="C160" s="231" t="s">
        <v>358</v>
      </c>
      <c r="D160" s="239" t="s">
        <v>1028</v>
      </c>
      <c r="E160" s="280" t="s">
        <v>45</v>
      </c>
      <c r="F160" s="231" t="s">
        <v>359</v>
      </c>
      <c r="G160" s="70" t="s">
        <v>6</v>
      </c>
      <c r="H160" s="233"/>
      <c r="I160" s="233"/>
      <c r="J160" s="234">
        <f t="shared" si="9"/>
        <v>0</v>
      </c>
      <c r="K160" s="64"/>
      <c r="L160" s="64"/>
      <c r="M160" s="64"/>
      <c r="N160" s="64"/>
      <c r="O160" s="64"/>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row>
    <row r="161" spans="1:55" ht="14.25" x14ac:dyDescent="0.4">
      <c r="A161" s="60"/>
      <c r="B161" s="65" t="s">
        <v>360</v>
      </c>
      <c r="C161" s="235" t="str">
        <f>IF(K161=100%, "Complete", "Incomplete")</f>
        <v>Incomplete</v>
      </c>
      <c r="D161" s="236"/>
      <c r="E161" s="237"/>
      <c r="F161" s="236"/>
      <c r="G161" s="70"/>
      <c r="H161" s="203"/>
      <c r="I161" s="236"/>
      <c r="J161" s="236"/>
      <c r="K161" s="73">
        <f>SUM(J154:J160) / (COUNT(J154:J160))</f>
        <v>0</v>
      </c>
      <c r="L161" s="64"/>
      <c r="M161" s="64"/>
      <c r="N161" s="64"/>
      <c r="O161" s="64"/>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row>
    <row r="162" spans="1:55" ht="14.25" x14ac:dyDescent="0.4">
      <c r="A162" s="60"/>
      <c r="B162" s="240"/>
      <c r="C162" s="207"/>
      <c r="D162" s="207"/>
      <c r="E162" s="241"/>
      <c r="F162" s="207"/>
      <c r="G162" s="242"/>
      <c r="H162" s="242"/>
      <c r="I162" s="207"/>
      <c r="J162" s="230"/>
      <c r="K162" s="64"/>
      <c r="L162" s="64"/>
      <c r="M162" s="64"/>
      <c r="N162" s="64"/>
      <c r="O162" s="64"/>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row>
    <row r="163" spans="1:55" ht="14.25" x14ac:dyDescent="0.4">
      <c r="A163" s="60"/>
      <c r="B163" s="215" t="s">
        <v>338</v>
      </c>
      <c r="C163" s="760" t="s">
        <v>965</v>
      </c>
      <c r="D163" s="761"/>
      <c r="E163" s="761"/>
      <c r="F163" s="761"/>
      <c r="G163" s="761"/>
      <c r="H163" s="761"/>
      <c r="I163" s="762"/>
      <c r="J163" s="230"/>
      <c r="K163" s="64"/>
      <c r="L163" s="64"/>
      <c r="M163" s="64"/>
      <c r="N163" s="64"/>
      <c r="O163" s="64"/>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row>
    <row r="164" spans="1:55" ht="106.5" customHeight="1" x14ac:dyDescent="0.4">
      <c r="A164" s="60"/>
      <c r="B164" s="68" t="s">
        <v>340</v>
      </c>
      <c r="C164" s="763" t="s">
        <v>1443</v>
      </c>
      <c r="D164" s="764"/>
      <c r="E164" s="764"/>
      <c r="F164" s="764"/>
      <c r="G164" s="764"/>
      <c r="H164" s="764"/>
      <c r="I164" s="765"/>
      <c r="J164" s="230"/>
      <c r="K164" s="64"/>
      <c r="L164" s="64"/>
      <c r="M164" s="64"/>
      <c r="N164" s="64"/>
      <c r="O164" s="64"/>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row>
    <row r="165" spans="1:55" ht="46.5" customHeight="1" x14ac:dyDescent="0.4">
      <c r="A165" s="60"/>
      <c r="B165" s="69" t="s">
        <v>341</v>
      </c>
      <c r="C165" s="758" t="s">
        <v>737</v>
      </c>
      <c r="D165" s="758"/>
      <c r="E165" s="758"/>
      <c r="F165" s="758"/>
      <c r="G165" s="758"/>
      <c r="H165" s="758"/>
      <c r="I165" s="758"/>
      <c r="J165" s="230"/>
      <c r="K165" s="64"/>
      <c r="L165" s="64"/>
      <c r="M165" s="64"/>
      <c r="N165" s="64"/>
      <c r="O165" s="64"/>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row>
    <row r="166" spans="1:55" ht="30.75" x14ac:dyDescent="0.4">
      <c r="A166" s="60"/>
      <c r="B166" s="759" t="s">
        <v>393</v>
      </c>
      <c r="C166" s="208" t="s">
        <v>342</v>
      </c>
      <c r="D166" s="209" t="s">
        <v>343</v>
      </c>
      <c r="E166" s="208" t="s">
        <v>344</v>
      </c>
      <c r="F166" s="208" t="s">
        <v>345</v>
      </c>
      <c r="G166" s="210" t="s">
        <v>346</v>
      </c>
      <c r="H166" s="210" t="s">
        <v>671</v>
      </c>
      <c r="I166" s="210" t="s">
        <v>3</v>
      </c>
      <c r="J166" s="89" t="s">
        <v>4</v>
      </c>
      <c r="K166" s="64"/>
      <c r="L166" s="64"/>
      <c r="M166" s="64"/>
      <c r="N166" s="64"/>
      <c r="O166" s="64"/>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row>
    <row r="167" spans="1:55" ht="150.75" customHeight="1" x14ac:dyDescent="0.4">
      <c r="A167" s="60"/>
      <c r="B167" s="756"/>
      <c r="C167" s="239" t="s">
        <v>390</v>
      </c>
      <c r="D167" s="239" t="s">
        <v>1084</v>
      </c>
      <c r="E167" s="280" t="s">
        <v>1085</v>
      </c>
      <c r="F167" s="231" t="s">
        <v>448</v>
      </c>
      <c r="G167" s="70" t="s">
        <v>6</v>
      </c>
      <c r="H167" s="233"/>
      <c r="I167" s="233"/>
      <c r="J167" s="234">
        <f>IF(G167="","0",IF(G167="Pass",1,IF(G167="Fail",0,IF(G167="TBD",0,IF(G167="N/A (Please provide reason)",1)))))</f>
        <v>0</v>
      </c>
      <c r="K167" s="64"/>
      <c r="L167" s="64"/>
      <c r="M167" s="64"/>
      <c r="N167" s="64"/>
      <c r="O167" s="64"/>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row>
    <row r="168" spans="1:55" ht="62.25" customHeight="1" x14ac:dyDescent="0.4">
      <c r="A168" s="60"/>
      <c r="B168" s="756"/>
      <c r="C168" s="239" t="s">
        <v>394</v>
      </c>
      <c r="D168" s="239" t="s">
        <v>1086</v>
      </c>
      <c r="E168" s="280" t="s">
        <v>794</v>
      </c>
      <c r="F168" s="231" t="s">
        <v>395</v>
      </c>
      <c r="G168" s="70" t="s">
        <v>6</v>
      </c>
      <c r="H168" s="233"/>
      <c r="I168" s="233"/>
      <c r="J168" s="234">
        <f>IF(G168="","0",IF(G168="Pass",1,IF(G168="Fail",0,IF(G168="TBD",0,IF(G168="N/A (Please provide reason)",1)))))</f>
        <v>0</v>
      </c>
      <c r="K168" s="64"/>
      <c r="L168" s="64"/>
      <c r="M168" s="64"/>
      <c r="N168" s="64"/>
      <c r="O168" s="64"/>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row>
    <row r="169" spans="1:55" ht="14.25" x14ac:dyDescent="0.4">
      <c r="A169" s="60"/>
      <c r="B169" s="65" t="s">
        <v>360</v>
      </c>
      <c r="C169" s="235" t="str">
        <f>IF(K169=100%, "Complete", "Incomplete")</f>
        <v>Incomplete</v>
      </c>
      <c r="D169" s="236"/>
      <c r="E169" s="237"/>
      <c r="F169" s="236"/>
      <c r="G169" s="238"/>
      <c r="H169" s="238"/>
      <c r="I169" s="236"/>
      <c r="J169" s="236"/>
      <c r="K169" s="73">
        <f>SUM(J167:J168) / (COUNT(J167:J168))</f>
        <v>0</v>
      </c>
      <c r="L169" s="64"/>
      <c r="M169" s="64"/>
      <c r="N169" s="64"/>
      <c r="O169" s="64"/>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row>
    <row r="170" spans="1:55" ht="14.25" x14ac:dyDescent="0.4">
      <c r="A170" s="60"/>
      <c r="B170" s="240"/>
      <c r="C170" s="207"/>
      <c r="D170" s="207"/>
      <c r="E170" s="241"/>
      <c r="F170" s="207"/>
      <c r="G170" s="242"/>
      <c r="H170" s="242"/>
      <c r="I170" s="207"/>
      <c r="J170" s="230"/>
      <c r="K170" s="64"/>
      <c r="L170" s="64"/>
      <c r="M170" s="64"/>
      <c r="N170" s="64"/>
      <c r="O170" s="64"/>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row>
    <row r="171" spans="1:55" ht="14.25" x14ac:dyDescent="0.4">
      <c r="A171" s="60"/>
      <c r="B171" s="240"/>
      <c r="C171" s="207"/>
      <c r="D171" s="207"/>
      <c r="E171" s="241"/>
      <c r="F171" s="207"/>
      <c r="G171" s="113" t="s">
        <v>609</v>
      </c>
      <c r="H171" s="207"/>
      <c r="I171" s="207" t="s">
        <v>7</v>
      </c>
      <c r="J171" s="207"/>
      <c r="K171" s="230"/>
      <c r="L171" s="64"/>
      <c r="M171" s="64"/>
      <c r="N171" s="64"/>
      <c r="O171" s="64"/>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row>
    <row r="172" spans="1:55" ht="14.25" x14ac:dyDescent="0.4">
      <c r="A172" s="60"/>
      <c r="B172" s="240"/>
      <c r="C172" s="207"/>
      <c r="D172" s="207"/>
      <c r="E172" s="241"/>
      <c r="F172" s="207"/>
      <c r="G172" s="75" t="s">
        <v>10</v>
      </c>
      <c r="H172" s="207"/>
      <c r="I172" s="207"/>
      <c r="J172" s="207"/>
      <c r="K172" s="230"/>
      <c r="L172" s="64"/>
      <c r="M172" s="64"/>
      <c r="N172" s="64"/>
      <c r="O172" s="64"/>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row>
    <row r="173" spans="1:55" ht="14.25" x14ac:dyDescent="0.4">
      <c r="A173" s="60"/>
      <c r="B173" s="240"/>
      <c r="C173" s="207"/>
      <c r="D173" s="207"/>
      <c r="E173" s="241"/>
      <c r="F173" s="207"/>
      <c r="G173" s="77" t="s">
        <v>13</v>
      </c>
      <c r="H173" s="207"/>
      <c r="I173" s="207"/>
      <c r="J173" s="207"/>
      <c r="K173" s="230"/>
      <c r="L173" s="64"/>
      <c r="M173" s="64"/>
      <c r="N173" s="64"/>
      <c r="O173" s="64"/>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row>
    <row r="174" spans="1:55" ht="28.5" x14ac:dyDescent="0.4">
      <c r="A174" s="60"/>
      <c r="B174" s="240"/>
      <c r="C174" s="207" t="s">
        <v>7</v>
      </c>
      <c r="D174" s="207"/>
      <c r="E174" s="241"/>
      <c r="F174" s="207"/>
      <c r="G174" s="78" t="s">
        <v>610</v>
      </c>
      <c r="H174" s="207"/>
      <c r="I174" s="207"/>
      <c r="J174" s="207"/>
      <c r="K174" s="230"/>
      <c r="L174" s="64"/>
      <c r="M174" s="64"/>
      <c r="N174" s="64"/>
      <c r="O174" s="64"/>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row>
    <row r="175" spans="1:55" ht="14.25" x14ac:dyDescent="0.4">
      <c r="A175" s="60"/>
      <c r="B175" s="240"/>
      <c r="C175" s="207"/>
      <c r="D175" s="207"/>
      <c r="E175" s="247"/>
      <c r="F175" s="207"/>
      <c r="G175" s="78" t="s">
        <v>6</v>
      </c>
      <c r="H175" s="207"/>
      <c r="I175" s="207"/>
      <c r="J175" s="207"/>
      <c r="K175" s="230"/>
      <c r="L175" s="64"/>
      <c r="M175" s="64"/>
      <c r="N175" s="64"/>
      <c r="O175" s="64"/>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row>
    <row r="176" spans="1:55" ht="14.25" x14ac:dyDescent="0.4">
      <c r="A176" s="60"/>
      <c r="B176" s="244"/>
      <c r="C176" s="245" t="s">
        <v>370</v>
      </c>
      <c r="D176" s="246" t="s">
        <v>371</v>
      </c>
      <c r="E176" s="247"/>
      <c r="F176" s="207"/>
      <c r="G176" s="408"/>
      <c r="H176" s="207"/>
      <c r="I176" s="207"/>
      <c r="J176" s="207"/>
      <c r="K176" s="230"/>
      <c r="L176" s="64"/>
      <c r="M176" s="64"/>
      <c r="N176" s="64"/>
      <c r="O176" s="64"/>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row>
    <row r="177" spans="1:55" ht="14.25" x14ac:dyDescent="0.4">
      <c r="A177" s="556" t="s">
        <v>1087</v>
      </c>
      <c r="B177" s="406" t="s">
        <v>339</v>
      </c>
      <c r="C177" s="395">
        <f>K30</f>
        <v>0</v>
      </c>
      <c r="D177" s="396" t="str">
        <f>C30</f>
        <v>Incomplete</v>
      </c>
      <c r="E177" s="248"/>
      <c r="F177" s="207"/>
      <c r="G177" s="407" t="s">
        <v>18</v>
      </c>
      <c r="H177" s="207"/>
      <c r="I177" s="207"/>
      <c r="J177" s="207"/>
      <c r="K177" s="230"/>
      <c r="L177" s="64"/>
      <c r="M177" s="64"/>
      <c r="N177" s="64"/>
      <c r="O177" s="64"/>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row>
    <row r="178" spans="1:55" s="66" customFormat="1" ht="14.25" x14ac:dyDescent="0.4">
      <c r="A178" s="556" t="s">
        <v>1087</v>
      </c>
      <c r="B178" s="406" t="s">
        <v>361</v>
      </c>
      <c r="C178" s="395">
        <f>K46</f>
        <v>0</v>
      </c>
      <c r="D178" s="396" t="str">
        <f>C46</f>
        <v>Incomplete</v>
      </c>
      <c r="E178" s="248"/>
      <c r="F178" s="117" t="s">
        <v>372</v>
      </c>
      <c r="G178" s="249">
        <f>COUNTIF($J$20:$J170,"0")</f>
        <v>58</v>
      </c>
      <c r="H178" s="207"/>
      <c r="I178" s="207"/>
      <c r="J178" s="207"/>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row>
    <row r="179" spans="1:55" s="66" customFormat="1" ht="14.25" x14ac:dyDescent="0.4">
      <c r="A179" s="555" t="s">
        <v>1088</v>
      </c>
      <c r="B179" s="405" t="s">
        <v>363</v>
      </c>
      <c r="C179" s="395">
        <f>M59</f>
        <v>0</v>
      </c>
      <c r="D179" s="396" t="str">
        <f>C59</f>
        <v>Incomplete</v>
      </c>
      <c r="E179" s="248"/>
      <c r="F179" s="250" t="s">
        <v>373</v>
      </c>
      <c r="G179" s="249">
        <f>COUNTIF($J$20:$J170,"1")</f>
        <v>0</v>
      </c>
      <c r="H179" s="207"/>
      <c r="I179" s="207"/>
      <c r="J179" s="207"/>
      <c r="K179" s="230"/>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row>
    <row r="180" spans="1:55" s="66" customFormat="1" ht="14.25" x14ac:dyDescent="0.4">
      <c r="A180" s="556" t="s">
        <v>1087</v>
      </c>
      <c r="B180" s="406" t="s">
        <v>365</v>
      </c>
      <c r="C180" s="395">
        <f>K73</f>
        <v>0</v>
      </c>
      <c r="D180" s="396" t="str">
        <f>C73</f>
        <v>Incomplete</v>
      </c>
      <c r="E180" s="248"/>
      <c r="F180" s="117" t="s">
        <v>374</v>
      </c>
      <c r="G180" s="249">
        <f>COUNTIF(J20:J170,"&gt;=0")</f>
        <v>58</v>
      </c>
      <c r="H180" s="207"/>
      <c r="I180" s="207"/>
      <c r="J180" s="207"/>
      <c r="K180" s="230"/>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row>
    <row r="181" spans="1:55" s="66" customFormat="1" ht="14.25" x14ac:dyDescent="0.4">
      <c r="A181" s="555" t="s">
        <v>1088</v>
      </c>
      <c r="B181" s="405" t="s">
        <v>366</v>
      </c>
      <c r="C181" s="395">
        <f>M92</f>
        <v>0</v>
      </c>
      <c r="D181" s="396" t="str">
        <f>C92</f>
        <v>Incomplete</v>
      </c>
      <c r="E181" s="248"/>
      <c r="F181" s="250" t="s">
        <v>375</v>
      </c>
      <c r="G181" s="76">
        <f>SUM($G179/$G180)</f>
        <v>0</v>
      </c>
      <c r="H181" s="207"/>
      <c r="I181" s="207"/>
      <c r="J181" s="207"/>
      <c r="K181" s="230"/>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row>
    <row r="182" spans="1:55" s="66" customFormat="1" ht="14.25" x14ac:dyDescent="0.4">
      <c r="A182" s="556" t="s">
        <v>1087</v>
      </c>
      <c r="B182" s="406" t="s">
        <v>379</v>
      </c>
      <c r="C182" s="395">
        <f>M101</f>
        <v>0</v>
      </c>
      <c r="D182" s="396" t="str">
        <f>C101</f>
        <v>Incomplete</v>
      </c>
      <c r="E182" s="248"/>
      <c r="F182" s="207"/>
      <c r="G182" s="242"/>
      <c r="H182" s="242"/>
      <c r="I182" s="207"/>
      <c r="J182" s="207"/>
      <c r="K182" s="230"/>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row>
    <row r="183" spans="1:55" s="66" customFormat="1" ht="14.25" x14ac:dyDescent="0.4">
      <c r="A183" s="556" t="s">
        <v>1087</v>
      </c>
      <c r="B183" s="406" t="s">
        <v>380</v>
      </c>
      <c r="C183" s="395">
        <f>K120</f>
        <v>0</v>
      </c>
      <c r="D183" s="396" t="str">
        <f>C120</f>
        <v>Incomplete</v>
      </c>
      <c r="E183" s="248"/>
      <c r="F183" s="207"/>
      <c r="G183" s="407" t="s">
        <v>19</v>
      </c>
      <c r="H183" s="242"/>
      <c r="I183" s="207"/>
      <c r="J183" s="207"/>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row>
    <row r="184" spans="1:55" s="66" customFormat="1" ht="14.25" x14ac:dyDescent="0.4">
      <c r="A184" s="556" t="s">
        <v>1087</v>
      </c>
      <c r="B184" s="406" t="s">
        <v>381</v>
      </c>
      <c r="C184" s="395">
        <f>M134</f>
        <v>0</v>
      </c>
      <c r="D184" s="396" t="str">
        <f>C134</f>
        <v>Incomplete</v>
      </c>
      <c r="E184" s="248"/>
      <c r="F184" s="117" t="s">
        <v>372</v>
      </c>
      <c r="G184" s="249">
        <f>COUNTIF($L$20:$L170,"0")</f>
        <v>23</v>
      </c>
      <c r="H184" s="242"/>
      <c r="I184" s="207"/>
      <c r="J184" s="207"/>
      <c r="K184" s="230"/>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row>
    <row r="185" spans="1:55" s="66" customFormat="1" ht="14.25" x14ac:dyDescent="0.4">
      <c r="A185" s="555" t="s">
        <v>1087</v>
      </c>
      <c r="B185" s="405" t="s">
        <v>445</v>
      </c>
      <c r="C185" s="395">
        <f>K148</f>
        <v>0</v>
      </c>
      <c r="D185" s="396" t="str">
        <f>C148</f>
        <v>Incomplete</v>
      </c>
      <c r="E185" s="248"/>
      <c r="F185" s="250" t="s">
        <v>373</v>
      </c>
      <c r="G185" s="249">
        <f>COUNTIF($L$20:$L170,"1")</f>
        <v>0</v>
      </c>
      <c r="H185" s="242"/>
      <c r="I185" s="207"/>
      <c r="J185" s="207"/>
      <c r="K185" s="230"/>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row>
    <row r="186" spans="1:55" s="66" customFormat="1" ht="14.25" x14ac:dyDescent="0.4">
      <c r="A186" s="556" t="s">
        <v>1088</v>
      </c>
      <c r="B186" s="406" t="s">
        <v>963</v>
      </c>
      <c r="C186" s="395">
        <f>K161</f>
        <v>0</v>
      </c>
      <c r="D186" s="396" t="str">
        <f>C161</f>
        <v>Incomplete</v>
      </c>
      <c r="E186" s="248"/>
      <c r="F186" s="117" t="s">
        <v>374</v>
      </c>
      <c r="G186" s="249">
        <f>COUNTIF(L20:L170,"&gt;=0")</f>
        <v>23</v>
      </c>
      <c r="H186" s="242"/>
      <c r="I186" s="207"/>
      <c r="J186" s="207"/>
      <c r="K186" s="230"/>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row>
    <row r="187" spans="1:55" s="66" customFormat="1" ht="14.25" x14ac:dyDescent="0.4">
      <c r="A187" s="556" t="s">
        <v>1087</v>
      </c>
      <c r="B187" s="406" t="s">
        <v>964</v>
      </c>
      <c r="C187" s="395">
        <f>K169</f>
        <v>0</v>
      </c>
      <c r="D187" s="396" t="str">
        <f>C169</f>
        <v>Incomplete</v>
      </c>
      <c r="E187" s="248"/>
      <c r="F187" s="250" t="s">
        <v>375</v>
      </c>
      <c r="G187" s="76">
        <f>SUM($G185/$G186)</f>
        <v>0</v>
      </c>
      <c r="H187" s="242"/>
      <c r="I187" s="207"/>
      <c r="J187" s="207"/>
      <c r="K187" s="230"/>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row>
    <row r="188" spans="1:55" s="66" customFormat="1" ht="14.25" x14ac:dyDescent="0.4">
      <c r="A188" s="556" t="s">
        <v>1087</v>
      </c>
      <c r="B188" s="406" t="s">
        <v>965</v>
      </c>
      <c r="C188" s="395">
        <f>K169</f>
        <v>0</v>
      </c>
      <c r="D188" s="396" t="str">
        <f>C169</f>
        <v>Incomplete</v>
      </c>
      <c r="E188" s="248"/>
      <c r="F188" s="207" t="s">
        <v>7</v>
      </c>
      <c r="G188" s="242"/>
      <c r="H188" s="242"/>
      <c r="I188" s="207"/>
      <c r="J188" s="207"/>
      <c r="K188" s="230"/>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row>
    <row r="189" spans="1:55" s="66" customFormat="1" ht="14.25" x14ac:dyDescent="0.4">
      <c r="A189" s="60"/>
      <c r="B189" s="240"/>
      <c r="C189" s="206"/>
      <c r="D189" s="206"/>
      <c r="E189" s="241"/>
      <c r="F189" s="207"/>
      <c r="G189" s="60"/>
      <c r="H189" s="60"/>
      <c r="I189" s="207"/>
      <c r="J189" s="207"/>
      <c r="K189" s="230"/>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row>
    <row r="190" spans="1:55" s="66" customFormat="1" ht="14.25" x14ac:dyDescent="0.4">
      <c r="A190" s="60"/>
      <c r="B190" s="240"/>
      <c r="C190" s="251">
        <f>COUNTIFS(D177:D188,"Complete",A177:A188,"OPDS")</f>
        <v>0</v>
      </c>
      <c r="D190" s="252" t="s">
        <v>1089</v>
      </c>
      <c r="E190" s="253"/>
      <c r="F190" s="207"/>
      <c r="G190" s="242"/>
      <c r="H190" s="242"/>
      <c r="I190" s="207"/>
      <c r="J190" s="207"/>
      <c r="K190" s="230"/>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row>
    <row r="191" spans="1:55" ht="14.25" x14ac:dyDescent="0.4">
      <c r="A191" s="60"/>
      <c r="B191" s="240"/>
      <c r="C191" s="251">
        <f>COUNTIFS(D177:D188,"Incomplete",A177:A188,"OPDS")</f>
        <v>9</v>
      </c>
      <c r="D191" s="252" t="s">
        <v>1090</v>
      </c>
      <c r="E191" s="253"/>
      <c r="F191" s="207"/>
      <c r="G191" s="242"/>
      <c r="H191" s="242"/>
      <c r="I191" s="207"/>
      <c r="J191" s="207"/>
      <c r="K191" s="230"/>
      <c r="L191" s="64"/>
      <c r="M191" s="64"/>
      <c r="N191" s="64"/>
      <c r="O191" s="64"/>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row>
    <row r="192" spans="1:55" s="66" customFormat="1" ht="14.25" x14ac:dyDescent="0.4">
      <c r="A192" s="60"/>
      <c r="B192" s="240"/>
      <c r="C192" s="79">
        <f>SUM($C$190:$C$191)</f>
        <v>9</v>
      </c>
      <c r="D192" s="252" t="s">
        <v>1091</v>
      </c>
      <c r="E192" s="253"/>
      <c r="F192" s="207"/>
      <c r="G192" s="242"/>
      <c r="H192" s="242"/>
      <c r="I192" s="207"/>
      <c r="J192" s="207"/>
      <c r="K192" s="230"/>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row>
    <row r="193" spans="1:55" s="66" customFormat="1" ht="14.25" x14ac:dyDescent="0.4">
      <c r="A193" s="60"/>
      <c r="B193" s="240"/>
      <c r="C193" s="80">
        <f>SUM($C$190)/($C$192)</f>
        <v>0</v>
      </c>
      <c r="D193" s="98" t="s">
        <v>1092</v>
      </c>
      <c r="E193" s="254"/>
      <c r="F193" s="207"/>
      <c r="G193" s="242"/>
      <c r="H193" s="242"/>
      <c r="I193" s="207"/>
      <c r="J193" s="207"/>
      <c r="K193" s="230"/>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row>
    <row r="194" spans="1:55" s="66" customFormat="1" ht="14.25" x14ac:dyDescent="0.4">
      <c r="A194" s="60"/>
      <c r="B194" s="240"/>
      <c r="C194" s="251">
        <f>COUNTIFS(D177:D188,"Complete",A177:A188,"DPDS")</f>
        <v>0</v>
      </c>
      <c r="D194" s="252" t="s">
        <v>1093</v>
      </c>
      <c r="E194" s="241"/>
      <c r="F194" s="207"/>
      <c r="G194" s="242"/>
      <c r="H194" s="242"/>
      <c r="I194" s="207"/>
      <c r="J194" s="207"/>
      <c r="K194" s="230"/>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row>
    <row r="195" spans="1:55" s="66" customFormat="1" ht="14.25" x14ac:dyDescent="0.4">
      <c r="A195" s="60"/>
      <c r="B195" s="240"/>
      <c r="C195" s="251">
        <f>COUNTIFS(D177:D188,"Incomplete",A177:A188,"DPDS")</f>
        <v>3</v>
      </c>
      <c r="D195" s="252" t="s">
        <v>1094</v>
      </c>
      <c r="E195" s="223"/>
      <c r="F195" s="60"/>
      <c r="G195" s="60"/>
      <c r="H195" s="60"/>
      <c r="I195" s="207"/>
      <c r="J195" s="207"/>
      <c r="K195" s="230"/>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row>
    <row r="196" spans="1:55" ht="14.25" x14ac:dyDescent="0.4">
      <c r="A196" s="60"/>
      <c r="B196" s="240"/>
      <c r="C196" s="79">
        <f>SUM($C$194:$C$195)</f>
        <v>3</v>
      </c>
      <c r="D196" s="252" t="s">
        <v>1095</v>
      </c>
      <c r="E196" s="223"/>
      <c r="F196" s="60"/>
      <c r="G196" s="60"/>
      <c r="H196" s="60"/>
      <c r="I196" s="207"/>
      <c r="J196" s="207"/>
      <c r="K196" s="230"/>
      <c r="L196" s="64"/>
      <c r="M196" s="64"/>
      <c r="N196" s="64"/>
      <c r="O196" s="64"/>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row>
    <row r="197" spans="1:55" ht="14.25" x14ac:dyDescent="0.4">
      <c r="A197" s="60"/>
      <c r="B197" s="60"/>
      <c r="C197" s="80">
        <f>SUM($C$194)/($C$196)</f>
        <v>0</v>
      </c>
      <c r="D197" s="98" t="s">
        <v>1096</v>
      </c>
      <c r="E197" s="223"/>
      <c r="F197" s="60"/>
      <c r="G197" s="60"/>
      <c r="H197" s="60"/>
      <c r="I197" s="60"/>
      <c r="J197" s="60"/>
      <c r="K197" s="60"/>
      <c r="L197" s="64"/>
      <c r="M197" s="64"/>
      <c r="N197" s="64"/>
      <c r="O197" s="64"/>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row>
    <row r="198" spans="1:55" x14ac:dyDescent="0.4">
      <c r="A198" s="60"/>
      <c r="B198" s="60"/>
      <c r="C198" s="60"/>
      <c r="D198" s="60"/>
      <c r="E198" s="223"/>
      <c r="F198" s="60"/>
      <c r="G198" s="60"/>
      <c r="H198" s="60"/>
      <c r="I198" s="60"/>
      <c r="J198" s="60"/>
      <c r="K198" s="60"/>
      <c r="L198" s="64"/>
      <c r="M198" s="64"/>
      <c r="N198" s="64"/>
      <c r="O198" s="64"/>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row>
    <row r="199" spans="1:55" x14ac:dyDescent="0.4">
      <c r="A199" s="60"/>
      <c r="B199" s="60"/>
      <c r="C199" s="60"/>
      <c r="D199" s="60"/>
      <c r="E199" s="223"/>
      <c r="F199" s="60"/>
      <c r="G199" s="60"/>
      <c r="H199" s="60"/>
      <c r="I199" s="60"/>
      <c r="J199" s="60"/>
      <c r="K199" s="60"/>
      <c r="L199" s="64"/>
      <c r="M199" s="64"/>
      <c r="N199" s="64"/>
      <c r="O199" s="64"/>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row>
    <row r="200" spans="1:55" x14ac:dyDescent="0.4">
      <c r="A200" s="60"/>
      <c r="B200" s="60"/>
      <c r="C200" s="60"/>
      <c r="D200" s="60"/>
      <c r="E200" s="223"/>
      <c r="F200" s="60"/>
      <c r="G200" s="60"/>
      <c r="H200" s="60"/>
      <c r="I200" s="60"/>
      <c r="J200" s="60"/>
      <c r="K200" s="60"/>
      <c r="L200" s="64"/>
      <c r="M200" s="64"/>
      <c r="N200" s="64"/>
      <c r="O200" s="64"/>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row>
    <row r="201" spans="1:55" x14ac:dyDescent="0.4">
      <c r="A201" s="60"/>
      <c r="B201" s="60"/>
      <c r="C201" s="60"/>
      <c r="D201" s="60"/>
      <c r="E201" s="223"/>
      <c r="F201" s="60"/>
      <c r="G201" s="60"/>
      <c r="H201" s="60"/>
      <c r="I201" s="60"/>
      <c r="J201" s="60"/>
      <c r="K201" s="60"/>
      <c r="L201" s="64"/>
      <c r="M201" s="64"/>
      <c r="N201" s="64"/>
      <c r="O201" s="64"/>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row>
    <row r="202" spans="1:55" x14ac:dyDescent="0.4">
      <c r="A202" s="60"/>
      <c r="B202" s="60"/>
      <c r="C202" s="60"/>
      <c r="D202" s="60"/>
      <c r="E202" s="223"/>
      <c r="F202" s="60"/>
      <c r="G202" s="60"/>
      <c r="H202" s="60"/>
      <c r="I202" s="60"/>
      <c r="J202" s="60"/>
      <c r="K202" s="60"/>
      <c r="L202" s="64"/>
      <c r="M202" s="64"/>
      <c r="N202" s="64"/>
      <c r="O202" s="64"/>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row>
    <row r="203" spans="1:55" x14ac:dyDescent="0.4">
      <c r="A203" s="60"/>
      <c r="B203" s="60"/>
      <c r="C203" s="60"/>
      <c r="D203" s="60"/>
      <c r="E203" s="223"/>
      <c r="F203" s="60"/>
      <c r="G203" s="60"/>
      <c r="H203" s="60"/>
      <c r="I203" s="60"/>
      <c r="J203" s="60"/>
      <c r="K203" s="60"/>
      <c r="L203" s="64"/>
      <c r="M203" s="64"/>
      <c r="N203" s="64"/>
      <c r="O203" s="64"/>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row>
    <row r="204" spans="1:55" ht="14.25" x14ac:dyDescent="0.4">
      <c r="A204" s="60"/>
      <c r="B204" s="60"/>
      <c r="C204" s="207"/>
      <c r="D204" s="207"/>
      <c r="E204" s="241"/>
      <c r="F204" s="207"/>
      <c r="G204" s="242"/>
      <c r="H204" s="242"/>
      <c r="I204" s="60"/>
      <c r="J204" s="60"/>
      <c r="K204" s="60"/>
      <c r="L204" s="64"/>
      <c r="M204" s="64"/>
      <c r="N204" s="64"/>
      <c r="O204" s="64"/>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row>
    <row r="205" spans="1:55" ht="14.25" x14ac:dyDescent="0.4">
      <c r="A205" s="60"/>
      <c r="B205" s="60"/>
      <c r="C205" s="207"/>
      <c r="D205" s="207"/>
      <c r="E205" s="241"/>
      <c r="F205" s="207"/>
      <c r="G205" s="242"/>
      <c r="H205" s="242"/>
      <c r="I205" s="60"/>
      <c r="J205" s="60"/>
      <c r="K205" s="60"/>
      <c r="L205" s="64"/>
      <c r="M205" s="64"/>
      <c r="N205" s="64"/>
      <c r="O205" s="64"/>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row>
    <row r="206" spans="1:55" ht="14.25" x14ac:dyDescent="0.4">
      <c r="A206" s="60"/>
      <c r="B206" s="240"/>
      <c r="C206" s="207"/>
      <c r="D206" s="207"/>
      <c r="E206" s="241"/>
      <c r="F206" s="207"/>
      <c r="G206" s="242"/>
      <c r="H206" s="242"/>
      <c r="I206" s="207"/>
      <c r="J206" s="207"/>
      <c r="K206" s="230"/>
      <c r="L206" s="64"/>
      <c r="M206" s="64"/>
      <c r="N206" s="64"/>
      <c r="O206" s="64"/>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row>
    <row r="207" spans="1:55" ht="14.25" x14ac:dyDescent="0.4">
      <c r="A207" s="60"/>
      <c r="B207" s="240"/>
      <c r="C207" s="207"/>
      <c r="D207" s="207"/>
      <c r="E207" s="241"/>
      <c r="F207" s="207"/>
      <c r="G207" s="242"/>
      <c r="H207" s="242"/>
      <c r="I207" s="207"/>
      <c r="J207" s="207"/>
      <c r="K207" s="230"/>
      <c r="L207" s="64"/>
      <c r="M207" s="64"/>
      <c r="N207" s="64"/>
      <c r="O207" s="64"/>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row>
    <row r="208" spans="1:55" ht="14.25" x14ac:dyDescent="0.4">
      <c r="A208" s="60"/>
      <c r="B208" s="240"/>
      <c r="C208" s="207"/>
      <c r="D208" s="207"/>
      <c r="E208" s="241"/>
      <c r="F208" s="207"/>
      <c r="G208" s="242"/>
      <c r="H208" s="242"/>
      <c r="I208" s="207"/>
      <c r="J208" s="207"/>
      <c r="K208" s="230"/>
      <c r="L208" s="64"/>
      <c r="M208" s="64"/>
      <c r="N208" s="64"/>
      <c r="O208" s="64"/>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row>
    <row r="209" spans="1:55" ht="14.25" x14ac:dyDescent="0.4">
      <c r="A209" s="60"/>
      <c r="B209" s="240"/>
      <c r="C209" s="207"/>
      <c r="D209" s="207"/>
      <c r="E209" s="241"/>
      <c r="F209" s="207"/>
      <c r="G209" s="242"/>
      <c r="H209" s="242"/>
      <c r="I209" s="207"/>
      <c r="J209" s="207"/>
      <c r="K209" s="230"/>
      <c r="L209" s="64"/>
      <c r="M209" s="64"/>
      <c r="N209" s="64"/>
      <c r="O209" s="64"/>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row>
    <row r="210" spans="1:55" ht="14.25" x14ac:dyDescent="0.4">
      <c r="A210" s="60"/>
      <c r="B210" s="240"/>
      <c r="C210" s="207"/>
      <c r="D210" s="207"/>
      <c r="E210" s="241"/>
      <c r="F210" s="207"/>
      <c r="G210" s="242"/>
      <c r="H210" s="242"/>
      <c r="I210" s="207"/>
      <c r="J210" s="207"/>
      <c r="K210" s="230"/>
      <c r="L210" s="64"/>
      <c r="M210" s="64"/>
      <c r="N210" s="64"/>
      <c r="O210" s="64"/>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row>
    <row r="211" spans="1:55" ht="14.25" x14ac:dyDescent="0.4">
      <c r="A211" s="60"/>
      <c r="B211" s="240"/>
      <c r="C211" s="207"/>
      <c r="D211" s="207"/>
      <c r="E211" s="241"/>
      <c r="F211" s="207"/>
      <c r="G211" s="242"/>
      <c r="H211" s="242"/>
      <c r="I211" s="207"/>
      <c r="J211" s="207"/>
      <c r="K211" s="230"/>
      <c r="L211" s="64"/>
      <c r="M211" s="64"/>
      <c r="N211" s="64"/>
      <c r="O211" s="64"/>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row>
    <row r="212" spans="1:55" ht="14.25" x14ac:dyDescent="0.4">
      <c r="A212" s="60"/>
      <c r="B212" s="240"/>
      <c r="C212" s="207"/>
      <c r="D212" s="207"/>
      <c r="E212" s="241"/>
      <c r="F212" s="207"/>
      <c r="G212" s="242"/>
      <c r="H212" s="242"/>
      <c r="I212" s="207"/>
      <c r="J212" s="207"/>
      <c r="K212" s="230"/>
      <c r="L212" s="64"/>
      <c r="M212" s="64"/>
      <c r="N212" s="64"/>
      <c r="O212" s="64"/>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row>
    <row r="213" spans="1:55" ht="14.25" x14ac:dyDescent="0.4">
      <c r="A213" s="60"/>
      <c r="B213" s="240"/>
      <c r="C213" s="207"/>
      <c r="D213" s="207"/>
      <c r="E213" s="241"/>
      <c r="F213" s="207"/>
      <c r="G213" s="242"/>
      <c r="H213" s="242"/>
      <c r="I213" s="207"/>
      <c r="J213" s="207"/>
      <c r="K213" s="230"/>
      <c r="L213" s="64"/>
      <c r="M213" s="64"/>
      <c r="N213" s="64"/>
      <c r="O213" s="64"/>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row>
    <row r="214" spans="1:55" ht="14.25" x14ac:dyDescent="0.4">
      <c r="A214" s="60"/>
      <c r="B214" s="240"/>
      <c r="C214" s="207"/>
      <c r="D214" s="207"/>
      <c r="E214" s="241"/>
      <c r="F214" s="207"/>
      <c r="G214" s="242"/>
      <c r="H214" s="242"/>
      <c r="I214" s="207"/>
      <c r="J214" s="207"/>
      <c r="K214" s="230"/>
      <c r="L214" s="64"/>
      <c r="M214" s="64"/>
      <c r="N214" s="64"/>
      <c r="O214" s="64"/>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row>
    <row r="215" spans="1:55" ht="14.25" x14ac:dyDescent="0.4">
      <c r="A215" s="60"/>
      <c r="B215" s="240"/>
      <c r="C215" s="207"/>
      <c r="D215" s="207"/>
      <c r="E215" s="241"/>
      <c r="F215" s="207"/>
      <c r="G215" s="242"/>
      <c r="H215" s="242"/>
      <c r="I215" s="207"/>
      <c r="J215" s="207"/>
      <c r="K215" s="230"/>
      <c r="L215" s="64"/>
      <c r="M215" s="64"/>
      <c r="N215" s="64"/>
      <c r="O215" s="64"/>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row>
    <row r="216" spans="1:55" ht="14.25" x14ac:dyDescent="0.4">
      <c r="A216" s="60"/>
      <c r="B216" s="240"/>
      <c r="C216" s="207"/>
      <c r="D216" s="207"/>
      <c r="E216" s="241"/>
      <c r="F216" s="207"/>
      <c r="G216" s="242"/>
      <c r="H216" s="242"/>
      <c r="I216" s="207"/>
      <c r="J216" s="207"/>
      <c r="K216" s="230"/>
      <c r="L216" s="64"/>
      <c r="M216" s="64"/>
      <c r="N216" s="64"/>
      <c r="O216" s="64"/>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row>
    <row r="217" spans="1:55" ht="14.25" x14ac:dyDescent="0.4">
      <c r="A217" s="60"/>
      <c r="B217" s="240"/>
      <c r="C217" s="207"/>
      <c r="D217" s="207"/>
      <c r="E217" s="241"/>
      <c r="F217" s="207"/>
      <c r="G217" s="242"/>
      <c r="H217" s="242"/>
      <c r="I217" s="207"/>
      <c r="J217" s="207"/>
      <c r="K217" s="230"/>
      <c r="L217" s="64"/>
      <c r="M217" s="64"/>
      <c r="N217" s="64"/>
      <c r="O217" s="64"/>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row>
    <row r="218" spans="1:55" ht="14.25" x14ac:dyDescent="0.4">
      <c r="A218" s="60"/>
      <c r="B218" s="240"/>
      <c r="C218" s="207"/>
      <c r="D218" s="207"/>
      <c r="E218" s="241"/>
      <c r="F218" s="207"/>
      <c r="G218" s="242"/>
      <c r="H218" s="242"/>
      <c r="I218" s="207"/>
      <c r="J218" s="207"/>
      <c r="K218" s="230"/>
      <c r="L218" s="64"/>
      <c r="M218" s="64"/>
      <c r="N218" s="64"/>
      <c r="O218" s="64"/>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row>
    <row r="219" spans="1:55" ht="14.25" x14ac:dyDescent="0.4">
      <c r="A219" s="60"/>
      <c r="B219" s="240"/>
      <c r="C219" s="207"/>
      <c r="D219" s="207"/>
      <c r="E219" s="241"/>
      <c r="F219" s="207"/>
      <c r="G219" s="242"/>
      <c r="H219" s="242"/>
      <c r="I219" s="207"/>
      <c r="J219" s="207"/>
      <c r="K219" s="230"/>
      <c r="L219" s="64"/>
      <c r="M219" s="64"/>
      <c r="N219" s="64"/>
      <c r="O219" s="64"/>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row>
    <row r="220" spans="1:55" ht="14.25" x14ac:dyDescent="0.4">
      <c r="A220" s="60"/>
      <c r="B220" s="240"/>
      <c r="C220" s="207"/>
      <c r="D220" s="207"/>
      <c r="E220" s="241"/>
      <c r="F220" s="207"/>
      <c r="G220" s="242"/>
      <c r="H220" s="242"/>
      <c r="I220" s="207"/>
      <c r="J220" s="207"/>
      <c r="K220" s="230"/>
      <c r="L220" s="64"/>
      <c r="M220" s="64"/>
      <c r="N220" s="64"/>
      <c r="O220" s="64"/>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row>
    <row r="221" spans="1:55" ht="14.25" x14ac:dyDescent="0.4">
      <c r="A221" s="60"/>
      <c r="B221" s="240"/>
      <c r="C221" s="207"/>
      <c r="D221" s="207"/>
      <c r="E221" s="241"/>
      <c r="F221" s="207"/>
      <c r="G221" s="242"/>
      <c r="H221" s="242"/>
      <c r="I221" s="207"/>
      <c r="J221" s="207"/>
      <c r="K221" s="230"/>
      <c r="L221" s="64"/>
      <c r="M221" s="64"/>
      <c r="N221" s="64"/>
      <c r="O221" s="64"/>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row>
    <row r="222" spans="1:55" ht="14.25" x14ac:dyDescent="0.4">
      <c r="A222" s="60"/>
      <c r="B222" s="240"/>
      <c r="C222" s="207"/>
      <c r="D222" s="207"/>
      <c r="E222" s="241"/>
      <c r="F222" s="207"/>
      <c r="G222" s="242"/>
      <c r="H222" s="242"/>
      <c r="I222" s="207"/>
      <c r="J222" s="207"/>
      <c r="K222" s="230"/>
      <c r="L222" s="64"/>
      <c r="M222" s="64"/>
      <c r="N222" s="64"/>
      <c r="O222" s="64"/>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row>
    <row r="223" spans="1:55" ht="14.25" x14ac:dyDescent="0.4">
      <c r="A223" s="60"/>
      <c r="B223" s="240"/>
      <c r="C223" s="207"/>
      <c r="D223" s="207"/>
      <c r="E223" s="241"/>
      <c r="F223" s="207"/>
      <c r="G223" s="242"/>
      <c r="H223" s="242"/>
      <c r="I223" s="207"/>
      <c r="J223" s="207"/>
      <c r="K223" s="230"/>
      <c r="L223" s="64"/>
      <c r="M223" s="64"/>
      <c r="N223" s="64"/>
      <c r="O223" s="64"/>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row>
    <row r="224" spans="1:55" ht="14.25" x14ac:dyDescent="0.4">
      <c r="A224" s="60"/>
      <c r="B224" s="240"/>
      <c r="C224" s="207"/>
      <c r="D224" s="207"/>
      <c r="E224" s="241"/>
      <c r="F224" s="207"/>
      <c r="G224" s="242"/>
      <c r="H224" s="242"/>
      <c r="I224" s="207"/>
      <c r="J224" s="207"/>
      <c r="K224" s="230"/>
      <c r="L224" s="64"/>
      <c r="M224" s="64"/>
      <c r="N224" s="64"/>
      <c r="O224" s="64"/>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row>
    <row r="225" spans="1:55" ht="14.25" x14ac:dyDescent="0.4">
      <c r="A225" s="60"/>
      <c r="B225" s="240"/>
      <c r="C225" s="207"/>
      <c r="D225" s="207"/>
      <c r="E225" s="241"/>
      <c r="F225" s="207"/>
      <c r="G225" s="242"/>
      <c r="H225" s="242"/>
      <c r="I225" s="207"/>
      <c r="J225" s="207"/>
      <c r="K225" s="230"/>
      <c r="L225" s="64"/>
      <c r="M225" s="64"/>
      <c r="N225" s="64"/>
      <c r="O225" s="64"/>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row>
    <row r="226" spans="1:55" ht="14.25" x14ac:dyDescent="0.4">
      <c r="A226" s="60"/>
      <c r="B226" s="240"/>
      <c r="C226" s="207"/>
      <c r="D226" s="207"/>
      <c r="E226" s="241"/>
      <c r="F226" s="207"/>
      <c r="G226" s="242"/>
      <c r="H226" s="242"/>
      <c r="I226" s="207"/>
      <c r="J226" s="207"/>
      <c r="K226" s="230"/>
      <c r="L226" s="64"/>
      <c r="M226" s="64"/>
      <c r="N226" s="64"/>
      <c r="O226" s="64"/>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row>
    <row r="227" spans="1:55" ht="14.25" x14ac:dyDescent="0.4">
      <c r="A227" s="60"/>
      <c r="B227" s="240"/>
      <c r="C227" s="207"/>
      <c r="D227" s="207"/>
      <c r="E227" s="241"/>
      <c r="F227" s="207"/>
      <c r="G227" s="242"/>
      <c r="H227" s="242"/>
      <c r="I227" s="207"/>
      <c r="J227" s="207"/>
      <c r="K227" s="230"/>
      <c r="L227" s="64"/>
      <c r="M227" s="64"/>
      <c r="N227" s="64"/>
      <c r="O227" s="64"/>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row>
    <row r="228" spans="1:55" ht="14.25" x14ac:dyDescent="0.4">
      <c r="A228" s="60"/>
      <c r="B228" s="240"/>
      <c r="C228" s="207"/>
      <c r="D228" s="207"/>
      <c r="E228" s="241"/>
      <c r="F228" s="207"/>
      <c r="G228" s="242"/>
      <c r="H228" s="242"/>
      <c r="I228" s="207"/>
      <c r="J228" s="207"/>
      <c r="K228" s="230"/>
      <c r="L228" s="64"/>
      <c r="M228" s="64"/>
      <c r="N228" s="64"/>
      <c r="O228" s="64"/>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row>
    <row r="229" spans="1:55" ht="14.25" x14ac:dyDescent="0.4">
      <c r="A229" s="60"/>
      <c r="B229" s="240"/>
      <c r="C229" s="207"/>
      <c r="D229" s="207"/>
      <c r="E229" s="241"/>
      <c r="F229" s="207"/>
      <c r="G229" s="242"/>
      <c r="H229" s="242"/>
      <c r="I229" s="207"/>
      <c r="J229" s="207"/>
      <c r="K229" s="230"/>
      <c r="L229" s="64"/>
      <c r="M229" s="64"/>
      <c r="N229" s="64"/>
      <c r="O229" s="64"/>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row>
    <row r="230" spans="1:55" ht="14.25" x14ac:dyDescent="0.4">
      <c r="A230" s="60"/>
      <c r="B230" s="240"/>
      <c r="C230" s="207"/>
      <c r="D230" s="207"/>
      <c r="E230" s="241"/>
      <c r="F230" s="207"/>
      <c r="G230" s="242"/>
      <c r="H230" s="242"/>
      <c r="I230" s="207"/>
      <c r="J230" s="207"/>
      <c r="K230" s="230"/>
      <c r="L230" s="64"/>
      <c r="M230" s="64"/>
      <c r="N230" s="64"/>
      <c r="O230" s="64"/>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row>
    <row r="231" spans="1:55" ht="14.25" x14ac:dyDescent="0.4">
      <c r="A231" s="60"/>
      <c r="B231" s="240"/>
      <c r="C231" s="207"/>
      <c r="D231" s="207"/>
      <c r="E231" s="241"/>
      <c r="F231" s="207"/>
      <c r="G231" s="242"/>
      <c r="H231" s="242"/>
      <c r="I231" s="207"/>
      <c r="J231" s="207"/>
      <c r="K231" s="230"/>
      <c r="L231" s="64"/>
      <c r="M231" s="64"/>
      <c r="N231" s="64"/>
      <c r="O231" s="64"/>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row>
    <row r="232" spans="1:55" ht="14.25" x14ac:dyDescent="0.4">
      <c r="A232" s="60"/>
      <c r="B232" s="240"/>
      <c r="C232" s="207"/>
      <c r="D232" s="207"/>
      <c r="E232" s="241"/>
      <c r="F232" s="207"/>
      <c r="G232" s="242"/>
      <c r="H232" s="242"/>
      <c r="I232" s="207"/>
      <c r="J232" s="207"/>
      <c r="K232" s="230"/>
      <c r="L232" s="64"/>
      <c r="M232" s="64"/>
      <c r="N232" s="64"/>
      <c r="O232" s="64"/>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row>
    <row r="233" spans="1:55" ht="14.25" x14ac:dyDescent="0.4">
      <c r="A233" s="60"/>
      <c r="B233" s="240"/>
      <c r="C233" s="207"/>
      <c r="D233" s="207"/>
      <c r="E233" s="241"/>
      <c r="F233" s="207"/>
      <c r="G233" s="242"/>
      <c r="H233" s="242"/>
      <c r="I233" s="207"/>
      <c r="J233" s="207"/>
      <c r="K233" s="230"/>
      <c r="L233" s="64"/>
      <c r="M233" s="64"/>
      <c r="N233" s="64"/>
      <c r="O233" s="64"/>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row>
    <row r="234" spans="1:55" ht="14.25" x14ac:dyDescent="0.4">
      <c r="A234" s="60"/>
      <c r="B234" s="240"/>
      <c r="C234" s="207"/>
      <c r="D234" s="207"/>
      <c r="E234" s="241"/>
      <c r="F234" s="207"/>
      <c r="G234" s="242"/>
      <c r="H234" s="242"/>
      <c r="I234" s="207"/>
      <c r="J234" s="207"/>
      <c r="K234" s="230"/>
      <c r="L234" s="64"/>
      <c r="M234" s="64"/>
      <c r="N234" s="64"/>
      <c r="O234" s="64"/>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row>
    <row r="235" spans="1:55" ht="14.25" x14ac:dyDescent="0.4">
      <c r="A235" s="60"/>
      <c r="B235" s="240"/>
      <c r="C235" s="207"/>
      <c r="D235" s="207"/>
      <c r="E235" s="241"/>
      <c r="F235" s="207"/>
      <c r="G235" s="242"/>
      <c r="H235" s="242"/>
      <c r="I235" s="207"/>
      <c r="J235" s="207"/>
      <c r="K235" s="230"/>
      <c r="L235" s="64"/>
      <c r="M235" s="64"/>
      <c r="N235" s="64"/>
      <c r="O235" s="64"/>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row>
    <row r="236" spans="1:55" ht="14.25" x14ac:dyDescent="0.4">
      <c r="A236" s="60"/>
      <c r="B236" s="240"/>
      <c r="C236" s="207"/>
      <c r="D236" s="207"/>
      <c r="E236" s="241"/>
      <c r="F236" s="207"/>
      <c r="G236" s="242"/>
      <c r="H236" s="242"/>
      <c r="I236" s="207"/>
      <c r="J236" s="207"/>
      <c r="K236" s="230"/>
      <c r="L236" s="64"/>
      <c r="M236" s="64"/>
      <c r="N236" s="64"/>
      <c r="O236" s="64"/>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row>
    <row r="237" spans="1:55" ht="14.25" x14ac:dyDescent="0.4">
      <c r="A237" s="60"/>
      <c r="B237" s="240"/>
      <c r="C237" s="207"/>
      <c r="D237" s="207"/>
      <c r="E237" s="241"/>
      <c r="F237" s="207"/>
      <c r="G237" s="242"/>
      <c r="H237" s="242"/>
      <c r="I237" s="207"/>
      <c r="J237" s="207"/>
      <c r="K237" s="230"/>
      <c r="L237" s="64"/>
      <c r="M237" s="64"/>
      <c r="N237" s="64"/>
      <c r="O237" s="64"/>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row>
    <row r="238" spans="1:55" ht="14.25" x14ac:dyDescent="0.4">
      <c r="A238" s="60"/>
      <c r="B238" s="240"/>
      <c r="C238" s="207"/>
      <c r="D238" s="207"/>
      <c r="E238" s="241"/>
      <c r="F238" s="207"/>
      <c r="G238" s="242"/>
      <c r="H238" s="242"/>
      <c r="I238" s="207"/>
      <c r="J238" s="207"/>
      <c r="K238" s="230"/>
      <c r="L238" s="64"/>
      <c r="M238" s="64"/>
      <c r="N238" s="64"/>
      <c r="O238" s="64"/>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row>
    <row r="239" spans="1:55" ht="14.25" x14ac:dyDescent="0.4">
      <c r="A239" s="60"/>
      <c r="B239" s="240"/>
      <c r="C239" s="207"/>
      <c r="D239" s="207"/>
      <c r="E239" s="241"/>
      <c r="F239" s="207"/>
      <c r="G239" s="242"/>
      <c r="H239" s="242"/>
      <c r="I239" s="207"/>
      <c r="J239" s="207"/>
      <c r="K239" s="230"/>
      <c r="L239" s="64"/>
      <c r="M239" s="64"/>
      <c r="N239" s="64"/>
      <c r="O239" s="64"/>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row>
    <row r="240" spans="1:55" ht="14.25" x14ac:dyDescent="0.4">
      <c r="A240" s="60"/>
      <c r="B240" s="240"/>
      <c r="C240" s="207"/>
      <c r="D240" s="207"/>
      <c r="E240" s="241"/>
      <c r="F240" s="207"/>
      <c r="G240" s="242"/>
      <c r="H240" s="242"/>
      <c r="I240" s="207"/>
      <c r="J240" s="207"/>
      <c r="K240" s="230"/>
      <c r="L240" s="64"/>
      <c r="M240" s="64"/>
      <c r="N240" s="64"/>
      <c r="O240" s="64"/>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row>
    <row r="241" spans="1:55" ht="14.25" x14ac:dyDescent="0.4">
      <c r="A241" s="60"/>
      <c r="B241" s="240"/>
      <c r="C241" s="207"/>
      <c r="D241" s="207"/>
      <c r="E241" s="241"/>
      <c r="F241" s="207"/>
      <c r="G241" s="242"/>
      <c r="H241" s="242"/>
      <c r="I241" s="207"/>
      <c r="J241" s="207"/>
      <c r="K241" s="230"/>
      <c r="L241" s="64"/>
      <c r="M241" s="64"/>
      <c r="N241" s="64"/>
      <c r="O241" s="64"/>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row>
    <row r="242" spans="1:55" ht="14.25" x14ac:dyDescent="0.4">
      <c r="A242" s="60"/>
      <c r="B242" s="240"/>
      <c r="C242" s="207"/>
      <c r="D242" s="207"/>
      <c r="E242" s="241"/>
      <c r="F242" s="207"/>
      <c r="G242" s="242"/>
      <c r="H242" s="242"/>
      <c r="I242" s="207"/>
      <c r="J242" s="207"/>
      <c r="K242" s="230"/>
      <c r="L242" s="64"/>
      <c r="M242" s="64"/>
      <c r="N242" s="64"/>
      <c r="O242" s="64"/>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row>
    <row r="243" spans="1:55" ht="14.25" x14ac:dyDescent="0.4">
      <c r="A243" s="60"/>
      <c r="B243" s="240"/>
      <c r="C243" s="207"/>
      <c r="D243" s="207"/>
      <c r="E243" s="241"/>
      <c r="F243" s="207"/>
      <c r="G243" s="242"/>
      <c r="H243" s="242"/>
      <c r="I243" s="207"/>
      <c r="J243" s="207"/>
      <c r="K243" s="230"/>
      <c r="L243" s="64"/>
      <c r="M243" s="64"/>
      <c r="N243" s="64"/>
      <c r="O243" s="64"/>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row>
    <row r="244" spans="1:55" ht="14.25" x14ac:dyDescent="0.4">
      <c r="B244" s="244"/>
      <c r="C244" s="206"/>
      <c r="D244" s="206"/>
      <c r="E244" s="228"/>
      <c r="F244" s="206"/>
      <c r="G244" s="242"/>
      <c r="H244" s="242"/>
      <c r="I244" s="207"/>
      <c r="J244" s="207"/>
      <c r="K244" s="230"/>
      <c r="L244" s="64"/>
      <c r="M244" s="64"/>
      <c r="N244" s="64"/>
      <c r="O244" s="64"/>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row>
    <row r="245" spans="1:55" ht="14.25" x14ac:dyDescent="0.4">
      <c r="B245" s="244"/>
      <c r="C245" s="206"/>
      <c r="D245" s="206"/>
      <c r="E245" s="228"/>
      <c r="F245" s="206"/>
      <c r="G245" s="255"/>
      <c r="H245" s="255"/>
      <c r="I245" s="206"/>
      <c r="J245" s="206"/>
      <c r="K245" s="256"/>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row>
    <row r="246" spans="1:55" ht="14.25" x14ac:dyDescent="0.4">
      <c r="B246" s="244"/>
      <c r="C246" s="206"/>
      <c r="D246" s="206"/>
      <c r="E246" s="228"/>
      <c r="F246" s="206"/>
      <c r="G246" s="255"/>
      <c r="H246" s="255"/>
      <c r="I246" s="206"/>
      <c r="J246" s="206"/>
      <c r="K246" s="256"/>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row>
    <row r="247" spans="1:55" ht="14.25" x14ac:dyDescent="0.4">
      <c r="B247" s="244"/>
      <c r="C247" s="206"/>
      <c r="D247" s="206"/>
      <c r="E247" s="228"/>
      <c r="F247" s="206"/>
      <c r="G247" s="255"/>
      <c r="H247" s="255"/>
      <c r="I247" s="206"/>
      <c r="J247" s="206"/>
      <c r="K247" s="256"/>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row>
    <row r="248" spans="1:55" ht="14.25" x14ac:dyDescent="0.4">
      <c r="B248" s="244"/>
      <c r="C248" s="206"/>
      <c r="D248" s="206"/>
      <c r="E248" s="228"/>
      <c r="F248" s="206"/>
      <c r="G248" s="255"/>
      <c r="H248" s="255"/>
      <c r="I248" s="206"/>
      <c r="J248" s="206"/>
      <c r="K248" s="256"/>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row>
    <row r="249" spans="1:55" ht="14.25" x14ac:dyDescent="0.4">
      <c r="B249" s="244"/>
      <c r="C249" s="206"/>
      <c r="D249" s="206"/>
      <c r="E249" s="228"/>
      <c r="F249" s="206"/>
      <c r="G249" s="255"/>
      <c r="H249" s="255"/>
      <c r="I249" s="206"/>
      <c r="J249" s="206"/>
      <c r="K249" s="256"/>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row>
    <row r="250" spans="1:55" ht="14.25" x14ac:dyDescent="0.4">
      <c r="B250" s="244"/>
      <c r="C250" s="206"/>
      <c r="D250" s="206"/>
      <c r="E250" s="228"/>
      <c r="F250" s="206"/>
      <c r="G250" s="255"/>
      <c r="H250" s="255"/>
      <c r="I250" s="206"/>
      <c r="J250" s="206"/>
      <c r="K250" s="256"/>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row>
    <row r="251" spans="1:55" ht="14.25" x14ac:dyDescent="0.4">
      <c r="B251" s="244"/>
      <c r="C251" s="206"/>
      <c r="D251" s="206"/>
      <c r="E251" s="228"/>
      <c r="F251" s="206"/>
      <c r="G251" s="255"/>
      <c r="H251" s="255"/>
      <c r="I251" s="206"/>
      <c r="J251" s="206"/>
      <c r="K251" s="256"/>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row>
    <row r="252" spans="1:55" s="66" customFormat="1" ht="14.25" x14ac:dyDescent="0.4">
      <c r="A252" s="67"/>
      <c r="B252" s="244"/>
      <c r="C252" s="206"/>
      <c r="D252" s="206"/>
      <c r="E252" s="228"/>
      <c r="F252" s="206"/>
      <c r="G252" s="255"/>
      <c r="H252" s="255"/>
      <c r="I252" s="206"/>
      <c r="J252" s="206"/>
      <c r="K252" s="256"/>
      <c r="P252" s="67"/>
      <c r="Q252" s="67"/>
      <c r="R252" s="67"/>
      <c r="S252" s="67"/>
      <c r="T252" s="67"/>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row>
    <row r="253" spans="1:55" s="66" customFormat="1" ht="14.25" x14ac:dyDescent="0.4">
      <c r="A253" s="67"/>
      <c r="B253" s="244"/>
      <c r="C253" s="206"/>
      <c r="D253" s="206"/>
      <c r="E253" s="228"/>
      <c r="F253" s="206"/>
      <c r="G253" s="255"/>
      <c r="H253" s="255"/>
      <c r="I253" s="206"/>
      <c r="J253" s="206"/>
      <c r="K253" s="256"/>
      <c r="P253" s="67"/>
      <c r="Q253" s="67"/>
      <c r="R253" s="67"/>
      <c r="S253" s="67"/>
      <c r="T253" s="67"/>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row>
    <row r="254" spans="1:55" s="66" customFormat="1" ht="14.25" x14ac:dyDescent="0.4">
      <c r="A254" s="67"/>
      <c r="B254" s="244"/>
      <c r="C254" s="206"/>
      <c r="D254" s="206"/>
      <c r="E254" s="228"/>
      <c r="F254" s="206"/>
      <c r="G254" s="255"/>
      <c r="H254" s="255"/>
      <c r="I254" s="206"/>
      <c r="J254" s="206"/>
      <c r="K254" s="256"/>
      <c r="P254" s="67"/>
      <c r="Q254" s="67"/>
      <c r="R254" s="67"/>
      <c r="S254" s="67"/>
      <c r="T254" s="67"/>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row>
    <row r="255" spans="1:55" s="66" customFormat="1" ht="14.25" x14ac:dyDescent="0.4">
      <c r="A255" s="67"/>
      <c r="B255" s="244"/>
      <c r="C255" s="206"/>
      <c r="D255" s="206"/>
      <c r="E255" s="228"/>
      <c r="F255" s="206"/>
      <c r="G255" s="255"/>
      <c r="H255" s="255"/>
      <c r="I255" s="206"/>
      <c r="J255" s="206"/>
      <c r="K255" s="256"/>
      <c r="P255" s="67"/>
      <c r="Q255" s="67"/>
      <c r="R255" s="67"/>
      <c r="S255" s="67"/>
      <c r="T255" s="67"/>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row>
    <row r="256" spans="1:55" s="66" customFormat="1" ht="14.25" x14ac:dyDescent="0.4">
      <c r="A256" s="67"/>
      <c r="B256" s="244"/>
      <c r="C256" s="206"/>
      <c r="D256" s="206"/>
      <c r="E256" s="228"/>
      <c r="F256" s="206"/>
      <c r="G256" s="255"/>
      <c r="H256" s="255"/>
      <c r="I256" s="206"/>
      <c r="J256" s="206"/>
      <c r="K256" s="256"/>
      <c r="P256" s="67"/>
      <c r="Q256" s="67"/>
      <c r="R256" s="67"/>
      <c r="S256" s="67"/>
      <c r="T256" s="67"/>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row>
    <row r="257" spans="1:55" s="66" customFormat="1" ht="14.25" x14ac:dyDescent="0.4">
      <c r="A257" s="67"/>
      <c r="B257" s="244"/>
      <c r="C257" s="206"/>
      <c r="D257" s="206"/>
      <c r="E257" s="228"/>
      <c r="F257" s="206"/>
      <c r="G257" s="255"/>
      <c r="H257" s="255"/>
      <c r="I257" s="206"/>
      <c r="J257" s="206"/>
      <c r="K257" s="256"/>
      <c r="P257" s="67"/>
      <c r="Q257" s="67"/>
      <c r="R257" s="67"/>
      <c r="S257" s="67"/>
      <c r="T257" s="67"/>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row>
    <row r="258" spans="1:55" s="66" customFormat="1" ht="14.25" x14ac:dyDescent="0.4">
      <c r="A258" s="67"/>
      <c r="B258" s="244"/>
      <c r="C258" s="206"/>
      <c r="D258" s="206"/>
      <c r="E258" s="228"/>
      <c r="F258" s="206"/>
      <c r="G258" s="255"/>
      <c r="H258" s="255"/>
      <c r="I258" s="206"/>
      <c r="J258" s="206"/>
      <c r="K258" s="256"/>
      <c r="P258" s="67"/>
      <c r="Q258" s="67"/>
      <c r="R258" s="67"/>
      <c r="S258" s="67"/>
      <c r="T258" s="67"/>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row>
    <row r="259" spans="1:55" s="66" customFormat="1" ht="14.25" x14ac:dyDescent="0.4">
      <c r="A259" s="67"/>
      <c r="B259" s="244"/>
      <c r="C259" s="206"/>
      <c r="D259" s="206"/>
      <c r="E259" s="228"/>
      <c r="F259" s="206"/>
      <c r="G259" s="255"/>
      <c r="H259" s="255"/>
      <c r="I259" s="206"/>
      <c r="J259" s="206"/>
      <c r="K259" s="256"/>
      <c r="P259" s="67"/>
      <c r="Q259" s="67"/>
      <c r="R259" s="67"/>
      <c r="S259" s="67"/>
      <c r="T259" s="67"/>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row>
    <row r="260" spans="1:55" s="66" customFormat="1" ht="14.25" x14ac:dyDescent="0.4">
      <c r="A260" s="67"/>
      <c r="B260" s="244"/>
      <c r="C260" s="206"/>
      <c r="D260" s="206"/>
      <c r="E260" s="228"/>
      <c r="F260" s="206"/>
      <c r="G260" s="255"/>
      <c r="H260" s="255"/>
      <c r="I260" s="206"/>
      <c r="J260" s="206"/>
      <c r="K260" s="256"/>
      <c r="P260" s="67"/>
      <c r="Q260" s="67"/>
      <c r="R260" s="67"/>
      <c r="S260" s="67"/>
      <c r="T260" s="67"/>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row>
    <row r="261" spans="1:55" s="66" customFormat="1" ht="14.25" x14ac:dyDescent="0.4">
      <c r="A261" s="67"/>
      <c r="B261" s="244"/>
      <c r="C261" s="206"/>
      <c r="D261" s="206"/>
      <c r="E261" s="228"/>
      <c r="F261" s="206"/>
      <c r="G261" s="255"/>
      <c r="H261" s="255"/>
      <c r="I261" s="206"/>
      <c r="J261" s="206"/>
      <c r="K261" s="256"/>
      <c r="P261" s="67"/>
      <c r="Q261" s="67"/>
      <c r="R261" s="67"/>
      <c r="S261" s="67"/>
      <c r="T261" s="67"/>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row>
    <row r="262" spans="1:55" s="66" customFormat="1" ht="14.25" x14ac:dyDescent="0.4">
      <c r="A262" s="67"/>
      <c r="B262" s="244"/>
      <c r="C262" s="206"/>
      <c r="D262" s="206"/>
      <c r="E262" s="228"/>
      <c r="F262" s="206"/>
      <c r="G262" s="255"/>
      <c r="H262" s="255"/>
      <c r="I262" s="206"/>
      <c r="J262" s="206"/>
      <c r="K262" s="256"/>
      <c r="P262" s="67"/>
      <c r="Q262" s="67"/>
      <c r="R262" s="67"/>
      <c r="S262" s="67"/>
      <c r="T262" s="67"/>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row>
    <row r="263" spans="1:55" s="66" customFormat="1" ht="14.25" x14ac:dyDescent="0.4">
      <c r="A263" s="67"/>
      <c r="B263" s="244"/>
      <c r="C263" s="206"/>
      <c r="D263" s="206"/>
      <c r="E263" s="228"/>
      <c r="F263" s="206"/>
      <c r="G263" s="255"/>
      <c r="H263" s="255"/>
      <c r="I263" s="206"/>
      <c r="J263" s="206"/>
      <c r="K263" s="256"/>
      <c r="P263" s="67"/>
      <c r="Q263" s="67"/>
      <c r="R263" s="67"/>
      <c r="S263" s="67"/>
      <c r="T263" s="67"/>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row>
    <row r="264" spans="1:55" s="66" customFormat="1" ht="14.25" x14ac:dyDescent="0.4">
      <c r="A264" s="67"/>
      <c r="B264" s="244"/>
      <c r="C264" s="206"/>
      <c r="D264" s="206"/>
      <c r="E264" s="228"/>
      <c r="F264" s="206"/>
      <c r="G264" s="255"/>
      <c r="H264" s="255"/>
      <c r="I264" s="206"/>
      <c r="J264" s="206"/>
      <c r="K264" s="256"/>
      <c r="P264" s="67"/>
      <c r="Q264" s="67"/>
      <c r="R264" s="67"/>
      <c r="S264" s="67"/>
      <c r="T264" s="67"/>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row>
    <row r="265" spans="1:55" s="66" customFormat="1" ht="14.25" x14ac:dyDescent="0.4">
      <c r="A265" s="67"/>
      <c r="B265" s="244"/>
      <c r="C265" s="206"/>
      <c r="D265" s="206"/>
      <c r="E265" s="228"/>
      <c r="F265" s="206"/>
      <c r="G265" s="255"/>
      <c r="H265" s="255"/>
      <c r="I265" s="206"/>
      <c r="J265" s="206"/>
      <c r="K265" s="256"/>
      <c r="P265" s="67"/>
      <c r="Q265" s="67"/>
      <c r="R265" s="67"/>
      <c r="S265" s="67"/>
      <c r="T265" s="67"/>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row>
    <row r="266" spans="1:55" s="66" customFormat="1" ht="14.25" x14ac:dyDescent="0.4">
      <c r="A266" s="67"/>
      <c r="B266" s="244"/>
      <c r="C266" s="206"/>
      <c r="D266" s="206"/>
      <c r="E266" s="228"/>
      <c r="F266" s="206"/>
      <c r="G266" s="255"/>
      <c r="H266" s="255"/>
      <c r="I266" s="206"/>
      <c r="J266" s="206"/>
      <c r="K266" s="256"/>
      <c r="P266" s="67"/>
      <c r="Q266" s="67"/>
      <c r="R266" s="67"/>
      <c r="S266" s="67"/>
      <c r="T266" s="67"/>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row>
    <row r="267" spans="1:55" s="66" customFormat="1" ht="14.25" x14ac:dyDescent="0.4">
      <c r="A267" s="67"/>
      <c r="B267" s="244"/>
      <c r="C267" s="206"/>
      <c r="D267" s="206"/>
      <c r="E267" s="228"/>
      <c r="F267" s="206"/>
      <c r="G267" s="255"/>
      <c r="H267" s="255"/>
      <c r="I267" s="206"/>
      <c r="J267" s="206"/>
      <c r="K267" s="256"/>
      <c r="P267" s="67"/>
      <c r="Q267" s="67"/>
      <c r="R267" s="67"/>
      <c r="S267" s="67"/>
      <c r="T267" s="67"/>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row>
    <row r="268" spans="1:55" s="66" customFormat="1" ht="14.25" x14ac:dyDescent="0.4">
      <c r="A268" s="67"/>
      <c r="B268" s="244"/>
      <c r="C268" s="206"/>
      <c r="D268" s="206"/>
      <c r="E268" s="228"/>
      <c r="F268" s="206"/>
      <c r="G268" s="255"/>
      <c r="H268" s="255"/>
      <c r="I268" s="206"/>
      <c r="J268" s="206"/>
      <c r="K268" s="256"/>
      <c r="P268" s="67"/>
      <c r="Q268" s="67"/>
      <c r="R268" s="67"/>
      <c r="S268" s="67"/>
      <c r="T268" s="67"/>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row>
    <row r="269" spans="1:55" s="66" customFormat="1" ht="14.25" x14ac:dyDescent="0.4">
      <c r="A269" s="67"/>
      <c r="B269" s="244"/>
      <c r="C269" s="206"/>
      <c r="D269" s="206"/>
      <c r="E269" s="228"/>
      <c r="F269" s="206"/>
      <c r="G269" s="255"/>
      <c r="H269" s="255"/>
      <c r="I269" s="206"/>
      <c r="J269" s="206"/>
      <c r="K269" s="256"/>
      <c r="P269" s="67"/>
      <c r="Q269" s="67"/>
      <c r="R269" s="67"/>
      <c r="S269" s="67"/>
      <c r="T269" s="67"/>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row>
    <row r="270" spans="1:55" s="66" customFormat="1" ht="14.25" x14ac:dyDescent="0.4">
      <c r="A270" s="67"/>
      <c r="B270" s="244"/>
      <c r="C270" s="206"/>
      <c r="D270" s="206"/>
      <c r="E270" s="228"/>
      <c r="F270" s="206"/>
      <c r="G270" s="255"/>
      <c r="H270" s="255"/>
      <c r="I270" s="206"/>
      <c r="J270" s="206"/>
      <c r="K270" s="256"/>
      <c r="P270" s="67"/>
      <c r="Q270" s="67"/>
      <c r="R270" s="67"/>
      <c r="S270" s="67"/>
      <c r="T270" s="67"/>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row>
    <row r="271" spans="1:55" s="66" customFormat="1" ht="14.25" x14ac:dyDescent="0.4">
      <c r="A271" s="67"/>
      <c r="B271" s="244"/>
      <c r="C271" s="206"/>
      <c r="D271" s="206"/>
      <c r="E271" s="228"/>
      <c r="F271" s="206"/>
      <c r="G271" s="255"/>
      <c r="H271" s="255"/>
      <c r="I271" s="206"/>
      <c r="J271" s="206"/>
      <c r="K271" s="256"/>
      <c r="P271" s="67"/>
      <c r="Q271" s="67"/>
      <c r="R271" s="67"/>
      <c r="S271" s="67"/>
      <c r="T271" s="67"/>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row>
    <row r="272" spans="1:55" s="66" customFormat="1" ht="14.25" x14ac:dyDescent="0.4">
      <c r="A272" s="67"/>
      <c r="B272" s="244"/>
      <c r="C272" s="206"/>
      <c r="D272" s="206"/>
      <c r="E272" s="228"/>
      <c r="F272" s="206"/>
      <c r="G272" s="255"/>
      <c r="H272" s="255"/>
      <c r="I272" s="206"/>
      <c r="J272" s="206"/>
      <c r="K272" s="256"/>
      <c r="P272" s="67"/>
      <c r="Q272" s="67"/>
      <c r="R272" s="67"/>
      <c r="S272" s="67"/>
      <c r="T272" s="67"/>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row>
    <row r="273" spans="1:55" s="66" customFormat="1" ht="14.25" x14ac:dyDescent="0.4">
      <c r="A273" s="67"/>
      <c r="B273" s="244"/>
      <c r="C273" s="206"/>
      <c r="D273" s="206"/>
      <c r="E273" s="228"/>
      <c r="F273" s="206"/>
      <c r="G273" s="255"/>
      <c r="H273" s="255"/>
      <c r="I273" s="206"/>
      <c r="J273" s="206"/>
      <c r="K273" s="256"/>
      <c r="P273" s="67"/>
      <c r="Q273" s="67"/>
      <c r="R273" s="67"/>
      <c r="S273" s="67"/>
      <c r="T273" s="67"/>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row>
    <row r="274" spans="1:55" s="66" customFormat="1" ht="14.25" x14ac:dyDescent="0.4">
      <c r="A274" s="67"/>
      <c r="B274" s="244"/>
      <c r="C274" s="206"/>
      <c r="D274" s="206"/>
      <c r="E274" s="228"/>
      <c r="F274" s="206"/>
      <c r="G274" s="255"/>
      <c r="H274" s="255"/>
      <c r="I274" s="206"/>
      <c r="J274" s="206"/>
      <c r="K274" s="256"/>
      <c r="P274" s="67"/>
      <c r="Q274" s="67"/>
      <c r="R274" s="67"/>
      <c r="S274" s="67"/>
      <c r="T274" s="67"/>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row>
    <row r="275" spans="1:55" s="66" customFormat="1" ht="14.25" x14ac:dyDescent="0.4">
      <c r="A275" s="67"/>
      <c r="B275" s="244"/>
      <c r="C275" s="206"/>
      <c r="D275" s="206"/>
      <c r="E275" s="228"/>
      <c r="F275" s="206"/>
      <c r="G275" s="255"/>
      <c r="H275" s="255"/>
      <c r="I275" s="206"/>
      <c r="J275" s="206"/>
      <c r="K275" s="256"/>
      <c r="P275" s="67"/>
      <c r="Q275" s="67"/>
      <c r="R275" s="67"/>
      <c r="S275" s="67"/>
      <c r="T275" s="67"/>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row>
    <row r="276" spans="1:55" s="66" customFormat="1" ht="14.25" x14ac:dyDescent="0.4">
      <c r="A276" s="67"/>
      <c r="B276" s="244"/>
      <c r="C276" s="206"/>
      <c r="D276" s="206"/>
      <c r="E276" s="228"/>
      <c r="F276" s="206"/>
      <c r="G276" s="255"/>
      <c r="H276" s="255"/>
      <c r="I276" s="206"/>
      <c r="J276" s="206"/>
      <c r="K276" s="256"/>
      <c r="P276" s="67"/>
      <c r="Q276" s="67"/>
      <c r="R276" s="67"/>
      <c r="S276" s="67"/>
      <c r="T276" s="67"/>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row>
    <row r="277" spans="1:55" s="66" customFormat="1" ht="14.25" x14ac:dyDescent="0.4">
      <c r="A277" s="67"/>
      <c r="B277" s="244"/>
      <c r="C277" s="206"/>
      <c r="D277" s="206"/>
      <c r="E277" s="228"/>
      <c r="F277" s="206"/>
      <c r="G277" s="255"/>
      <c r="H277" s="255"/>
      <c r="I277" s="206"/>
      <c r="J277" s="206"/>
      <c r="K277" s="256"/>
      <c r="P277" s="67"/>
      <c r="Q277" s="67"/>
      <c r="R277" s="67"/>
      <c r="S277" s="67"/>
      <c r="T277" s="67"/>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row>
    <row r="278" spans="1:55" s="66" customFormat="1" ht="14.25" x14ac:dyDescent="0.4">
      <c r="A278" s="67"/>
      <c r="B278" s="244"/>
      <c r="C278" s="206"/>
      <c r="D278" s="206"/>
      <c r="E278" s="228"/>
      <c r="F278" s="206"/>
      <c r="G278" s="255"/>
      <c r="H278" s="255"/>
      <c r="I278" s="206"/>
      <c r="J278" s="206"/>
      <c r="K278" s="256"/>
      <c r="P278" s="67"/>
      <c r="Q278" s="67"/>
      <c r="R278" s="67"/>
      <c r="S278" s="67"/>
      <c r="T278" s="67"/>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row>
    <row r="279" spans="1:55" s="66" customFormat="1" ht="14.25" x14ac:dyDescent="0.4">
      <c r="A279" s="67"/>
      <c r="B279" s="244"/>
      <c r="C279" s="206"/>
      <c r="D279" s="206"/>
      <c r="E279" s="228"/>
      <c r="F279" s="206"/>
      <c r="G279" s="255"/>
      <c r="H279" s="255"/>
      <c r="I279" s="206"/>
      <c r="J279" s="206"/>
      <c r="K279" s="256"/>
      <c r="P279" s="67"/>
      <c r="Q279" s="67"/>
      <c r="R279" s="67"/>
      <c r="S279" s="67"/>
      <c r="T279" s="67"/>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row>
    <row r="280" spans="1:55" s="66" customFormat="1" ht="14.25" x14ac:dyDescent="0.4">
      <c r="A280" s="67"/>
      <c r="B280" s="244"/>
      <c r="C280" s="206"/>
      <c r="D280" s="206"/>
      <c r="E280" s="228"/>
      <c r="F280" s="206"/>
      <c r="G280" s="255"/>
      <c r="H280" s="255"/>
      <c r="I280" s="206"/>
      <c r="J280" s="206"/>
      <c r="K280" s="256"/>
      <c r="P280" s="67"/>
      <c r="Q280" s="67"/>
      <c r="R280" s="67"/>
      <c r="S280" s="67"/>
      <c r="T280" s="67"/>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row>
    <row r="281" spans="1:55" s="66" customFormat="1" ht="14.25" x14ac:dyDescent="0.4">
      <c r="A281" s="67"/>
      <c r="B281" s="244"/>
      <c r="C281" s="206"/>
      <c r="D281" s="206"/>
      <c r="E281" s="228"/>
      <c r="F281" s="206"/>
      <c r="G281" s="255"/>
      <c r="H281" s="255"/>
      <c r="I281" s="206"/>
      <c r="J281" s="206"/>
      <c r="K281" s="256"/>
      <c r="P281" s="67"/>
      <c r="Q281" s="67"/>
      <c r="R281" s="67"/>
      <c r="S281" s="67"/>
      <c r="T281" s="67"/>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row>
    <row r="282" spans="1:55" s="66" customFormat="1" ht="14.25" x14ac:dyDescent="0.4">
      <c r="A282" s="67"/>
      <c r="B282" s="244"/>
      <c r="C282" s="206"/>
      <c r="D282" s="206"/>
      <c r="E282" s="228"/>
      <c r="F282" s="206"/>
      <c r="G282" s="255"/>
      <c r="H282" s="255"/>
      <c r="I282" s="206"/>
      <c r="J282" s="206"/>
      <c r="K282" s="256"/>
      <c r="P282" s="67"/>
      <c r="Q282" s="67"/>
      <c r="R282" s="67"/>
      <c r="S282" s="67"/>
      <c r="T282" s="67"/>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row>
    <row r="283" spans="1:55" s="66" customFormat="1" ht="14.25" x14ac:dyDescent="0.4">
      <c r="A283" s="67"/>
      <c r="B283" s="244"/>
      <c r="C283" s="206"/>
      <c r="D283" s="206"/>
      <c r="E283" s="228"/>
      <c r="F283" s="206"/>
      <c r="G283" s="255"/>
      <c r="H283" s="255"/>
      <c r="I283" s="206"/>
      <c r="J283" s="206"/>
      <c r="K283" s="256"/>
      <c r="P283" s="67"/>
      <c r="Q283" s="67"/>
      <c r="R283" s="67"/>
      <c r="S283" s="67"/>
      <c r="T283" s="67"/>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row>
    <row r="284" spans="1:55" s="66" customFormat="1" ht="14.25" x14ac:dyDescent="0.4">
      <c r="A284" s="67"/>
      <c r="B284" s="244"/>
      <c r="C284" s="206"/>
      <c r="D284" s="206"/>
      <c r="E284" s="228"/>
      <c r="F284" s="206"/>
      <c r="G284" s="255"/>
      <c r="H284" s="255"/>
      <c r="I284" s="206"/>
      <c r="J284" s="206"/>
      <c r="K284" s="256"/>
      <c r="P284" s="67"/>
      <c r="Q284" s="67"/>
      <c r="R284" s="67"/>
      <c r="S284" s="67"/>
      <c r="T284" s="67"/>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row>
    <row r="285" spans="1:55" s="66" customFormat="1" ht="14.25" x14ac:dyDescent="0.4">
      <c r="A285" s="67"/>
      <c r="B285" s="244"/>
      <c r="C285" s="206"/>
      <c r="D285" s="206"/>
      <c r="E285" s="228"/>
      <c r="F285" s="206"/>
      <c r="G285" s="255"/>
      <c r="H285" s="255"/>
      <c r="I285" s="206"/>
      <c r="J285" s="206"/>
      <c r="K285" s="256"/>
      <c r="P285" s="67"/>
      <c r="Q285" s="67"/>
      <c r="R285" s="67"/>
      <c r="S285" s="67"/>
      <c r="T285" s="67"/>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row>
    <row r="286" spans="1:55" s="66" customFormat="1" ht="14.25" x14ac:dyDescent="0.4">
      <c r="A286" s="67"/>
      <c r="B286" s="244"/>
      <c r="C286" s="206"/>
      <c r="D286" s="206"/>
      <c r="E286" s="228"/>
      <c r="F286" s="206"/>
      <c r="G286" s="255"/>
      <c r="H286" s="255"/>
      <c r="I286" s="206"/>
      <c r="J286" s="206"/>
      <c r="K286" s="256"/>
      <c r="P286" s="67"/>
      <c r="Q286" s="67"/>
      <c r="R286" s="67"/>
      <c r="S286" s="67"/>
      <c r="T286" s="67"/>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row>
    <row r="287" spans="1:55" s="66" customFormat="1" ht="14.25" x14ac:dyDescent="0.4">
      <c r="A287" s="67"/>
      <c r="B287" s="244"/>
      <c r="C287" s="206"/>
      <c r="D287" s="206"/>
      <c r="E287" s="228"/>
      <c r="F287" s="206"/>
      <c r="G287" s="255"/>
      <c r="H287" s="255"/>
      <c r="I287" s="206"/>
      <c r="J287" s="206"/>
      <c r="K287" s="256"/>
      <c r="P287" s="67"/>
      <c r="Q287" s="67"/>
      <c r="R287" s="67"/>
      <c r="S287" s="67"/>
      <c r="T287" s="67"/>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row>
    <row r="288" spans="1:55" s="66" customFormat="1" ht="14.25" x14ac:dyDescent="0.4">
      <c r="A288" s="67"/>
      <c r="B288" s="244"/>
      <c r="C288" s="206"/>
      <c r="D288" s="206"/>
      <c r="E288" s="228"/>
      <c r="F288" s="206"/>
      <c r="G288" s="255"/>
      <c r="H288" s="255"/>
      <c r="I288" s="206"/>
      <c r="J288" s="206"/>
      <c r="K288" s="256"/>
      <c r="P288" s="67"/>
      <c r="Q288" s="67"/>
      <c r="R288" s="67"/>
      <c r="S288" s="67"/>
      <c r="T288" s="67"/>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row>
    <row r="289" spans="1:55" s="66" customFormat="1" ht="14.25" x14ac:dyDescent="0.4">
      <c r="A289" s="67"/>
      <c r="B289" s="244"/>
      <c r="C289" s="206"/>
      <c r="D289" s="206"/>
      <c r="E289" s="228"/>
      <c r="F289" s="206"/>
      <c r="G289" s="255"/>
      <c r="H289" s="255"/>
      <c r="I289" s="206"/>
      <c r="J289" s="206"/>
      <c r="K289" s="256"/>
      <c r="P289" s="67"/>
      <c r="Q289" s="67"/>
      <c r="R289" s="67"/>
      <c r="S289" s="67"/>
      <c r="T289" s="67"/>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row>
    <row r="290" spans="1:55" s="66" customFormat="1" ht="14.25" x14ac:dyDescent="0.4">
      <c r="A290" s="67"/>
      <c r="B290" s="244"/>
      <c r="C290" s="206"/>
      <c r="D290" s="206"/>
      <c r="E290" s="228"/>
      <c r="F290" s="206"/>
      <c r="G290" s="255"/>
      <c r="H290" s="255"/>
      <c r="I290" s="206"/>
      <c r="J290" s="206"/>
      <c r="K290" s="256"/>
      <c r="P290" s="67"/>
      <c r="Q290" s="67"/>
      <c r="R290" s="67"/>
      <c r="S290" s="67"/>
      <c r="T290" s="67"/>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row>
    <row r="291" spans="1:55" s="66" customFormat="1" ht="14.25" x14ac:dyDescent="0.4">
      <c r="A291" s="67"/>
      <c r="B291" s="244"/>
      <c r="C291" s="206"/>
      <c r="D291" s="206"/>
      <c r="E291" s="228"/>
      <c r="F291" s="206"/>
      <c r="G291" s="255"/>
      <c r="H291" s="255"/>
      <c r="I291" s="206"/>
      <c r="J291" s="206"/>
      <c r="K291" s="256"/>
      <c r="P291" s="67"/>
      <c r="Q291" s="67"/>
      <c r="R291" s="67"/>
      <c r="S291" s="67"/>
      <c r="T291" s="67"/>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row>
    <row r="292" spans="1:55" s="66" customFormat="1" ht="14.25" x14ac:dyDescent="0.4">
      <c r="A292" s="67"/>
      <c r="B292" s="244"/>
      <c r="C292" s="206"/>
      <c r="D292" s="206"/>
      <c r="E292" s="228"/>
      <c r="F292" s="206"/>
      <c r="G292" s="255"/>
      <c r="H292" s="255"/>
      <c r="I292" s="206"/>
      <c r="J292" s="206"/>
      <c r="K292" s="256"/>
      <c r="P292" s="67"/>
      <c r="Q292" s="67"/>
      <c r="R292" s="67"/>
      <c r="S292" s="67"/>
      <c r="T292" s="67"/>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row>
    <row r="293" spans="1:55" s="66" customFormat="1" ht="14.25" x14ac:dyDescent="0.4">
      <c r="A293" s="67"/>
      <c r="B293" s="244"/>
      <c r="C293" s="206"/>
      <c r="D293" s="206"/>
      <c r="E293" s="228"/>
      <c r="F293" s="206"/>
      <c r="G293" s="255"/>
      <c r="H293" s="255"/>
      <c r="I293" s="206"/>
      <c r="J293" s="206"/>
      <c r="K293" s="256"/>
      <c r="P293" s="67"/>
      <c r="Q293" s="67"/>
      <c r="R293" s="67"/>
      <c r="S293" s="67"/>
      <c r="T293" s="67"/>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row>
    <row r="294" spans="1:55" s="66" customFormat="1" ht="14.25" x14ac:dyDescent="0.4">
      <c r="A294" s="67"/>
      <c r="B294" s="244"/>
      <c r="C294" s="206"/>
      <c r="D294" s="206"/>
      <c r="E294" s="228"/>
      <c r="F294" s="206"/>
      <c r="G294" s="255"/>
      <c r="H294" s="255"/>
      <c r="I294" s="206"/>
      <c r="J294" s="206"/>
      <c r="K294" s="256"/>
      <c r="P294" s="67"/>
      <c r="Q294" s="67"/>
      <c r="R294" s="67"/>
      <c r="S294" s="67"/>
      <c r="T294" s="67"/>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row>
    <row r="295" spans="1:55" s="66" customFormat="1" ht="14.25" x14ac:dyDescent="0.4">
      <c r="A295" s="67"/>
      <c r="B295" s="244"/>
      <c r="C295" s="206"/>
      <c r="D295" s="206"/>
      <c r="E295" s="228"/>
      <c r="F295" s="206"/>
      <c r="G295" s="255"/>
      <c r="H295" s="255"/>
      <c r="I295" s="206"/>
      <c r="J295" s="206"/>
      <c r="K295" s="256"/>
      <c r="P295" s="67"/>
      <c r="Q295" s="67"/>
      <c r="R295" s="67"/>
      <c r="S295" s="67"/>
      <c r="T295" s="67"/>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row>
    <row r="296" spans="1:55" s="66" customFormat="1" ht="14.25" x14ac:dyDescent="0.4">
      <c r="A296" s="67"/>
      <c r="B296" s="244"/>
      <c r="C296" s="206"/>
      <c r="D296" s="206"/>
      <c r="E296" s="228"/>
      <c r="F296" s="206"/>
      <c r="G296" s="255"/>
      <c r="H296" s="255"/>
      <c r="I296" s="206"/>
      <c r="J296" s="206"/>
      <c r="K296" s="256"/>
      <c r="P296" s="67"/>
      <c r="Q296" s="67"/>
      <c r="R296" s="67"/>
      <c r="S296" s="67"/>
      <c r="T296" s="67"/>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row>
    <row r="297" spans="1:55" s="66" customFormat="1" ht="14.25" x14ac:dyDescent="0.4">
      <c r="A297" s="67"/>
      <c r="B297" s="244"/>
      <c r="C297" s="206"/>
      <c r="D297" s="206"/>
      <c r="E297" s="228"/>
      <c r="F297" s="206"/>
      <c r="G297" s="255"/>
      <c r="H297" s="255"/>
      <c r="I297" s="206"/>
      <c r="J297" s="206"/>
      <c r="K297" s="256"/>
      <c r="P297" s="67"/>
      <c r="Q297" s="67"/>
      <c r="R297" s="67"/>
      <c r="S297" s="67"/>
      <c r="T297" s="67"/>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row>
    <row r="298" spans="1:55" s="66" customFormat="1" ht="14.25" x14ac:dyDescent="0.4">
      <c r="A298" s="67"/>
      <c r="B298" s="244"/>
      <c r="C298" s="206"/>
      <c r="D298" s="206"/>
      <c r="E298" s="228"/>
      <c r="F298" s="206"/>
      <c r="G298" s="255"/>
      <c r="H298" s="255"/>
      <c r="I298" s="206"/>
      <c r="J298" s="206"/>
      <c r="K298" s="256"/>
      <c r="P298" s="67"/>
      <c r="Q298" s="67"/>
      <c r="R298" s="67"/>
      <c r="S298" s="67"/>
      <c r="T298" s="67"/>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row>
    <row r="299" spans="1:55" s="66" customFormat="1" ht="14.25" x14ac:dyDescent="0.4">
      <c r="A299" s="67"/>
      <c r="B299" s="244"/>
      <c r="C299" s="206"/>
      <c r="D299" s="206"/>
      <c r="E299" s="228"/>
      <c r="F299" s="206"/>
      <c r="G299" s="255"/>
      <c r="H299" s="255"/>
      <c r="I299" s="206"/>
      <c r="J299" s="206"/>
      <c r="K299" s="256"/>
      <c r="P299" s="67"/>
      <c r="Q299" s="67"/>
      <c r="R299" s="67"/>
      <c r="S299" s="67"/>
      <c r="T299" s="67"/>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row>
    <row r="300" spans="1:55" s="66" customFormat="1" ht="14.25" x14ac:dyDescent="0.4">
      <c r="A300" s="67"/>
      <c r="B300" s="244"/>
      <c r="C300" s="206"/>
      <c r="D300" s="206"/>
      <c r="E300" s="228"/>
      <c r="F300" s="206"/>
      <c r="G300" s="255"/>
      <c r="H300" s="255"/>
      <c r="I300" s="206"/>
      <c r="J300" s="206"/>
      <c r="K300" s="256"/>
      <c r="P300" s="67"/>
      <c r="Q300" s="67"/>
      <c r="R300" s="67"/>
      <c r="S300" s="67"/>
      <c r="T300" s="67"/>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row>
    <row r="301" spans="1:55" s="66" customFormat="1" ht="14.25" x14ac:dyDescent="0.4">
      <c r="A301" s="67"/>
      <c r="B301" s="244"/>
      <c r="C301" s="206"/>
      <c r="D301" s="206"/>
      <c r="E301" s="228"/>
      <c r="F301" s="206"/>
      <c r="G301" s="255"/>
      <c r="H301" s="255"/>
      <c r="I301" s="206"/>
      <c r="J301" s="206"/>
      <c r="K301" s="256"/>
      <c r="P301" s="67"/>
      <c r="Q301" s="67"/>
      <c r="R301" s="67"/>
      <c r="S301" s="67"/>
      <c r="T301" s="67"/>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row>
    <row r="302" spans="1:55" s="66" customFormat="1" ht="14.25" x14ac:dyDescent="0.4">
      <c r="A302" s="67"/>
      <c r="B302" s="244"/>
      <c r="C302" s="206"/>
      <c r="D302" s="206"/>
      <c r="E302" s="228"/>
      <c r="F302" s="206"/>
      <c r="G302" s="255"/>
      <c r="H302" s="255"/>
      <c r="I302" s="206"/>
      <c r="J302" s="206"/>
      <c r="K302" s="256"/>
      <c r="P302" s="67"/>
      <c r="Q302" s="67"/>
      <c r="R302" s="67"/>
      <c r="S302" s="67"/>
      <c r="T302" s="67"/>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row>
    <row r="303" spans="1:55" s="66" customFormat="1" ht="14.25" x14ac:dyDescent="0.4">
      <c r="A303" s="67"/>
      <c r="B303" s="244"/>
      <c r="C303" s="206"/>
      <c r="D303" s="206"/>
      <c r="E303" s="228"/>
      <c r="F303" s="206"/>
      <c r="G303" s="255"/>
      <c r="H303" s="255"/>
      <c r="I303" s="206"/>
      <c r="J303" s="206"/>
      <c r="K303" s="256"/>
      <c r="P303" s="67"/>
      <c r="Q303" s="67"/>
      <c r="R303" s="67"/>
      <c r="S303" s="67"/>
      <c r="T303" s="67"/>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row>
    <row r="304" spans="1:55" s="66" customFormat="1" ht="14.25" x14ac:dyDescent="0.4">
      <c r="A304" s="67"/>
      <c r="B304" s="244"/>
      <c r="C304" s="206"/>
      <c r="D304" s="206"/>
      <c r="E304" s="228"/>
      <c r="F304" s="206"/>
      <c r="G304" s="255"/>
      <c r="H304" s="255"/>
      <c r="I304" s="206"/>
      <c r="J304" s="206"/>
      <c r="K304" s="256"/>
      <c r="P304" s="67"/>
      <c r="Q304" s="67"/>
      <c r="R304" s="67"/>
      <c r="S304" s="67"/>
      <c r="T304" s="67"/>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row>
    <row r="305" spans="1:55" s="66" customFormat="1" ht="14.25" x14ac:dyDescent="0.4">
      <c r="A305" s="67"/>
      <c r="B305" s="244"/>
      <c r="C305" s="206"/>
      <c r="D305" s="206"/>
      <c r="E305" s="228"/>
      <c r="F305" s="206"/>
      <c r="G305" s="255"/>
      <c r="H305" s="255"/>
      <c r="I305" s="206"/>
      <c r="J305" s="206"/>
      <c r="K305" s="256"/>
      <c r="P305" s="67"/>
      <c r="Q305" s="67"/>
      <c r="R305" s="67"/>
      <c r="S305" s="67"/>
      <c r="T305" s="67"/>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row>
    <row r="306" spans="1:55" s="66" customFormat="1" ht="14.25" x14ac:dyDescent="0.4">
      <c r="A306" s="67"/>
      <c r="B306" s="244"/>
      <c r="C306" s="206"/>
      <c r="D306" s="206"/>
      <c r="E306" s="228"/>
      <c r="F306" s="206"/>
      <c r="G306" s="255"/>
      <c r="H306" s="255"/>
      <c r="I306" s="206"/>
      <c r="J306" s="206"/>
      <c r="K306" s="256"/>
      <c r="P306" s="67"/>
      <c r="Q306" s="67"/>
      <c r="R306" s="67"/>
      <c r="S306" s="67"/>
      <c r="T306" s="67"/>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row>
    <row r="307" spans="1:55" s="66" customFormat="1" ht="14.25" x14ac:dyDescent="0.4">
      <c r="A307" s="67"/>
      <c r="B307" s="244"/>
      <c r="C307" s="206"/>
      <c r="D307" s="206"/>
      <c r="E307" s="228"/>
      <c r="F307" s="206"/>
      <c r="G307" s="255"/>
      <c r="H307" s="255"/>
      <c r="I307" s="206"/>
      <c r="J307" s="206"/>
      <c r="K307" s="256"/>
      <c r="P307" s="67"/>
      <c r="Q307" s="67"/>
      <c r="R307" s="67"/>
      <c r="S307" s="67"/>
      <c r="T307" s="67"/>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row>
    <row r="308" spans="1:55" s="66" customFormat="1" ht="14.25" x14ac:dyDescent="0.4">
      <c r="A308" s="67"/>
      <c r="B308" s="244"/>
      <c r="C308" s="206"/>
      <c r="D308" s="206"/>
      <c r="E308" s="228"/>
      <c r="F308" s="206"/>
      <c r="G308" s="255"/>
      <c r="H308" s="255"/>
      <c r="I308" s="206"/>
      <c r="J308" s="206"/>
      <c r="K308" s="256"/>
      <c r="P308" s="67"/>
      <c r="Q308" s="67"/>
      <c r="R308" s="67"/>
      <c r="S308" s="67"/>
      <c r="T308" s="67"/>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row>
    <row r="309" spans="1:55" s="66" customFormat="1" ht="14.25" x14ac:dyDescent="0.4">
      <c r="A309" s="67"/>
      <c r="B309" s="244"/>
      <c r="C309" s="206"/>
      <c r="D309" s="206"/>
      <c r="E309" s="228"/>
      <c r="F309" s="206"/>
      <c r="G309" s="255"/>
      <c r="H309" s="255"/>
      <c r="I309" s="206"/>
      <c r="J309" s="206"/>
      <c r="K309" s="256"/>
      <c r="P309" s="67"/>
      <c r="Q309" s="67"/>
      <c r="R309" s="67"/>
      <c r="S309" s="67"/>
      <c r="T309" s="67"/>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row>
    <row r="310" spans="1:55" s="66" customFormat="1" ht="14.25" x14ac:dyDescent="0.4">
      <c r="A310" s="67"/>
      <c r="B310" s="244"/>
      <c r="C310" s="206"/>
      <c r="D310" s="206"/>
      <c r="E310" s="228"/>
      <c r="F310" s="206"/>
      <c r="G310" s="255"/>
      <c r="H310" s="255"/>
      <c r="I310" s="206"/>
      <c r="J310" s="206"/>
      <c r="K310" s="256"/>
      <c r="P310" s="67"/>
      <c r="Q310" s="67"/>
      <c r="R310" s="67"/>
      <c r="S310" s="67"/>
      <c r="T310" s="67"/>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row>
    <row r="311" spans="1:55" s="66" customFormat="1" ht="14.25" x14ac:dyDescent="0.4">
      <c r="A311" s="67"/>
      <c r="B311" s="244"/>
      <c r="C311" s="206"/>
      <c r="D311" s="206"/>
      <c r="E311" s="228"/>
      <c r="F311" s="206"/>
      <c r="G311" s="255"/>
      <c r="H311" s="255"/>
      <c r="I311" s="206"/>
      <c r="J311" s="206"/>
      <c r="K311" s="256"/>
      <c r="P311" s="67"/>
      <c r="Q311" s="67"/>
      <c r="R311" s="67"/>
      <c r="S311" s="67"/>
      <c r="T311" s="67"/>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row>
    <row r="312" spans="1:55" s="66" customFormat="1" ht="14.25" x14ac:dyDescent="0.4">
      <c r="A312" s="67"/>
      <c r="B312" s="244"/>
      <c r="C312" s="206"/>
      <c r="D312" s="206"/>
      <c r="E312" s="228"/>
      <c r="F312" s="206"/>
      <c r="G312" s="255"/>
      <c r="H312" s="255"/>
      <c r="I312" s="206"/>
      <c r="J312" s="206"/>
      <c r="K312" s="256"/>
      <c r="P312" s="67"/>
      <c r="Q312" s="67"/>
      <c r="R312" s="67"/>
      <c r="S312" s="67"/>
      <c r="T312" s="67"/>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row>
    <row r="313" spans="1:55" s="66" customFormat="1" ht="14.25" x14ac:dyDescent="0.4">
      <c r="A313" s="67"/>
      <c r="B313" s="244"/>
      <c r="C313" s="206"/>
      <c r="D313" s="206"/>
      <c r="E313" s="228"/>
      <c r="F313" s="206"/>
      <c r="G313" s="255"/>
      <c r="H313" s="255"/>
      <c r="I313" s="206"/>
      <c r="J313" s="206"/>
      <c r="K313" s="256"/>
      <c r="P313" s="67"/>
      <c r="Q313" s="67"/>
      <c r="R313" s="67"/>
      <c r="S313" s="67"/>
      <c r="T313" s="67"/>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row>
    <row r="314" spans="1:55" s="66" customFormat="1" ht="14.25" x14ac:dyDescent="0.4">
      <c r="A314" s="67"/>
      <c r="B314" s="244"/>
      <c r="C314" s="206"/>
      <c r="D314" s="206"/>
      <c r="E314" s="228"/>
      <c r="F314" s="206"/>
      <c r="G314" s="255"/>
      <c r="H314" s="255"/>
      <c r="I314" s="206"/>
      <c r="J314" s="206"/>
      <c r="K314" s="256"/>
      <c r="P314" s="67"/>
      <c r="Q314" s="67"/>
      <c r="R314" s="67"/>
      <c r="S314" s="67"/>
      <c r="T314" s="67"/>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row>
    <row r="315" spans="1:55" s="66" customFormat="1" ht="14.25" x14ac:dyDescent="0.4">
      <c r="A315" s="67"/>
      <c r="B315" s="244"/>
      <c r="C315" s="206"/>
      <c r="D315" s="206"/>
      <c r="E315" s="228"/>
      <c r="F315" s="206"/>
      <c r="G315" s="255"/>
      <c r="H315" s="255"/>
      <c r="I315" s="206"/>
      <c r="J315" s="206"/>
      <c r="K315" s="256"/>
      <c r="P315" s="67"/>
      <c r="Q315" s="67"/>
      <c r="R315" s="67"/>
      <c r="S315" s="67"/>
      <c r="T315" s="67"/>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row>
    <row r="316" spans="1:55" s="66" customFormat="1" ht="14.25" x14ac:dyDescent="0.4">
      <c r="A316" s="67"/>
      <c r="B316" s="244"/>
      <c r="C316" s="206"/>
      <c r="D316" s="206"/>
      <c r="E316" s="228"/>
      <c r="F316" s="206"/>
      <c r="G316" s="255"/>
      <c r="H316" s="255"/>
      <c r="I316" s="206"/>
      <c r="J316" s="206"/>
      <c r="K316" s="256"/>
      <c r="P316" s="67"/>
      <c r="Q316" s="67"/>
      <c r="R316" s="67"/>
      <c r="S316" s="67"/>
      <c r="T316" s="67"/>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row>
    <row r="317" spans="1:55" s="66" customFormat="1" ht="14.25" x14ac:dyDescent="0.4">
      <c r="A317" s="67"/>
      <c r="B317" s="244"/>
      <c r="C317" s="206"/>
      <c r="D317" s="206"/>
      <c r="E317" s="228"/>
      <c r="F317" s="206"/>
      <c r="G317" s="255"/>
      <c r="H317" s="255"/>
      <c r="I317" s="206"/>
      <c r="J317" s="206"/>
      <c r="K317" s="256"/>
      <c r="P317" s="67"/>
      <c r="Q317" s="67"/>
      <c r="R317" s="67"/>
      <c r="S317" s="67"/>
      <c r="T317" s="67"/>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row>
    <row r="318" spans="1:55" s="66" customFormat="1" ht="14.25" x14ac:dyDescent="0.4">
      <c r="A318" s="67"/>
      <c r="B318" s="244"/>
      <c r="C318" s="206"/>
      <c r="D318" s="206"/>
      <c r="E318" s="228"/>
      <c r="F318" s="206"/>
      <c r="G318" s="255"/>
      <c r="H318" s="255"/>
      <c r="I318" s="206"/>
      <c r="J318" s="206"/>
      <c r="K318" s="256"/>
      <c r="P318" s="67"/>
      <c r="Q318" s="67"/>
      <c r="R318" s="67"/>
      <c r="S318" s="67"/>
      <c r="T318" s="67"/>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row>
    <row r="319" spans="1:55" s="66" customFormat="1" ht="14.25" x14ac:dyDescent="0.4">
      <c r="A319" s="67"/>
      <c r="B319" s="244"/>
      <c r="C319" s="206"/>
      <c r="D319" s="206"/>
      <c r="E319" s="228"/>
      <c r="F319" s="206"/>
      <c r="G319" s="255"/>
      <c r="H319" s="255"/>
      <c r="I319" s="206"/>
      <c r="J319" s="206"/>
      <c r="K319" s="256"/>
      <c r="P319" s="67"/>
      <c r="Q319" s="67"/>
      <c r="R319" s="67"/>
      <c r="S319" s="67"/>
      <c r="T319" s="67"/>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row>
    <row r="320" spans="1:55" s="66" customFormat="1" ht="14.25" x14ac:dyDescent="0.4">
      <c r="A320" s="67"/>
      <c r="B320" s="244"/>
      <c r="C320" s="206"/>
      <c r="D320" s="206"/>
      <c r="E320" s="228"/>
      <c r="F320" s="206"/>
      <c r="G320" s="255"/>
      <c r="H320" s="255"/>
      <c r="I320" s="206"/>
      <c r="J320" s="206"/>
      <c r="K320" s="256"/>
      <c r="P320" s="67"/>
      <c r="Q320" s="67"/>
      <c r="R320" s="67"/>
      <c r="S320" s="67"/>
      <c r="T320" s="67"/>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row>
    <row r="321" spans="1:55" s="66" customFormat="1" ht="14.25" x14ac:dyDescent="0.4">
      <c r="A321" s="67"/>
      <c r="B321" s="244"/>
      <c r="C321" s="206"/>
      <c r="D321" s="206"/>
      <c r="E321" s="228"/>
      <c r="F321" s="206"/>
      <c r="G321" s="255"/>
      <c r="H321" s="255"/>
      <c r="I321" s="206"/>
      <c r="J321" s="206"/>
      <c r="K321" s="256"/>
      <c r="P321" s="67"/>
      <c r="Q321" s="67"/>
      <c r="R321" s="67"/>
      <c r="S321" s="67"/>
      <c r="T321" s="67"/>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row>
    <row r="322" spans="1:55" s="66" customFormat="1" ht="14.25" x14ac:dyDescent="0.4">
      <c r="A322" s="67"/>
      <c r="B322" s="244"/>
      <c r="C322" s="206"/>
      <c r="D322" s="206"/>
      <c r="E322" s="228"/>
      <c r="F322" s="206"/>
      <c r="G322" s="255"/>
      <c r="H322" s="255"/>
      <c r="I322" s="206"/>
      <c r="J322" s="206"/>
      <c r="K322" s="256"/>
      <c r="P322" s="67"/>
      <c r="Q322" s="67"/>
      <c r="R322" s="67"/>
      <c r="S322" s="67"/>
      <c r="T322" s="67"/>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row>
    <row r="323" spans="1:55" s="66" customFormat="1" ht="14.25" x14ac:dyDescent="0.4">
      <c r="A323" s="67"/>
      <c r="B323" s="244"/>
      <c r="C323" s="206"/>
      <c r="D323" s="206"/>
      <c r="E323" s="228"/>
      <c r="F323" s="206"/>
      <c r="G323" s="255"/>
      <c r="H323" s="255"/>
      <c r="I323" s="206"/>
      <c r="J323" s="206"/>
      <c r="K323" s="256"/>
      <c r="P323" s="67"/>
      <c r="Q323" s="67"/>
      <c r="R323" s="67"/>
      <c r="S323" s="67"/>
      <c r="T323" s="67"/>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row>
    <row r="324" spans="1:55" s="66" customFormat="1" ht="14.25" x14ac:dyDescent="0.4">
      <c r="A324" s="67"/>
      <c r="B324" s="244"/>
      <c r="C324" s="206"/>
      <c r="D324" s="206"/>
      <c r="E324" s="228"/>
      <c r="F324" s="206"/>
      <c r="G324" s="255"/>
      <c r="H324" s="255"/>
      <c r="I324" s="206"/>
      <c r="J324" s="206"/>
      <c r="K324" s="256"/>
      <c r="P324" s="67"/>
      <c r="Q324" s="67"/>
      <c r="R324" s="67"/>
      <c r="S324" s="67"/>
      <c r="T324" s="67"/>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row>
    <row r="325" spans="1:55" s="66" customFormat="1" ht="14.25" x14ac:dyDescent="0.4">
      <c r="A325" s="67"/>
      <c r="B325" s="244"/>
      <c r="C325" s="206"/>
      <c r="D325" s="206"/>
      <c r="E325" s="228"/>
      <c r="F325" s="206"/>
      <c r="G325" s="255"/>
      <c r="H325" s="255"/>
      <c r="I325" s="206"/>
      <c r="J325" s="206"/>
      <c r="K325" s="256"/>
      <c r="P325" s="67"/>
      <c r="Q325" s="67"/>
      <c r="R325" s="67"/>
      <c r="S325" s="67"/>
      <c r="T325" s="67"/>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row>
    <row r="326" spans="1:55" s="66" customFormat="1" ht="14.25" x14ac:dyDescent="0.4">
      <c r="A326" s="67"/>
      <c r="B326" s="244"/>
      <c r="C326" s="206"/>
      <c r="D326" s="206"/>
      <c r="E326" s="228"/>
      <c r="F326" s="206"/>
      <c r="G326" s="255"/>
      <c r="H326" s="255"/>
      <c r="I326" s="206"/>
      <c r="J326" s="206"/>
      <c r="K326" s="256"/>
      <c r="P326" s="67"/>
      <c r="Q326" s="67"/>
      <c r="R326" s="67"/>
      <c r="S326" s="67"/>
      <c r="T326" s="67"/>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row>
    <row r="327" spans="1:55" s="66" customFormat="1" ht="14.25" x14ac:dyDescent="0.4">
      <c r="A327" s="67"/>
      <c r="B327" s="244"/>
      <c r="C327" s="206"/>
      <c r="D327" s="206"/>
      <c r="E327" s="228"/>
      <c r="F327" s="206"/>
      <c r="G327" s="255"/>
      <c r="H327" s="255"/>
      <c r="I327" s="206"/>
      <c r="J327" s="206"/>
      <c r="K327" s="256"/>
      <c r="P327" s="67"/>
      <c r="Q327" s="67"/>
      <c r="R327" s="67"/>
      <c r="S327" s="67"/>
      <c r="T327" s="67"/>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row>
    <row r="328" spans="1:55" s="66" customFormat="1" ht="14.25" x14ac:dyDescent="0.4">
      <c r="A328" s="67"/>
      <c r="B328" s="244"/>
      <c r="C328" s="206"/>
      <c r="D328" s="206"/>
      <c r="E328" s="228"/>
      <c r="F328" s="206"/>
      <c r="G328" s="255"/>
      <c r="H328" s="255"/>
      <c r="I328" s="206"/>
      <c r="J328" s="206"/>
      <c r="K328" s="256"/>
      <c r="P328" s="67"/>
      <c r="Q328" s="67"/>
      <c r="R328" s="67"/>
      <c r="S328" s="67"/>
      <c r="T328" s="67"/>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row>
    <row r="329" spans="1:55" s="66" customFormat="1" ht="14.25" x14ac:dyDescent="0.4">
      <c r="A329" s="67"/>
      <c r="B329" s="244"/>
      <c r="C329" s="206"/>
      <c r="D329" s="206"/>
      <c r="E329" s="228"/>
      <c r="F329" s="206"/>
      <c r="G329" s="255"/>
      <c r="H329" s="255"/>
      <c r="I329" s="206"/>
      <c r="J329" s="206"/>
      <c r="K329" s="256"/>
      <c r="P329" s="67"/>
      <c r="Q329" s="67"/>
      <c r="R329" s="67"/>
      <c r="S329" s="67"/>
      <c r="T329" s="67"/>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row>
    <row r="330" spans="1:55" s="66" customFormat="1" ht="14.25" x14ac:dyDescent="0.4">
      <c r="A330" s="67"/>
      <c r="B330" s="244"/>
      <c r="C330" s="206"/>
      <c r="D330" s="206"/>
      <c r="E330" s="228"/>
      <c r="F330" s="206"/>
      <c r="G330" s="255"/>
      <c r="H330" s="255"/>
      <c r="I330" s="206"/>
      <c r="J330" s="206"/>
      <c r="K330" s="256"/>
      <c r="P330" s="67"/>
      <c r="Q330" s="67"/>
      <c r="R330" s="67"/>
      <c r="S330" s="67"/>
      <c r="T330" s="67"/>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row>
    <row r="331" spans="1:55" s="66" customFormat="1" ht="14.25" x14ac:dyDescent="0.4">
      <c r="A331" s="67"/>
      <c r="B331" s="244"/>
      <c r="C331" s="206"/>
      <c r="D331" s="206"/>
      <c r="E331" s="228"/>
      <c r="F331" s="206"/>
      <c r="G331" s="255"/>
      <c r="H331" s="255"/>
      <c r="I331" s="206"/>
      <c r="J331" s="206"/>
      <c r="K331" s="256"/>
      <c r="P331" s="67"/>
      <c r="Q331" s="67"/>
      <c r="R331" s="67"/>
      <c r="S331" s="67"/>
      <c r="T331" s="67"/>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row>
    <row r="332" spans="1:55" s="66" customFormat="1" ht="14.25" x14ac:dyDescent="0.4">
      <c r="A332" s="67"/>
      <c r="B332" s="244"/>
      <c r="C332" s="206"/>
      <c r="D332" s="206"/>
      <c r="E332" s="228"/>
      <c r="F332" s="206"/>
      <c r="G332" s="255"/>
      <c r="H332" s="255"/>
      <c r="I332" s="206"/>
      <c r="J332" s="206"/>
      <c r="K332" s="256"/>
      <c r="P332" s="67"/>
      <c r="Q332" s="67"/>
      <c r="R332" s="67"/>
      <c r="S332" s="67"/>
      <c r="T332" s="67"/>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row>
    <row r="333" spans="1:55" s="66" customFormat="1" ht="14.25" x14ac:dyDescent="0.4">
      <c r="A333" s="67"/>
      <c r="B333" s="244"/>
      <c r="C333" s="206"/>
      <c r="D333" s="206"/>
      <c r="E333" s="228"/>
      <c r="F333" s="206"/>
      <c r="G333" s="255"/>
      <c r="H333" s="255"/>
      <c r="I333" s="206"/>
      <c r="J333" s="206"/>
      <c r="K333" s="256"/>
      <c r="P333" s="67"/>
      <c r="Q333" s="67"/>
      <c r="R333" s="67"/>
      <c r="S333" s="67"/>
      <c r="T333" s="67"/>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row>
    <row r="334" spans="1:55" s="66" customFormat="1" ht="14.25" x14ac:dyDescent="0.4">
      <c r="A334" s="67"/>
      <c r="B334" s="244"/>
      <c r="C334" s="206"/>
      <c r="D334" s="206"/>
      <c r="E334" s="228"/>
      <c r="F334" s="206"/>
      <c r="G334" s="255"/>
      <c r="H334" s="255"/>
      <c r="I334" s="206"/>
      <c r="J334" s="206"/>
      <c r="K334" s="256"/>
      <c r="P334" s="67"/>
      <c r="Q334" s="67"/>
      <c r="R334" s="67"/>
      <c r="S334" s="67"/>
      <c r="T334" s="67"/>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row>
    <row r="335" spans="1:55" s="66" customFormat="1" ht="14.25" x14ac:dyDescent="0.4">
      <c r="A335" s="67"/>
      <c r="B335" s="244"/>
      <c r="C335" s="206"/>
      <c r="D335" s="206"/>
      <c r="E335" s="228"/>
      <c r="F335" s="206"/>
      <c r="G335" s="255"/>
      <c r="H335" s="255"/>
      <c r="I335" s="206"/>
      <c r="J335" s="206"/>
      <c r="K335" s="256"/>
      <c r="P335" s="67"/>
      <c r="Q335" s="67"/>
      <c r="R335" s="67"/>
      <c r="S335" s="67"/>
      <c r="T335" s="67"/>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row>
    <row r="336" spans="1:55" s="66" customFormat="1" ht="14.25" x14ac:dyDescent="0.4">
      <c r="A336" s="67"/>
      <c r="B336" s="244"/>
      <c r="C336" s="206"/>
      <c r="D336" s="206"/>
      <c r="E336" s="228"/>
      <c r="F336" s="206"/>
      <c r="G336" s="255"/>
      <c r="H336" s="255"/>
      <c r="I336" s="206"/>
      <c r="J336" s="206"/>
      <c r="K336" s="256"/>
      <c r="P336" s="67"/>
      <c r="Q336" s="67"/>
      <c r="R336" s="67"/>
      <c r="S336" s="67"/>
      <c r="T336" s="67"/>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row>
    <row r="337" spans="1:55" s="66" customFormat="1" ht="14.25" x14ac:dyDescent="0.4">
      <c r="A337" s="67"/>
      <c r="B337" s="244"/>
      <c r="C337" s="206"/>
      <c r="D337" s="206"/>
      <c r="E337" s="228"/>
      <c r="F337" s="206"/>
      <c r="G337" s="255"/>
      <c r="H337" s="255"/>
      <c r="I337" s="206"/>
      <c r="J337" s="206"/>
      <c r="K337" s="256"/>
      <c r="P337" s="67"/>
      <c r="Q337" s="67"/>
      <c r="R337" s="67"/>
      <c r="S337" s="67"/>
      <c r="T337" s="67"/>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row>
    <row r="338" spans="1:55" s="66" customFormat="1" ht="14.25" x14ac:dyDescent="0.4">
      <c r="A338" s="67"/>
      <c r="B338" s="244"/>
      <c r="C338" s="206"/>
      <c r="D338" s="206"/>
      <c r="E338" s="228"/>
      <c r="F338" s="206"/>
      <c r="G338" s="255"/>
      <c r="H338" s="255"/>
      <c r="I338" s="206"/>
      <c r="J338" s="206"/>
      <c r="K338" s="256"/>
      <c r="P338" s="67"/>
      <c r="Q338" s="67"/>
      <c r="R338" s="67"/>
      <c r="S338" s="67"/>
      <c r="T338" s="67"/>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row>
    <row r="339" spans="1:55" s="66" customFormat="1" ht="14.25" x14ac:dyDescent="0.4">
      <c r="A339" s="67"/>
      <c r="B339" s="244"/>
      <c r="C339" s="206"/>
      <c r="D339" s="206"/>
      <c r="E339" s="228"/>
      <c r="F339" s="206"/>
      <c r="G339" s="255"/>
      <c r="H339" s="255"/>
      <c r="I339" s="206"/>
      <c r="J339" s="206"/>
      <c r="K339" s="256"/>
      <c r="P339" s="67"/>
      <c r="Q339" s="67"/>
      <c r="R339" s="67"/>
      <c r="S339" s="67"/>
      <c r="T339" s="67"/>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row>
    <row r="340" spans="1:55" s="66" customFormat="1" ht="14.25" x14ac:dyDescent="0.4">
      <c r="A340" s="67"/>
      <c r="B340" s="244"/>
      <c r="C340" s="206"/>
      <c r="D340" s="206"/>
      <c r="E340" s="228"/>
      <c r="F340" s="206"/>
      <c r="G340" s="255"/>
      <c r="H340" s="255"/>
      <c r="I340" s="206"/>
      <c r="J340" s="206"/>
      <c r="K340" s="256"/>
      <c r="P340" s="67"/>
      <c r="Q340" s="67"/>
      <c r="R340" s="67"/>
      <c r="S340" s="67"/>
      <c r="T340" s="67"/>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row>
    <row r="341" spans="1:55" s="66" customFormat="1" ht="14.25" x14ac:dyDescent="0.4">
      <c r="A341" s="67"/>
      <c r="B341" s="244"/>
      <c r="C341" s="206"/>
      <c r="D341" s="206"/>
      <c r="E341" s="228"/>
      <c r="F341" s="206"/>
      <c r="G341" s="255"/>
      <c r="H341" s="255"/>
      <c r="I341" s="206"/>
      <c r="J341" s="206"/>
      <c r="K341" s="256"/>
      <c r="P341" s="67"/>
      <c r="Q341" s="67"/>
      <c r="R341" s="67"/>
      <c r="S341" s="67"/>
      <c r="T341" s="67"/>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row>
    <row r="342" spans="1:55" s="66" customFormat="1" ht="14.25" x14ac:dyDescent="0.4">
      <c r="A342" s="67"/>
      <c r="B342" s="244"/>
      <c r="C342" s="206"/>
      <c r="D342" s="206"/>
      <c r="E342" s="228"/>
      <c r="F342" s="206"/>
      <c r="G342" s="255"/>
      <c r="H342" s="255"/>
      <c r="I342" s="206"/>
      <c r="J342" s="206"/>
      <c r="K342" s="256"/>
      <c r="P342" s="67"/>
      <c r="Q342" s="67"/>
      <c r="R342" s="67"/>
      <c r="S342" s="67"/>
      <c r="T342" s="67"/>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row>
    <row r="343" spans="1:55" s="66" customFormat="1" ht="14.25" x14ac:dyDescent="0.4">
      <c r="A343" s="67"/>
      <c r="B343" s="244"/>
      <c r="C343" s="206"/>
      <c r="D343" s="206"/>
      <c r="E343" s="228"/>
      <c r="F343" s="206"/>
      <c r="G343" s="255"/>
      <c r="H343" s="255"/>
      <c r="I343" s="206"/>
      <c r="J343" s="206"/>
      <c r="K343" s="256"/>
      <c r="P343" s="67"/>
      <c r="Q343" s="67"/>
      <c r="R343" s="67"/>
      <c r="S343" s="67"/>
      <c r="T343" s="67"/>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row>
    <row r="344" spans="1:55" s="66" customFormat="1" ht="14.25" x14ac:dyDescent="0.4">
      <c r="A344" s="67"/>
      <c r="B344" s="244"/>
      <c r="C344" s="206"/>
      <c r="D344" s="206"/>
      <c r="E344" s="228"/>
      <c r="F344" s="206"/>
      <c r="G344" s="255"/>
      <c r="H344" s="255"/>
      <c r="I344" s="206"/>
      <c r="J344" s="206"/>
      <c r="K344" s="256"/>
      <c r="P344" s="67"/>
      <c r="Q344" s="67"/>
      <c r="R344" s="67"/>
      <c r="S344" s="67"/>
      <c r="T344" s="67"/>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row>
    <row r="345" spans="1:55" s="66" customFormat="1" ht="14.25" x14ac:dyDescent="0.4">
      <c r="A345" s="67"/>
      <c r="B345" s="244"/>
      <c r="C345" s="206"/>
      <c r="D345" s="206"/>
      <c r="E345" s="228"/>
      <c r="F345" s="206"/>
      <c r="G345" s="255"/>
      <c r="H345" s="255"/>
      <c r="I345" s="206"/>
      <c r="J345" s="206"/>
      <c r="K345" s="256"/>
      <c r="P345" s="67"/>
      <c r="Q345" s="67"/>
      <c r="R345" s="67"/>
      <c r="S345" s="67"/>
      <c r="T345" s="67"/>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row>
    <row r="346" spans="1:55" s="66" customFormat="1" ht="14.25" x14ac:dyDescent="0.4">
      <c r="A346" s="67"/>
      <c r="B346" s="244"/>
      <c r="C346" s="206"/>
      <c r="D346" s="206"/>
      <c r="E346" s="228"/>
      <c r="F346" s="206"/>
      <c r="G346" s="255"/>
      <c r="H346" s="255"/>
      <c r="I346" s="206"/>
      <c r="J346" s="206"/>
      <c r="K346" s="256"/>
      <c r="P346" s="67"/>
      <c r="Q346" s="67"/>
      <c r="R346" s="67"/>
      <c r="S346" s="67"/>
      <c r="T346" s="67"/>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row>
    <row r="347" spans="1:55" s="66" customFormat="1" ht="14.25" x14ac:dyDescent="0.4">
      <c r="A347" s="67"/>
      <c r="B347" s="244"/>
      <c r="C347" s="206"/>
      <c r="D347" s="206"/>
      <c r="E347" s="228"/>
      <c r="F347" s="206"/>
      <c r="G347" s="255"/>
      <c r="H347" s="255"/>
      <c r="I347" s="206"/>
      <c r="J347" s="206"/>
      <c r="K347" s="256"/>
      <c r="P347" s="67"/>
      <c r="Q347" s="67"/>
      <c r="R347" s="67"/>
      <c r="S347" s="67"/>
      <c r="T347" s="67"/>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row>
    <row r="348" spans="1:55" s="66" customFormat="1" ht="14.25" x14ac:dyDescent="0.4">
      <c r="A348" s="67"/>
      <c r="B348" s="244"/>
      <c r="C348" s="206"/>
      <c r="D348" s="206"/>
      <c r="E348" s="228"/>
      <c r="F348" s="206"/>
      <c r="G348" s="255"/>
      <c r="H348" s="255"/>
      <c r="I348" s="206"/>
      <c r="J348" s="206"/>
      <c r="K348" s="256"/>
      <c r="P348" s="67"/>
      <c r="Q348" s="67"/>
      <c r="R348" s="67"/>
      <c r="S348" s="67"/>
      <c r="T348" s="67"/>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row>
    <row r="349" spans="1:55" s="66" customFormat="1" ht="14.25" x14ac:dyDescent="0.4">
      <c r="A349" s="67"/>
      <c r="B349" s="244"/>
      <c r="C349" s="206"/>
      <c r="D349" s="206"/>
      <c r="E349" s="228"/>
      <c r="F349" s="206"/>
      <c r="G349" s="255"/>
      <c r="H349" s="255"/>
      <c r="I349" s="206"/>
      <c r="J349" s="206"/>
      <c r="K349" s="256"/>
      <c r="P349" s="67"/>
      <c r="Q349" s="67"/>
      <c r="R349" s="67"/>
      <c r="S349" s="67"/>
      <c r="T349" s="67"/>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row>
    <row r="350" spans="1:55" s="66" customFormat="1" ht="14.25" x14ac:dyDescent="0.4">
      <c r="A350" s="67"/>
      <c r="B350" s="244"/>
      <c r="C350" s="206"/>
      <c r="D350" s="206"/>
      <c r="E350" s="228"/>
      <c r="F350" s="206"/>
      <c r="G350" s="255"/>
      <c r="H350" s="255"/>
      <c r="I350" s="206"/>
      <c r="J350" s="206"/>
      <c r="K350" s="256"/>
      <c r="P350" s="67"/>
      <c r="Q350" s="67"/>
      <c r="R350" s="67"/>
      <c r="S350" s="67"/>
      <c r="T350" s="67"/>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row>
    <row r="351" spans="1:55" s="66" customFormat="1" ht="14.25" x14ac:dyDescent="0.4">
      <c r="A351" s="67"/>
      <c r="B351" s="244"/>
      <c r="C351" s="206"/>
      <c r="D351" s="206"/>
      <c r="E351" s="228"/>
      <c r="F351" s="206"/>
      <c r="G351" s="255"/>
      <c r="H351" s="255"/>
      <c r="I351" s="206"/>
      <c r="J351" s="206"/>
      <c r="K351" s="256"/>
      <c r="P351" s="67"/>
      <c r="Q351" s="67"/>
      <c r="R351" s="67"/>
      <c r="S351" s="67"/>
      <c r="T351" s="67"/>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row>
    <row r="352" spans="1:55" s="66" customFormat="1" ht="14.25" x14ac:dyDescent="0.4">
      <c r="A352" s="67"/>
      <c r="B352" s="244"/>
      <c r="C352" s="206"/>
      <c r="D352" s="206"/>
      <c r="E352" s="228"/>
      <c r="F352" s="206"/>
      <c r="G352" s="255"/>
      <c r="H352" s="255"/>
      <c r="I352" s="206"/>
      <c r="J352" s="206"/>
      <c r="K352" s="256"/>
      <c r="P352" s="67"/>
      <c r="Q352" s="67"/>
      <c r="R352" s="67"/>
      <c r="S352" s="67"/>
      <c r="T352" s="67"/>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row>
    <row r="353" spans="1:55" s="66" customFormat="1" ht="14.25" x14ac:dyDescent="0.4">
      <c r="A353" s="67"/>
      <c r="B353" s="244"/>
      <c r="C353" s="206"/>
      <c r="D353" s="206"/>
      <c r="E353" s="228"/>
      <c r="F353" s="206"/>
      <c r="G353" s="255"/>
      <c r="H353" s="255"/>
      <c r="I353" s="206"/>
      <c r="J353" s="206"/>
      <c r="K353" s="256"/>
      <c r="P353" s="67"/>
      <c r="Q353" s="67"/>
      <c r="R353" s="67"/>
      <c r="S353" s="67"/>
      <c r="T353" s="67"/>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row>
    <row r="354" spans="1:55" s="66" customFormat="1" ht="14.25" x14ac:dyDescent="0.4">
      <c r="A354" s="67"/>
      <c r="B354" s="244"/>
      <c r="C354" s="206"/>
      <c r="D354" s="206"/>
      <c r="E354" s="228"/>
      <c r="F354" s="206"/>
      <c r="G354" s="255"/>
      <c r="H354" s="255"/>
      <c r="I354" s="206"/>
      <c r="J354" s="206"/>
      <c r="K354" s="256"/>
      <c r="P354" s="67"/>
      <c r="Q354" s="67"/>
      <c r="R354" s="67"/>
      <c r="S354" s="67"/>
      <c r="T354" s="67"/>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row>
    <row r="355" spans="1:55" s="66" customFormat="1" ht="14.25" x14ac:dyDescent="0.4">
      <c r="A355" s="67"/>
      <c r="B355" s="244"/>
      <c r="C355" s="206"/>
      <c r="D355" s="206"/>
      <c r="E355" s="228"/>
      <c r="F355" s="206"/>
      <c r="G355" s="255"/>
      <c r="H355" s="255"/>
      <c r="I355" s="206"/>
      <c r="J355" s="206"/>
      <c r="K355" s="256"/>
      <c r="P355" s="67"/>
      <c r="Q355" s="67"/>
      <c r="R355" s="67"/>
      <c r="S355" s="67"/>
      <c r="T355" s="67"/>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row>
    <row r="356" spans="1:55" s="66" customFormat="1" ht="14.25" x14ac:dyDescent="0.4">
      <c r="A356" s="67"/>
      <c r="B356" s="244"/>
      <c r="C356" s="206"/>
      <c r="D356" s="206"/>
      <c r="E356" s="228"/>
      <c r="F356" s="206"/>
      <c r="G356" s="255"/>
      <c r="H356" s="255"/>
      <c r="I356" s="206"/>
      <c r="J356" s="206"/>
      <c r="K356" s="256"/>
      <c r="P356" s="67"/>
      <c r="Q356" s="67"/>
      <c r="R356" s="67"/>
      <c r="S356" s="67"/>
      <c r="T356" s="67"/>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row>
    <row r="357" spans="1:55" s="66" customFormat="1" ht="14.25" x14ac:dyDescent="0.4">
      <c r="A357" s="67"/>
      <c r="B357" s="244"/>
      <c r="C357" s="206"/>
      <c r="D357" s="206"/>
      <c r="E357" s="228"/>
      <c r="F357" s="206"/>
      <c r="G357" s="255"/>
      <c r="H357" s="255"/>
      <c r="I357" s="206"/>
      <c r="J357" s="206"/>
      <c r="K357" s="256"/>
      <c r="P357" s="67"/>
      <c r="Q357" s="67"/>
      <c r="R357" s="67"/>
      <c r="S357" s="67"/>
      <c r="T357" s="67"/>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row>
    <row r="358" spans="1:55" s="66" customFormat="1" ht="14.25" x14ac:dyDescent="0.4">
      <c r="A358" s="67"/>
      <c r="B358" s="244"/>
      <c r="C358" s="206"/>
      <c r="D358" s="206"/>
      <c r="E358" s="228"/>
      <c r="F358" s="206"/>
      <c r="G358" s="255"/>
      <c r="H358" s="255"/>
      <c r="I358" s="206"/>
      <c r="J358" s="206"/>
      <c r="K358" s="256"/>
      <c r="P358" s="67"/>
      <c r="Q358" s="67"/>
      <c r="R358" s="67"/>
      <c r="S358" s="67"/>
      <c r="T358" s="67"/>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row>
    <row r="359" spans="1:55" s="66" customFormat="1" ht="14.25" x14ac:dyDescent="0.4">
      <c r="A359" s="67"/>
      <c r="B359" s="244"/>
      <c r="C359" s="206"/>
      <c r="D359" s="206"/>
      <c r="E359" s="228"/>
      <c r="F359" s="206"/>
      <c r="G359" s="255"/>
      <c r="H359" s="255"/>
      <c r="I359" s="206"/>
      <c r="J359" s="206"/>
      <c r="K359" s="256"/>
      <c r="P359" s="67"/>
      <c r="Q359" s="67"/>
      <c r="R359" s="67"/>
      <c r="S359" s="67"/>
      <c r="T359" s="67"/>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row>
    <row r="360" spans="1:55" s="66" customFormat="1" ht="14.25" x14ac:dyDescent="0.4">
      <c r="A360" s="67"/>
      <c r="B360" s="244"/>
      <c r="C360" s="206"/>
      <c r="D360" s="206"/>
      <c r="E360" s="228"/>
      <c r="F360" s="206"/>
      <c r="G360" s="255"/>
      <c r="H360" s="255"/>
      <c r="I360" s="206"/>
      <c r="J360" s="206"/>
      <c r="K360" s="256"/>
      <c r="P360" s="67"/>
      <c r="Q360" s="67"/>
      <c r="R360" s="67"/>
      <c r="S360" s="67"/>
      <c r="T360" s="67"/>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row>
    <row r="361" spans="1:55" s="66" customFormat="1" ht="14.25" x14ac:dyDescent="0.4">
      <c r="A361" s="67"/>
      <c r="B361" s="244"/>
      <c r="C361" s="206"/>
      <c r="D361" s="206"/>
      <c r="E361" s="228"/>
      <c r="F361" s="206"/>
      <c r="G361" s="255"/>
      <c r="H361" s="255"/>
      <c r="I361" s="206"/>
      <c r="J361" s="206"/>
      <c r="K361" s="256"/>
      <c r="P361" s="67"/>
      <c r="Q361" s="67"/>
      <c r="R361" s="67"/>
      <c r="S361" s="67"/>
      <c r="T361" s="67"/>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row>
    <row r="362" spans="1:55" s="66" customFormat="1" ht="14.25" x14ac:dyDescent="0.4">
      <c r="A362" s="67"/>
      <c r="B362" s="244"/>
      <c r="C362" s="206"/>
      <c r="D362" s="206"/>
      <c r="E362" s="228"/>
      <c r="F362" s="206"/>
      <c r="G362" s="255"/>
      <c r="H362" s="255"/>
      <c r="I362" s="206"/>
      <c r="J362" s="206"/>
      <c r="K362" s="256"/>
      <c r="P362" s="67"/>
      <c r="Q362" s="67"/>
      <c r="R362" s="67"/>
      <c r="S362" s="67"/>
      <c r="T362" s="67"/>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row>
    <row r="363" spans="1:55" s="66" customFormat="1" ht="14.25" x14ac:dyDescent="0.4">
      <c r="A363" s="67"/>
      <c r="B363" s="244"/>
      <c r="C363" s="206"/>
      <c r="D363" s="206"/>
      <c r="E363" s="228"/>
      <c r="F363" s="206"/>
      <c r="G363" s="255"/>
      <c r="H363" s="255"/>
      <c r="I363" s="206"/>
      <c r="J363" s="206"/>
      <c r="K363" s="256"/>
      <c r="P363" s="67"/>
      <c r="Q363" s="67"/>
      <c r="R363" s="67"/>
      <c r="S363" s="67"/>
      <c r="T363" s="67"/>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row>
    <row r="364" spans="1:55" s="66" customFormat="1" ht="14.25" x14ac:dyDescent="0.4">
      <c r="A364" s="67"/>
      <c r="B364" s="244"/>
      <c r="C364" s="81"/>
      <c r="D364" s="81"/>
      <c r="E364" s="224"/>
      <c r="F364" s="81"/>
      <c r="G364" s="82"/>
      <c r="H364" s="82"/>
      <c r="I364" s="206"/>
      <c r="J364" s="206"/>
      <c r="K364" s="256"/>
      <c r="P364" s="67"/>
      <c r="Q364" s="67"/>
      <c r="R364" s="67"/>
      <c r="S364" s="67"/>
      <c r="T364" s="67"/>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row>
    <row r="365" spans="1:55" s="66" customFormat="1" ht="14.25" x14ac:dyDescent="0.4">
      <c r="A365" s="67"/>
      <c r="B365" s="244"/>
      <c r="C365" s="81"/>
      <c r="D365" s="81"/>
      <c r="E365" s="224"/>
      <c r="F365" s="81"/>
      <c r="G365" s="82"/>
      <c r="H365" s="82"/>
      <c r="I365" s="206"/>
      <c r="J365" s="206"/>
      <c r="K365" s="256"/>
      <c r="P365" s="67"/>
      <c r="Q365" s="67"/>
      <c r="R365" s="67"/>
      <c r="S365" s="67"/>
      <c r="T365" s="67"/>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row>
  </sheetData>
  <mergeCells count="109">
    <mergeCell ref="C88:I88"/>
    <mergeCell ref="B89:B91"/>
    <mergeCell ref="C94:I94"/>
    <mergeCell ref="C95:I95"/>
    <mergeCell ref="C96:I96"/>
    <mergeCell ref="E9:F9"/>
    <mergeCell ref="C75:I75"/>
    <mergeCell ref="C76:I76"/>
    <mergeCell ref="C77:I77"/>
    <mergeCell ref="B78:B82"/>
    <mergeCell ref="I78:K78"/>
    <mergeCell ref="I79:K79"/>
    <mergeCell ref="I80:K80"/>
    <mergeCell ref="I81:K81"/>
    <mergeCell ref="I82:K82"/>
    <mergeCell ref="I83:K83"/>
    <mergeCell ref="D84:L84"/>
    <mergeCell ref="C10:D10"/>
    <mergeCell ref="C12:D12"/>
    <mergeCell ref="C13:D13"/>
    <mergeCell ref="C14:D14"/>
    <mergeCell ref="C16:I16"/>
    <mergeCell ref="C18:I18"/>
    <mergeCell ref="B19:B29"/>
    <mergeCell ref="I89:K89"/>
    <mergeCell ref="I97:K97"/>
    <mergeCell ref="I98:K98"/>
    <mergeCell ref="I99:K99"/>
    <mergeCell ref="I100:K100"/>
    <mergeCell ref="D101:L101"/>
    <mergeCell ref="D92:L92"/>
    <mergeCell ref="I90:K90"/>
    <mergeCell ref="I91:K91"/>
    <mergeCell ref="C2:D2"/>
    <mergeCell ref="C3:D3"/>
    <mergeCell ref="C4:D4"/>
    <mergeCell ref="C6:D6"/>
    <mergeCell ref="C8:D8"/>
    <mergeCell ref="C5:D5"/>
    <mergeCell ref="C7:D7"/>
    <mergeCell ref="C11:D11"/>
    <mergeCell ref="C9:D9"/>
    <mergeCell ref="C32:I32"/>
    <mergeCell ref="C33:I33"/>
    <mergeCell ref="C34:I34"/>
    <mergeCell ref="B35:B43"/>
    <mergeCell ref="C61:I61"/>
    <mergeCell ref="C17:I17"/>
    <mergeCell ref="C62:I62"/>
    <mergeCell ref="C63:I63"/>
    <mergeCell ref="B64:B71"/>
    <mergeCell ref="C48:I48"/>
    <mergeCell ref="I52:K52"/>
    <mergeCell ref="I53:K53"/>
    <mergeCell ref="I54:K54"/>
    <mergeCell ref="I55:K55"/>
    <mergeCell ref="I56:K56"/>
    <mergeCell ref="I57:K57"/>
    <mergeCell ref="I58:K58"/>
    <mergeCell ref="D59:L59"/>
    <mergeCell ref="I51:K51"/>
    <mergeCell ref="C151:I151"/>
    <mergeCell ref="C103:I103"/>
    <mergeCell ref="C104:I104"/>
    <mergeCell ref="C105:I105"/>
    <mergeCell ref="C150:I150"/>
    <mergeCell ref="B106:B119"/>
    <mergeCell ref="C136:I136"/>
    <mergeCell ref="C137:I137"/>
    <mergeCell ref="C138:I138"/>
    <mergeCell ref="B139:B147"/>
    <mergeCell ref="B125:B133"/>
    <mergeCell ref="D134:L134"/>
    <mergeCell ref="I125:K125"/>
    <mergeCell ref="I126:K126"/>
    <mergeCell ref="C122:I122"/>
    <mergeCell ref="C123:I123"/>
    <mergeCell ref="C124:I124"/>
    <mergeCell ref="I132:K132"/>
    <mergeCell ref="I133:K133"/>
    <mergeCell ref="I127:K127"/>
    <mergeCell ref="I128:K128"/>
    <mergeCell ref="I129:K129"/>
    <mergeCell ref="I130:K130"/>
    <mergeCell ref="I131:K131"/>
    <mergeCell ref="B97:B100"/>
    <mergeCell ref="C152:I152"/>
    <mergeCell ref="B153:B160"/>
    <mergeCell ref="C163:I163"/>
    <mergeCell ref="C164:I164"/>
    <mergeCell ref="C165:I165"/>
    <mergeCell ref="B166:B168"/>
    <mergeCell ref="E2:F2"/>
    <mergeCell ref="E3:F3"/>
    <mergeCell ref="E4:F4"/>
    <mergeCell ref="E6:F6"/>
    <mergeCell ref="E8:F8"/>
    <mergeCell ref="E5:F5"/>
    <mergeCell ref="E7:F7"/>
    <mergeCell ref="E10:F10"/>
    <mergeCell ref="E12:F12"/>
    <mergeCell ref="E13:F13"/>
    <mergeCell ref="E14:F14"/>
    <mergeCell ref="E11:F11"/>
    <mergeCell ref="C49:I49"/>
    <mergeCell ref="C50:I50"/>
    <mergeCell ref="B51:B58"/>
    <mergeCell ref="C86:I86"/>
    <mergeCell ref="C87:I87"/>
  </mergeCells>
  <phoneticPr fontId="12" type="noConversion"/>
  <conditionalFormatting sqref="G113 G115 G117 G29 G71 G36:G43 G20:G27 G52:G57 G65:G69 G107:G111 G126:G129 G140:G147 G167:G168">
    <cfRule type="cellIs" dxfId="68" priority="169" operator="equal">
      <formula>"Fail"</formula>
    </cfRule>
  </conditionalFormatting>
  <conditionalFormatting sqref="G113 G115 G117 G29 G71 G36:G43 G20:G27 G52:G57 G65:G69 G107:G111 G126:G129 G140:G147 G167:G168">
    <cfRule type="cellIs" dxfId="67" priority="168" operator="equal">
      <formula>"Pass"</formula>
    </cfRule>
  </conditionalFormatting>
  <conditionalFormatting sqref="C30">
    <cfRule type="cellIs" dxfId="66" priority="170" operator="equal">
      <formula>"Complete"</formula>
    </cfRule>
  </conditionalFormatting>
  <conditionalFormatting sqref="C120">
    <cfRule type="cellIs" dxfId="65" priority="165" operator="equal">
      <formula>"Complete"</formula>
    </cfRule>
  </conditionalFormatting>
  <conditionalFormatting sqref="C148">
    <cfRule type="cellIs" dxfId="64" priority="164" operator="equal">
      <formula>"Complete"</formula>
    </cfRule>
  </conditionalFormatting>
  <conditionalFormatting sqref="C169">
    <cfRule type="cellIs" dxfId="63" priority="163" operator="equal">
      <formula>"Complete"</formula>
    </cfRule>
  </conditionalFormatting>
  <conditionalFormatting sqref="G116">
    <cfRule type="cellIs" dxfId="62" priority="149" operator="equal">
      <formula>"Fail"</formula>
    </cfRule>
  </conditionalFormatting>
  <conditionalFormatting sqref="G116">
    <cfRule type="cellIs" dxfId="61" priority="148" operator="equal">
      <formula>"Pass"</formula>
    </cfRule>
  </conditionalFormatting>
  <conditionalFormatting sqref="G114">
    <cfRule type="cellIs" dxfId="60" priority="147" operator="equal">
      <formula>"Fail"</formula>
    </cfRule>
  </conditionalFormatting>
  <conditionalFormatting sqref="G114">
    <cfRule type="cellIs" dxfId="59" priority="146" operator="equal">
      <formula>"Pass"</formula>
    </cfRule>
  </conditionalFormatting>
  <conditionalFormatting sqref="C73">
    <cfRule type="cellIs" dxfId="58" priority="167" operator="equal">
      <formula>"Complete"</formula>
    </cfRule>
  </conditionalFormatting>
  <conditionalFormatting sqref="C46">
    <cfRule type="cellIs" dxfId="57" priority="162" operator="equal">
      <formula>"Complete"</formula>
    </cfRule>
  </conditionalFormatting>
  <conditionalFormatting sqref="C161">
    <cfRule type="cellIs" dxfId="56" priority="161" operator="equal">
      <formula>"Complete"</formula>
    </cfRule>
  </conditionalFormatting>
  <conditionalFormatting sqref="C177:C183">
    <cfRule type="cellIs" dxfId="55" priority="155" operator="equal">
      <formula>1</formula>
    </cfRule>
  </conditionalFormatting>
  <conditionalFormatting sqref="C184:C188">
    <cfRule type="cellIs" dxfId="54" priority="154" operator="equal">
      <formula>1</formula>
    </cfRule>
  </conditionalFormatting>
  <conditionalFormatting sqref="G119">
    <cfRule type="cellIs" dxfId="53" priority="143" operator="equal">
      <formula>"Fail"</formula>
    </cfRule>
  </conditionalFormatting>
  <conditionalFormatting sqref="G119">
    <cfRule type="cellIs" dxfId="52" priority="142" operator="equal">
      <formula>"Pass"</formula>
    </cfRule>
  </conditionalFormatting>
  <conditionalFormatting sqref="G161:H161 G154:G160">
    <cfRule type="cellIs" dxfId="51" priority="151" operator="equal">
      <formula>"Fail"</formula>
    </cfRule>
  </conditionalFormatting>
  <conditionalFormatting sqref="G161:H161 G154:G160">
    <cfRule type="cellIs" dxfId="50" priority="150" operator="equal">
      <formula>"Pass"</formula>
    </cfRule>
  </conditionalFormatting>
  <conditionalFormatting sqref="G112">
    <cfRule type="cellIs" dxfId="49" priority="145" operator="equal">
      <formula>"Fail"</formula>
    </cfRule>
  </conditionalFormatting>
  <conditionalFormatting sqref="G112">
    <cfRule type="cellIs" dxfId="48" priority="144" operator="equal">
      <formula>"Pass"</formula>
    </cfRule>
  </conditionalFormatting>
  <conditionalFormatting sqref="G118">
    <cfRule type="cellIs" dxfId="47" priority="141" operator="equal">
      <formula>"Fail"</formula>
    </cfRule>
  </conditionalFormatting>
  <conditionalFormatting sqref="G118">
    <cfRule type="cellIs" dxfId="46" priority="140" operator="equal">
      <formula>"Pass"</formula>
    </cfRule>
  </conditionalFormatting>
  <conditionalFormatting sqref="G28">
    <cfRule type="cellIs" dxfId="45" priority="139" operator="equal">
      <formula>"Fail"</formula>
    </cfRule>
  </conditionalFormatting>
  <conditionalFormatting sqref="G28">
    <cfRule type="cellIs" dxfId="44" priority="138" operator="equal">
      <formula>"Pass"</formula>
    </cfRule>
  </conditionalFormatting>
  <conditionalFormatting sqref="G45">
    <cfRule type="cellIs" dxfId="43" priority="137" operator="equal">
      <formula>"Fail"</formula>
    </cfRule>
  </conditionalFormatting>
  <conditionalFormatting sqref="G45">
    <cfRule type="cellIs" dxfId="42" priority="136" operator="equal">
      <formula>"Pass"</formula>
    </cfRule>
  </conditionalFormatting>
  <conditionalFormatting sqref="G44">
    <cfRule type="cellIs" dxfId="41" priority="135" operator="equal">
      <formula>"Fail"</formula>
    </cfRule>
  </conditionalFormatting>
  <conditionalFormatting sqref="G44">
    <cfRule type="cellIs" dxfId="40" priority="134" operator="equal">
      <formula>"Pass"</formula>
    </cfRule>
  </conditionalFormatting>
  <conditionalFormatting sqref="G72">
    <cfRule type="cellIs" dxfId="39" priority="133" operator="equal">
      <formula>"Fail"</formula>
    </cfRule>
  </conditionalFormatting>
  <conditionalFormatting sqref="G72">
    <cfRule type="cellIs" dxfId="38" priority="132" operator="equal">
      <formula>"Pass"</formula>
    </cfRule>
  </conditionalFormatting>
  <conditionalFormatting sqref="G70">
    <cfRule type="cellIs" dxfId="37" priority="131" operator="equal">
      <formula>"Fail"</formula>
    </cfRule>
  </conditionalFormatting>
  <conditionalFormatting sqref="G70">
    <cfRule type="cellIs" dxfId="36" priority="130" operator="equal">
      <formula>"Pass"</formula>
    </cfRule>
  </conditionalFormatting>
  <conditionalFormatting sqref="G58">
    <cfRule type="cellIs" dxfId="35" priority="59" operator="equal">
      <formula>"Fail"</formula>
    </cfRule>
  </conditionalFormatting>
  <conditionalFormatting sqref="G58">
    <cfRule type="cellIs" dxfId="34" priority="58" operator="equal">
      <formula>"Pass"</formula>
    </cfRule>
  </conditionalFormatting>
  <conditionalFormatting sqref="C59">
    <cfRule type="cellIs" dxfId="33" priority="60" operator="equal">
      <formula>"Complete"</formula>
    </cfRule>
  </conditionalFormatting>
  <conditionalFormatting sqref="G130">
    <cfRule type="cellIs" dxfId="32" priority="41" operator="equal">
      <formula>"Fail"</formula>
    </cfRule>
  </conditionalFormatting>
  <conditionalFormatting sqref="G130">
    <cfRule type="cellIs" dxfId="31" priority="40" operator="equal">
      <formula>"Pass"</formula>
    </cfRule>
  </conditionalFormatting>
  <conditionalFormatting sqref="C92">
    <cfRule type="cellIs" dxfId="30" priority="53" operator="equal">
      <formula>"Complete"</formula>
    </cfRule>
  </conditionalFormatting>
  <conditionalFormatting sqref="G132">
    <cfRule type="cellIs" dxfId="29" priority="37" operator="equal">
      <formula>"Fail"</formula>
    </cfRule>
  </conditionalFormatting>
  <conditionalFormatting sqref="G132">
    <cfRule type="cellIs" dxfId="28" priority="36" operator="equal">
      <formula>"Pass"</formula>
    </cfRule>
  </conditionalFormatting>
  <conditionalFormatting sqref="G131">
    <cfRule type="cellIs" dxfId="27" priority="48" operator="equal">
      <formula>"Fail"</formula>
    </cfRule>
  </conditionalFormatting>
  <conditionalFormatting sqref="G131">
    <cfRule type="cellIs" dxfId="26" priority="47" operator="equal">
      <formula>"Pass"</formula>
    </cfRule>
  </conditionalFormatting>
  <conditionalFormatting sqref="C134">
    <cfRule type="cellIs" dxfId="25" priority="46" operator="equal">
      <formula>"Complete"</formula>
    </cfRule>
  </conditionalFormatting>
  <conditionalFormatting sqref="G81">
    <cfRule type="cellIs" dxfId="24" priority="25" operator="equal">
      <formula>"Fail"</formula>
    </cfRule>
  </conditionalFormatting>
  <conditionalFormatting sqref="G81">
    <cfRule type="cellIs" dxfId="23" priority="24" operator="equal">
      <formula>"Pass"</formula>
    </cfRule>
  </conditionalFormatting>
  <conditionalFormatting sqref="G133">
    <cfRule type="cellIs" dxfId="22" priority="39" operator="equal">
      <formula>"Fail"</formula>
    </cfRule>
  </conditionalFormatting>
  <conditionalFormatting sqref="G133">
    <cfRule type="cellIs" dxfId="21" priority="38" operator="equal">
      <formula>"Pass"</formula>
    </cfRule>
  </conditionalFormatting>
  <conditionalFormatting sqref="G79:G80">
    <cfRule type="cellIs" dxfId="20" priority="32" operator="equal">
      <formula>"Fail"</formula>
    </cfRule>
  </conditionalFormatting>
  <conditionalFormatting sqref="G79:G80">
    <cfRule type="cellIs" dxfId="19" priority="31" operator="equal">
      <formula>"Pass"</formula>
    </cfRule>
  </conditionalFormatting>
  <conditionalFormatting sqref="G82">
    <cfRule type="cellIs" dxfId="18" priority="30" operator="equal">
      <formula>"Fail"</formula>
    </cfRule>
  </conditionalFormatting>
  <conditionalFormatting sqref="G82">
    <cfRule type="cellIs" dxfId="17" priority="29" operator="equal">
      <formula>"Pass"</formula>
    </cfRule>
  </conditionalFormatting>
  <conditionalFormatting sqref="C84">
    <cfRule type="cellIs" dxfId="16" priority="28" operator="equal">
      <formula>"Complete"</formula>
    </cfRule>
  </conditionalFormatting>
  <conditionalFormatting sqref="G83">
    <cfRule type="cellIs" dxfId="15" priority="27" operator="equal">
      <formula>"Fail"</formula>
    </cfRule>
  </conditionalFormatting>
  <conditionalFormatting sqref="G83">
    <cfRule type="cellIs" dxfId="14" priority="26" operator="equal">
      <formula>"Pass"</formula>
    </cfRule>
  </conditionalFormatting>
  <conditionalFormatting sqref="C101">
    <cfRule type="cellIs" dxfId="13" priority="17" operator="equal">
      <formula>"Complete"</formula>
    </cfRule>
  </conditionalFormatting>
  <conditionalFormatting sqref="G100">
    <cfRule type="cellIs" dxfId="12" priority="6" operator="equal">
      <formula>"Fail"</formula>
    </cfRule>
  </conditionalFormatting>
  <conditionalFormatting sqref="G100">
    <cfRule type="cellIs" dxfId="11" priority="5" operator="equal">
      <formula>"Pass"</formula>
    </cfRule>
  </conditionalFormatting>
  <conditionalFormatting sqref="G98">
    <cfRule type="cellIs" dxfId="10" priority="10" operator="equal">
      <formula>"Fail"</formula>
    </cfRule>
  </conditionalFormatting>
  <conditionalFormatting sqref="G98">
    <cfRule type="cellIs" dxfId="9" priority="9" operator="equal">
      <formula>"Pass"</formula>
    </cfRule>
  </conditionalFormatting>
  <conditionalFormatting sqref="G99">
    <cfRule type="cellIs" dxfId="8" priority="8" operator="equal">
      <formula>"Fail"</formula>
    </cfRule>
  </conditionalFormatting>
  <conditionalFormatting sqref="G99">
    <cfRule type="cellIs" dxfId="7" priority="7" operator="equal">
      <formula>"Pass"</formula>
    </cfRule>
  </conditionalFormatting>
  <conditionalFormatting sqref="G90">
    <cfRule type="cellIs" dxfId="6" priority="4" operator="equal">
      <formula>"Fail"</formula>
    </cfRule>
  </conditionalFormatting>
  <conditionalFormatting sqref="G90">
    <cfRule type="cellIs" dxfId="5" priority="3" operator="equal">
      <formula>"Pass"</formula>
    </cfRule>
  </conditionalFormatting>
  <conditionalFormatting sqref="G91">
    <cfRule type="cellIs" dxfId="4" priority="2" operator="equal">
      <formula>"Fail"</formula>
    </cfRule>
  </conditionalFormatting>
  <conditionalFormatting sqref="G91">
    <cfRule type="cellIs" dxfId="3" priority="1" operator="equal">
      <formula>"Pass"</formula>
    </cfRule>
  </conditionalFormatting>
  <dataValidations count="2">
    <dataValidation type="list" allowBlank="1" showInputMessage="1" showErrorMessage="1" sqref="G36:G45 G20:G29 G65:G72 G52:G58 G140:G147 G126:G133 H161 G167:G168 G107:G119 G154:G161 G98:G100 G90:G91" xr:uid="{0F4E911E-CF8D-499E-ABC3-C77ED30225C2}">
      <formula1>$G$172:$G$175</formula1>
    </dataValidation>
    <dataValidation type="list" allowBlank="1" showInputMessage="1" showErrorMessage="1" sqref="G79:G83" xr:uid="{A469A00A-AF4D-4911-994E-00520482DC0B}">
      <formula1>$G$156:$G$159</formula1>
    </dataValidation>
  </dataValidations>
  <pageMargins left="0.7" right="0.7" top="0.75" bottom="0.75" header="0.3" footer="0.3"/>
  <pageSetup paperSize="8"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vt:lpstr>
      <vt:lpstr>DS - Authentication</vt:lpstr>
      <vt:lpstr>DS - Audit</vt:lpstr>
      <vt:lpstr>DS - Main</vt:lpstr>
      <vt:lpstr>DS - ASLR</vt:lpstr>
      <vt:lpstr>DS - Scenarios</vt:lpstr>
      <vt:lpstr>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2020-10-15T05:12:48Z</dcterms:modified>
</cp:coreProperties>
</file>