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15" yWindow="7590" windowWidth="28830" windowHeight="7635" tabRatio="259"/>
  </bookViews>
  <sheets>
    <sheet name="cover" sheetId="4" r:id="rId1"/>
    <sheet name="usage instructions" sheetId="5" r:id="rId2"/>
    <sheet name="directory" sheetId="2" r:id="rId3"/>
    <sheet name="links" sheetId="8" state="hidden" r:id="rId4"/>
    <sheet name="pick lists" sheetId="6" state="hidden" r:id="rId5"/>
    <sheet name="codes" sheetId="9" state="hidden" r:id="rId6"/>
  </sheets>
  <definedNames>
    <definedName name="_xlnm._FilterDatabase" localSheetId="2" hidden="1">directory!$A$2:$P$162</definedName>
    <definedName name="_xlnm._FilterDatabase" localSheetId="3" hidden="1">links!$A$2:$F$151</definedName>
    <definedName name="_ftn1" localSheetId="2">directory!#REF!</definedName>
    <definedName name="_ftn1" localSheetId="3">links!#REF!</definedName>
    <definedName name="_ftnref1" localSheetId="2">directory!#REF!</definedName>
    <definedName name="_ftnref1" localSheetId="3">links!#REF!</definedName>
    <definedName name="_Ref391379184" localSheetId="2">directory!#REF!</definedName>
    <definedName name="_Ref391379184" localSheetId="3">links!#REF!</definedName>
  </definedNames>
  <calcPr calcId="152511"/>
</workbook>
</file>

<file path=xl/calcChain.xml><?xml version="1.0" encoding="utf-8"?>
<calcChain xmlns="http://schemas.openxmlformats.org/spreadsheetml/2006/main">
  <c r="M160" i="2" l="1"/>
  <c r="M161" i="2"/>
  <c r="M156" i="2"/>
  <c r="M155" i="2"/>
  <c r="E155" i="2" l="1"/>
  <c r="K155" i="2" l="1"/>
  <c r="K156" i="2"/>
  <c r="K160" i="2"/>
  <c r="K161" i="2"/>
  <c r="D156" i="2"/>
  <c r="J160" i="8"/>
  <c r="D160" i="2" s="1"/>
  <c r="J161" i="8"/>
  <c r="D161" i="2" s="1"/>
  <c r="J155" i="8"/>
  <c r="D155" i="2" s="1"/>
  <c r="J156" i="8"/>
  <c r="K156" i="8" s="1"/>
  <c r="E160" i="2"/>
  <c r="E161" i="2"/>
  <c r="E156" i="2"/>
  <c r="C160" i="2"/>
  <c r="C161" i="2"/>
  <c r="B160" i="2"/>
  <c r="B161" i="2"/>
  <c r="C155" i="2"/>
  <c r="C156" i="2"/>
  <c r="B155" i="2"/>
  <c r="B156" i="2"/>
  <c r="K155" i="8" l="1"/>
  <c r="K161" i="8"/>
  <c r="K160" i="8"/>
  <c r="D99" i="2"/>
  <c r="D102" i="2"/>
  <c r="D105" i="2"/>
  <c r="D108" i="2"/>
  <c r="K106" i="2"/>
  <c r="K105" i="2"/>
  <c r="M24" i="2"/>
  <c r="N18" i="2" s="1"/>
  <c r="M25" i="2"/>
  <c r="N19" i="2" s="1"/>
  <c r="O21" i="2"/>
  <c r="O22" i="2"/>
  <c r="O23" i="2"/>
  <c r="O20" i="2"/>
  <c r="O31" i="2"/>
  <c r="O32" i="2"/>
  <c r="O33" i="2"/>
  <c r="O30" i="2"/>
  <c r="M31" i="2"/>
  <c r="M32" i="2"/>
  <c r="M33" i="2"/>
  <c r="M30" i="2"/>
  <c r="O11" i="2"/>
  <c r="O12" i="2"/>
  <c r="O13" i="2"/>
  <c r="O10" i="2"/>
  <c r="M11" i="2"/>
  <c r="M12" i="2"/>
  <c r="M13" i="2"/>
  <c r="M10" i="2"/>
  <c r="K11" i="2" l="1"/>
  <c r="K12" i="2"/>
  <c r="K13" i="2"/>
  <c r="K30" i="2"/>
  <c r="K31" i="2"/>
  <c r="K32" i="2"/>
  <c r="K33" i="2"/>
  <c r="K10" i="2"/>
  <c r="J11" i="8"/>
  <c r="D11" i="2" s="1"/>
  <c r="J12" i="8"/>
  <c r="D12" i="2" s="1"/>
  <c r="J13" i="8"/>
  <c r="D13" i="2" s="1"/>
  <c r="J10" i="8"/>
  <c r="D10" i="2" s="1"/>
  <c r="J31" i="8"/>
  <c r="D31" i="2" s="1"/>
  <c r="J32" i="8"/>
  <c r="D32" i="2" s="1"/>
  <c r="J33" i="8"/>
  <c r="D33" i="2" s="1"/>
  <c r="J30" i="8"/>
  <c r="D30" i="2" s="1"/>
  <c r="C30" i="2"/>
  <c r="C31" i="2"/>
  <c r="C32" i="2"/>
  <c r="C33" i="2"/>
  <c r="K30" i="8" l="1"/>
  <c r="K33" i="8"/>
  <c r="K32" i="8"/>
  <c r="K31" i="8"/>
  <c r="K13" i="8"/>
  <c r="K12" i="8"/>
  <c r="K11" i="8"/>
  <c r="K10" i="8"/>
  <c r="K130" i="2"/>
  <c r="K129" i="2"/>
  <c r="K124" i="2"/>
  <c r="K123" i="2"/>
  <c r="E130" i="2"/>
  <c r="E129" i="2"/>
  <c r="E124" i="2"/>
  <c r="E123" i="2"/>
  <c r="J124" i="8"/>
  <c r="K124" i="8" s="1"/>
  <c r="J123" i="8"/>
  <c r="K123" i="8" s="1"/>
  <c r="J130" i="8"/>
  <c r="K130" i="8" s="1"/>
  <c r="J129" i="8"/>
  <c r="K129" i="8" s="1"/>
  <c r="D129" i="2" l="1"/>
  <c r="D123" i="2"/>
  <c r="D124" i="2"/>
  <c r="D130" i="2"/>
  <c r="M97" i="2"/>
  <c r="M96" i="2"/>
  <c r="M95" i="2"/>
  <c r="M94" i="2"/>
  <c r="M93" i="2"/>
  <c r="M92" i="2"/>
  <c r="M91" i="2"/>
  <c r="M90" i="2"/>
  <c r="M89" i="2"/>
  <c r="M88" i="2"/>
  <c r="M23" i="2"/>
  <c r="M22" i="2"/>
  <c r="M21" i="2"/>
  <c r="M20" i="2"/>
  <c r="M19" i="2"/>
  <c r="M18" i="2"/>
  <c r="N15" i="2" s="1"/>
  <c r="M17" i="2"/>
  <c r="M16" i="2"/>
  <c r="M15" i="2"/>
  <c r="M9" i="2"/>
  <c r="M8" i="2"/>
  <c r="M7" i="2"/>
  <c r="M6" i="2"/>
  <c r="M5" i="2"/>
  <c r="N4" i="2" s="1"/>
  <c r="M4" i="2"/>
  <c r="M132" i="2"/>
  <c r="M135" i="2"/>
  <c r="M134" i="2"/>
  <c r="M147" i="2"/>
  <c r="M151" i="2"/>
  <c r="M149" i="2"/>
  <c r="O159" i="2" l="1"/>
  <c r="M159" i="2" s="1"/>
  <c r="O158" i="2"/>
  <c r="M158" i="2" s="1"/>
  <c r="O154" i="2"/>
  <c r="M154" i="2" s="1"/>
  <c r="O153" i="2"/>
  <c r="M153" i="2" s="1"/>
  <c r="O147" i="2"/>
  <c r="O145" i="2"/>
  <c r="M145" i="2" s="1"/>
  <c r="O144" i="2"/>
  <c r="M144" i="2" s="1"/>
  <c r="O143" i="2"/>
  <c r="M143" i="2" s="1"/>
  <c r="O141" i="2"/>
  <c r="M141" i="2" s="1"/>
  <c r="O139" i="2"/>
  <c r="M139" i="2" s="1"/>
  <c r="O137" i="2"/>
  <c r="M137" i="2" s="1"/>
  <c r="O128" i="2"/>
  <c r="M128" i="2" s="1"/>
  <c r="O127" i="2"/>
  <c r="M127" i="2" s="1"/>
  <c r="O126" i="2"/>
  <c r="M126" i="2" s="1"/>
  <c r="O122" i="2"/>
  <c r="M122" i="2" s="1"/>
  <c r="O121" i="2"/>
  <c r="M121" i="2" s="1"/>
  <c r="O120" i="2"/>
  <c r="M120" i="2" s="1"/>
  <c r="O118" i="2"/>
  <c r="M118" i="2" s="1"/>
  <c r="O117" i="2"/>
  <c r="M117" i="2" s="1"/>
  <c r="O115" i="2"/>
  <c r="M115" i="2" s="1"/>
  <c r="O114" i="2"/>
  <c r="M114" i="2" s="1"/>
  <c r="O112" i="2"/>
  <c r="M112" i="2" s="1"/>
  <c r="O111" i="2"/>
  <c r="M111" i="2" s="1"/>
  <c r="O109" i="2"/>
  <c r="M109" i="2" s="1"/>
  <c r="O108" i="2"/>
  <c r="M108" i="2" s="1"/>
  <c r="O106" i="2"/>
  <c r="M106" i="2" s="1"/>
  <c r="O105" i="2"/>
  <c r="M105" i="2" s="1"/>
  <c r="O103" i="2"/>
  <c r="M103" i="2" s="1"/>
  <c r="O102" i="2"/>
  <c r="M102" i="2" s="1"/>
  <c r="O100" i="2"/>
  <c r="M100" i="2" s="1"/>
  <c r="O99" i="2"/>
  <c r="M99" i="2" s="1"/>
  <c r="O88" i="2"/>
  <c r="O89" i="2"/>
  <c r="O90" i="2"/>
  <c r="O91" i="2"/>
  <c r="O92" i="2"/>
  <c r="O93" i="2"/>
  <c r="O94" i="2"/>
  <c r="O95" i="2"/>
  <c r="O96" i="2"/>
  <c r="O97" i="2"/>
  <c r="O75" i="2"/>
  <c r="M75" i="2" s="1"/>
  <c r="O76" i="2"/>
  <c r="M76" i="2" s="1"/>
  <c r="O77" i="2"/>
  <c r="M77" i="2" s="1"/>
  <c r="O78" i="2"/>
  <c r="M78" i="2" s="1"/>
  <c r="O79" i="2"/>
  <c r="M79" i="2" s="1"/>
  <c r="O80" i="2"/>
  <c r="M80" i="2" s="1"/>
  <c r="O81" i="2"/>
  <c r="M81" i="2" s="1"/>
  <c r="O82" i="2"/>
  <c r="M82" i="2" s="1"/>
  <c r="O83" i="2"/>
  <c r="M83" i="2" s="1"/>
  <c r="O84" i="2"/>
  <c r="M84" i="2" s="1"/>
  <c r="O85" i="2"/>
  <c r="M85" i="2" s="1"/>
  <c r="O86" i="2"/>
  <c r="M86" i="2" s="1"/>
  <c r="O87" i="2"/>
  <c r="M87" i="2" s="1"/>
  <c r="O74" i="2"/>
  <c r="M74" i="2" s="1"/>
  <c r="O60" i="2"/>
  <c r="M60" i="2" s="1"/>
  <c r="O61" i="2"/>
  <c r="M61" i="2" s="1"/>
  <c r="O62" i="2"/>
  <c r="M62" i="2" s="1"/>
  <c r="O63" i="2"/>
  <c r="M63" i="2" s="1"/>
  <c r="O64" i="2"/>
  <c r="M64" i="2" s="1"/>
  <c r="O65" i="2"/>
  <c r="M65" i="2" s="1"/>
  <c r="O66" i="2"/>
  <c r="M66" i="2" s="1"/>
  <c r="O67" i="2"/>
  <c r="M67" i="2" s="1"/>
  <c r="O68" i="2"/>
  <c r="M68" i="2" s="1"/>
  <c r="O69" i="2"/>
  <c r="M69" i="2" s="1"/>
  <c r="O70" i="2"/>
  <c r="M70" i="2" s="1"/>
  <c r="O71" i="2"/>
  <c r="M71" i="2" s="1"/>
  <c r="O72" i="2"/>
  <c r="M72" i="2" s="1"/>
  <c r="O59" i="2"/>
  <c r="M59" i="2" s="1"/>
  <c r="O43" i="2"/>
  <c r="M43" i="2" s="1"/>
  <c r="O44" i="2"/>
  <c r="M44" i="2" s="1"/>
  <c r="O45" i="2"/>
  <c r="M45" i="2" s="1"/>
  <c r="O46" i="2"/>
  <c r="M46" i="2" s="1"/>
  <c r="O47" i="2"/>
  <c r="M47" i="2" s="1"/>
  <c r="O48" i="2"/>
  <c r="M48" i="2" s="1"/>
  <c r="O49" i="2"/>
  <c r="M49" i="2" s="1"/>
  <c r="O50" i="2"/>
  <c r="M50" i="2" s="1"/>
  <c r="O51" i="2"/>
  <c r="M51" i="2" s="1"/>
  <c r="O52" i="2"/>
  <c r="M52" i="2" s="1"/>
  <c r="O53" i="2"/>
  <c r="M53" i="2" s="1"/>
  <c r="O54" i="2"/>
  <c r="M54" i="2" s="1"/>
  <c r="O55" i="2"/>
  <c r="M55" i="2" s="1"/>
  <c r="O56" i="2"/>
  <c r="M56" i="2" s="1"/>
  <c r="O57" i="2"/>
  <c r="M57" i="2" s="1"/>
  <c r="O36" i="2"/>
  <c r="M36" i="2" s="1"/>
  <c r="O37" i="2"/>
  <c r="M37" i="2" s="1"/>
  <c r="O38" i="2"/>
  <c r="M38" i="2" s="1"/>
  <c r="O39" i="2"/>
  <c r="M39" i="2" s="1"/>
  <c r="O40" i="2"/>
  <c r="M40" i="2" s="1"/>
  <c r="O41" i="2"/>
  <c r="M41" i="2" s="1"/>
  <c r="O42" i="2"/>
  <c r="M42" i="2" s="1"/>
  <c r="O35" i="2"/>
  <c r="M35" i="2" s="1"/>
  <c r="O16" i="2"/>
  <c r="O17" i="2"/>
  <c r="O18" i="2"/>
  <c r="O19" i="2"/>
  <c r="O15" i="2"/>
  <c r="O5" i="2"/>
  <c r="O6" i="2"/>
  <c r="O7" i="2"/>
  <c r="O8" i="2"/>
  <c r="O9" i="2"/>
  <c r="O4" i="2"/>
  <c r="E25" i="2" l="1"/>
  <c r="E26" i="2"/>
  <c r="E27" i="2"/>
  <c r="E28" i="2"/>
  <c r="E29" i="2"/>
  <c r="E24" i="2"/>
  <c r="C24" i="2"/>
  <c r="C25" i="2"/>
  <c r="C26" i="2"/>
  <c r="C27" i="2"/>
  <c r="C28" i="2"/>
  <c r="C29" i="2"/>
  <c r="B26" i="2"/>
  <c r="B27" i="2"/>
  <c r="M27" i="2"/>
  <c r="N21" i="2" s="1"/>
  <c r="M28" i="2"/>
  <c r="N22" i="2" s="1"/>
  <c r="M29" i="2"/>
  <c r="N23" i="2" s="1"/>
  <c r="M26" i="2"/>
  <c r="N20" i="2" s="1"/>
  <c r="P19" i="2"/>
  <c r="P20" i="2"/>
  <c r="P21" i="2"/>
  <c r="P22" i="2"/>
  <c r="P23" i="2"/>
  <c r="P18" i="2"/>
  <c r="K89" i="2"/>
  <c r="K90" i="2"/>
  <c r="K91" i="2"/>
  <c r="K92" i="2"/>
  <c r="K93" i="2"/>
  <c r="K94" i="2"/>
  <c r="K95" i="2"/>
  <c r="K96" i="2"/>
  <c r="K97" i="2"/>
  <c r="K88" i="2"/>
  <c r="E135" i="2"/>
  <c r="E134" i="2"/>
  <c r="C134" i="2"/>
  <c r="C135" i="2"/>
  <c r="C158" i="2"/>
  <c r="C159" i="2"/>
  <c r="B159" i="2"/>
  <c r="B158" i="2"/>
  <c r="C154" i="2"/>
  <c r="C153" i="2"/>
  <c r="B154" i="2"/>
  <c r="B153" i="2"/>
  <c r="K159" i="2"/>
  <c r="K158" i="2"/>
  <c r="K154" i="2"/>
  <c r="K153" i="2"/>
  <c r="E159" i="2"/>
  <c r="E158" i="2"/>
  <c r="E154" i="2"/>
  <c r="E153" i="2"/>
  <c r="J154" i="8"/>
  <c r="D154" i="2" s="1"/>
  <c r="J153" i="8"/>
  <c r="D153" i="2" s="1"/>
  <c r="K153" i="8" l="1"/>
  <c r="K154" i="8"/>
  <c r="J158" i="8"/>
  <c r="J135" i="8"/>
  <c r="K135" i="8" s="1"/>
  <c r="K29" i="2"/>
  <c r="K28" i="2"/>
  <c r="K27" i="2"/>
  <c r="K26" i="2"/>
  <c r="K25" i="2"/>
  <c r="K24" i="2"/>
  <c r="J24" i="8"/>
  <c r="D24" i="2" s="1"/>
  <c r="J25" i="8"/>
  <c r="K25" i="8" s="1"/>
  <c r="J26" i="8"/>
  <c r="K26" i="8" s="1"/>
  <c r="J27" i="8"/>
  <c r="D27" i="2" s="1"/>
  <c r="J28" i="8"/>
  <c r="K28" i="8" s="1"/>
  <c r="J29" i="8"/>
  <c r="K29" i="8" s="1"/>
  <c r="K27" i="8" l="1"/>
  <c r="K24" i="8"/>
  <c r="K158" i="8"/>
  <c r="D158" i="2"/>
  <c r="D29" i="2"/>
  <c r="D28" i="2"/>
  <c r="D26" i="2"/>
  <c r="D25" i="2"/>
  <c r="D135" i="2"/>
  <c r="K103" i="2"/>
  <c r="K109" i="2"/>
  <c r="J88" i="8" l="1"/>
  <c r="K88" i="8" s="1"/>
  <c r="J89" i="8"/>
  <c r="K89" i="8" s="1"/>
  <c r="J90" i="8"/>
  <c r="K90" i="8" s="1"/>
  <c r="J91" i="8"/>
  <c r="D91" i="2" s="1"/>
  <c r="J92" i="8"/>
  <c r="D92" i="2" s="1"/>
  <c r="J93" i="8"/>
  <c r="D93" i="2" s="1"/>
  <c r="J94" i="8"/>
  <c r="K94" i="8" s="1"/>
  <c r="J95" i="8"/>
  <c r="D95" i="2" s="1"/>
  <c r="J96" i="8"/>
  <c r="K96" i="8" s="1"/>
  <c r="J97" i="8"/>
  <c r="D97" i="2" s="1"/>
  <c r="D89" i="2" l="1"/>
  <c r="K97" i="8"/>
  <c r="K91" i="8"/>
  <c r="D96" i="2"/>
  <c r="D90" i="2"/>
  <c r="D88" i="2"/>
  <c r="K95" i="8"/>
  <c r="K93" i="8"/>
  <c r="D94" i="2"/>
  <c r="K92" i="8"/>
  <c r="P38" i="2"/>
  <c r="N38" i="2" s="1"/>
  <c r="D151" i="2" l="1"/>
  <c r="D149" i="2"/>
  <c r="D147" i="2"/>
  <c r="D145" i="2"/>
  <c r="D144" i="2"/>
  <c r="D143" i="2"/>
  <c r="D141" i="2"/>
  <c r="D139" i="2"/>
  <c r="D137" i="2"/>
  <c r="J159" i="8" l="1"/>
  <c r="J164" i="8"/>
  <c r="K164" i="8" s="1"/>
  <c r="J137" i="8"/>
  <c r="J139" i="8"/>
  <c r="J141" i="8"/>
  <c r="J143" i="8"/>
  <c r="J144" i="8"/>
  <c r="J145" i="8"/>
  <c r="J147" i="8"/>
  <c r="J149" i="8"/>
  <c r="J151" i="8"/>
  <c r="J111" i="8"/>
  <c r="J112" i="8"/>
  <c r="D112" i="2" s="1"/>
  <c r="J114" i="8"/>
  <c r="J115" i="8"/>
  <c r="D115" i="2" s="1"/>
  <c r="J117" i="8"/>
  <c r="D117" i="2" s="1"/>
  <c r="J118" i="8"/>
  <c r="J120" i="8"/>
  <c r="D120" i="2" s="1"/>
  <c r="J121" i="8"/>
  <c r="D121" i="2" s="1"/>
  <c r="J122" i="8"/>
  <c r="D122" i="2" s="1"/>
  <c r="J126" i="8"/>
  <c r="D126" i="2" s="1"/>
  <c r="J127" i="8"/>
  <c r="J128" i="8"/>
  <c r="J132" i="8"/>
  <c r="D132" i="2" s="1"/>
  <c r="J134" i="8"/>
  <c r="J5" i="8"/>
  <c r="J6" i="8"/>
  <c r="J7" i="8"/>
  <c r="D7" i="2" s="1"/>
  <c r="J8" i="8"/>
  <c r="D8" i="2" s="1"/>
  <c r="J9" i="8"/>
  <c r="D9" i="2" s="1"/>
  <c r="J15" i="8"/>
  <c r="D15" i="2" s="1"/>
  <c r="J16" i="8"/>
  <c r="D16" i="2" s="1"/>
  <c r="J17" i="8"/>
  <c r="D17" i="2" s="1"/>
  <c r="J18" i="8"/>
  <c r="J19" i="8"/>
  <c r="D19" i="2" s="1"/>
  <c r="J20" i="8"/>
  <c r="D20" i="2" s="1"/>
  <c r="J21" i="8"/>
  <c r="D21" i="2" s="1"/>
  <c r="J22" i="8"/>
  <c r="J23" i="8"/>
  <c r="D23" i="2" s="1"/>
  <c r="J35" i="8"/>
  <c r="D35" i="2" s="1"/>
  <c r="J36" i="8"/>
  <c r="D36" i="2" s="1"/>
  <c r="J37" i="8"/>
  <c r="D37" i="2" s="1"/>
  <c r="J38" i="8"/>
  <c r="D38" i="2" s="1"/>
  <c r="J39" i="8"/>
  <c r="D39" i="2" s="1"/>
  <c r="J40" i="8"/>
  <c r="D40" i="2" s="1"/>
  <c r="J41" i="8"/>
  <c r="D41" i="2" s="1"/>
  <c r="J42" i="8"/>
  <c r="D42" i="2" s="1"/>
  <c r="J43" i="8"/>
  <c r="D43" i="2" s="1"/>
  <c r="J44" i="8"/>
  <c r="D44" i="2" s="1"/>
  <c r="J45" i="8"/>
  <c r="D45" i="2" s="1"/>
  <c r="J46" i="8"/>
  <c r="D46" i="2" s="1"/>
  <c r="J47" i="8"/>
  <c r="D47" i="2" s="1"/>
  <c r="J48" i="8"/>
  <c r="D48" i="2" s="1"/>
  <c r="J49" i="8"/>
  <c r="D49" i="2" s="1"/>
  <c r="J50" i="8"/>
  <c r="D50" i="2" s="1"/>
  <c r="J51" i="8"/>
  <c r="D51" i="2" s="1"/>
  <c r="J52" i="8"/>
  <c r="D52" i="2" s="1"/>
  <c r="J53" i="8"/>
  <c r="D53" i="2" s="1"/>
  <c r="J54" i="8"/>
  <c r="D54" i="2" s="1"/>
  <c r="J55" i="8"/>
  <c r="D55" i="2" s="1"/>
  <c r="J56" i="8"/>
  <c r="D56" i="2" s="1"/>
  <c r="J57" i="8"/>
  <c r="D57" i="2" s="1"/>
  <c r="J59" i="8"/>
  <c r="J60" i="8"/>
  <c r="J61" i="8"/>
  <c r="D61" i="2" s="1"/>
  <c r="J62" i="8"/>
  <c r="D62" i="2" s="1"/>
  <c r="J63" i="8"/>
  <c r="D63" i="2" s="1"/>
  <c r="J64" i="8"/>
  <c r="J65" i="8"/>
  <c r="D65" i="2" s="1"/>
  <c r="J66" i="8"/>
  <c r="J67" i="8"/>
  <c r="J68" i="8"/>
  <c r="J69" i="8"/>
  <c r="D69" i="2" s="1"/>
  <c r="J70" i="8"/>
  <c r="D70" i="2" s="1"/>
  <c r="J71" i="8"/>
  <c r="D71" i="2" s="1"/>
  <c r="J72" i="8"/>
  <c r="J74" i="8"/>
  <c r="D74" i="2" s="1"/>
  <c r="J75" i="8"/>
  <c r="J76" i="8"/>
  <c r="J77" i="8"/>
  <c r="D77" i="2" s="1"/>
  <c r="J78" i="8"/>
  <c r="D78" i="2" s="1"/>
  <c r="J79" i="8"/>
  <c r="D79" i="2" s="1"/>
  <c r="J80" i="8"/>
  <c r="J81" i="8"/>
  <c r="D81" i="2" s="1"/>
  <c r="J82" i="8"/>
  <c r="D82" i="2" s="1"/>
  <c r="J83" i="8"/>
  <c r="J84" i="8"/>
  <c r="J85" i="8"/>
  <c r="D85" i="2" s="1"/>
  <c r="J86" i="8"/>
  <c r="D86" i="2" s="1"/>
  <c r="J87" i="8"/>
  <c r="D87" i="2" s="1"/>
  <c r="J99" i="8"/>
  <c r="J100" i="8"/>
  <c r="D100" i="2" s="1"/>
  <c r="J102" i="8"/>
  <c r="J103" i="8"/>
  <c r="D103" i="2" s="1"/>
  <c r="J105" i="8"/>
  <c r="K105" i="8" s="1"/>
  <c r="J106" i="8"/>
  <c r="J108" i="8"/>
  <c r="J109" i="8"/>
  <c r="D109" i="2" s="1"/>
  <c r="J4" i="8"/>
  <c r="D4" i="2" s="1"/>
  <c r="K7" i="8"/>
  <c r="K8" i="8"/>
  <c r="K9" i="8"/>
  <c r="K15" i="8"/>
  <c r="K16" i="8"/>
  <c r="K17" i="8"/>
  <c r="K36" i="8"/>
  <c r="K49" i="8"/>
  <c r="K52" i="8"/>
  <c r="K62" i="8"/>
  <c r="K99" i="8"/>
  <c r="K102" i="8"/>
  <c r="K108" i="8"/>
  <c r="K137" i="8"/>
  <c r="K139" i="8"/>
  <c r="K141" i="8"/>
  <c r="K143" i="8"/>
  <c r="K144" i="8"/>
  <c r="K145" i="8"/>
  <c r="K147" i="8"/>
  <c r="K149" i="8"/>
  <c r="K151" i="8"/>
  <c r="K4" i="8"/>
  <c r="L105" i="2"/>
  <c r="P4" i="2"/>
  <c r="P35" i="2"/>
  <c r="N35" i="2" s="1"/>
  <c r="P36" i="2"/>
  <c r="N36" i="2" s="1"/>
  <c r="P37" i="2"/>
  <c r="N37" i="2" s="1"/>
  <c r="P42" i="2"/>
  <c r="N42" i="2" s="1"/>
  <c r="P62" i="2"/>
  <c r="N62" i="2" s="1"/>
  <c r="P99" i="2"/>
  <c r="N99" i="2" s="1"/>
  <c r="P102" i="2"/>
  <c r="N102" i="2" s="1"/>
  <c r="P105" i="2"/>
  <c r="N105" i="2" s="1"/>
  <c r="P108" i="2"/>
  <c r="N108" i="2" s="1"/>
  <c r="P111" i="2"/>
  <c r="N111" i="2" s="1"/>
  <c r="P114" i="2"/>
  <c r="N114" i="2" s="1"/>
  <c r="P117" i="2"/>
  <c r="N117" i="2" s="1"/>
  <c r="L4" i="2"/>
  <c r="K71" i="8" l="1"/>
  <c r="K61" i="8"/>
  <c r="K106" i="8"/>
  <c r="D106" i="2"/>
  <c r="K100" i="8"/>
  <c r="K132" i="8"/>
  <c r="K86" i="8"/>
  <c r="K45" i="8"/>
  <c r="K120" i="8"/>
  <c r="K82" i="8"/>
  <c r="K37" i="8"/>
  <c r="K70" i="8"/>
  <c r="K115" i="8"/>
  <c r="K53" i="8"/>
  <c r="K40" i="8"/>
  <c r="K43" i="8"/>
  <c r="K109" i="8"/>
  <c r="K79" i="8"/>
  <c r="K51" i="8"/>
  <c r="K50" i="8"/>
  <c r="K35" i="8"/>
  <c r="K23" i="8"/>
  <c r="K65" i="8"/>
  <c r="K48" i="8"/>
  <c r="K159" i="8"/>
  <c r="D159" i="2"/>
  <c r="K78" i="8"/>
  <c r="K126" i="8"/>
  <c r="K74" i="8"/>
  <c r="K56" i="8"/>
  <c r="K44" i="8"/>
  <c r="K57" i="8"/>
  <c r="K21" i="8"/>
  <c r="K42" i="8"/>
  <c r="K112" i="8"/>
  <c r="K87" i="8"/>
  <c r="K69" i="8"/>
  <c r="K41" i="8"/>
  <c r="K83" i="8"/>
  <c r="D83" i="2"/>
  <c r="K75" i="8"/>
  <c r="D75" i="2"/>
  <c r="K66" i="8"/>
  <c r="D66" i="2"/>
  <c r="K22" i="8"/>
  <c r="D22" i="2"/>
  <c r="K127" i="8"/>
  <c r="D127" i="2"/>
  <c r="K114" i="8"/>
  <c r="D114" i="2"/>
  <c r="K77" i="8"/>
  <c r="K72" i="8"/>
  <c r="D72" i="2"/>
  <c r="K6" i="8"/>
  <c r="D6" i="2"/>
  <c r="K122" i="8"/>
  <c r="K85" i="8"/>
  <c r="K55" i="8"/>
  <c r="K47" i="8"/>
  <c r="K39" i="8"/>
  <c r="K19" i="8"/>
  <c r="K18" i="8"/>
  <c r="D18" i="2"/>
  <c r="K5" i="8"/>
  <c r="D5" i="2"/>
  <c r="K64" i="8"/>
  <c r="D64" i="2"/>
  <c r="K111" i="8"/>
  <c r="D111" i="2"/>
  <c r="K20" i="8"/>
  <c r="K80" i="8"/>
  <c r="D80" i="2"/>
  <c r="K121" i="8"/>
  <c r="K54" i="8"/>
  <c r="K46" i="8"/>
  <c r="K38" i="8"/>
  <c r="K134" i="8"/>
  <c r="D134" i="2"/>
  <c r="K118" i="8"/>
  <c r="D118" i="2"/>
  <c r="K103" i="8"/>
  <c r="K81" i="8"/>
  <c r="K68" i="8"/>
  <c r="D68" i="2"/>
  <c r="K60" i="8"/>
  <c r="D60" i="2"/>
  <c r="K117" i="8"/>
  <c r="K63" i="8"/>
  <c r="K84" i="8"/>
  <c r="D84" i="2"/>
  <c r="K76" i="8"/>
  <c r="D76" i="2"/>
  <c r="K67" i="8"/>
  <c r="D67" i="2"/>
  <c r="K59" i="8"/>
  <c r="D59" i="2"/>
  <c r="K128" i="8"/>
  <c r="D128" i="2"/>
  <c r="P16" i="2"/>
  <c r="N16" i="2" s="1"/>
  <c r="P17" i="2"/>
  <c r="N17" i="2" s="1"/>
  <c r="P15" i="2"/>
  <c r="L5" i="2"/>
  <c r="L6" i="2"/>
  <c r="L7" i="2"/>
  <c r="L8" i="2"/>
  <c r="L9" i="2"/>
  <c r="L15" i="2"/>
  <c r="L16" i="2"/>
  <c r="L17" i="2"/>
  <c r="L18" i="2"/>
  <c r="L19" i="2"/>
  <c r="L20" i="2"/>
  <c r="L21" i="2"/>
  <c r="L22" i="2"/>
  <c r="L23" i="2"/>
  <c r="L35" i="2"/>
  <c r="L36" i="2"/>
  <c r="L37" i="2"/>
  <c r="L38" i="2"/>
  <c r="L39" i="2"/>
  <c r="L40" i="2"/>
  <c r="L41" i="2"/>
  <c r="L42" i="2"/>
  <c r="L43" i="2"/>
  <c r="L44" i="2"/>
  <c r="L45" i="2"/>
  <c r="L46" i="2"/>
  <c r="L47" i="2"/>
  <c r="L48" i="2"/>
  <c r="L49" i="2"/>
  <c r="L50" i="2"/>
  <c r="L51" i="2"/>
  <c r="L52" i="2"/>
  <c r="L53" i="2"/>
  <c r="L54" i="2"/>
  <c r="L55" i="2"/>
  <c r="L56" i="2"/>
  <c r="L57" i="2"/>
  <c r="L59" i="2"/>
  <c r="L60" i="2"/>
  <c r="L61" i="2"/>
  <c r="L62" i="2"/>
  <c r="L63" i="2"/>
  <c r="L64" i="2"/>
  <c r="L65" i="2"/>
  <c r="L66" i="2"/>
  <c r="L67" i="2"/>
  <c r="L68" i="2"/>
  <c r="L69" i="2"/>
  <c r="L70" i="2"/>
  <c r="L71" i="2"/>
  <c r="L72" i="2"/>
  <c r="L74" i="2"/>
  <c r="L75" i="2"/>
  <c r="L76" i="2"/>
  <c r="L77" i="2"/>
  <c r="L78" i="2"/>
  <c r="L79" i="2"/>
  <c r="L80" i="2"/>
  <c r="L81" i="2"/>
  <c r="L82" i="2"/>
  <c r="L83" i="2"/>
  <c r="L84" i="2"/>
  <c r="L85" i="2"/>
  <c r="L86" i="2"/>
  <c r="L87" i="2"/>
  <c r="L99" i="2"/>
  <c r="L100" i="2"/>
  <c r="L102" i="2"/>
  <c r="L103" i="2"/>
  <c r="L106" i="2"/>
  <c r="L108" i="2"/>
  <c r="L109" i="2"/>
  <c r="L111" i="2"/>
  <c r="L112" i="2"/>
  <c r="L114" i="2"/>
  <c r="L115" i="2"/>
  <c r="L117" i="2"/>
  <c r="L118" i="2"/>
  <c r="L120" i="2"/>
  <c r="L121" i="2"/>
  <c r="L122" i="2"/>
  <c r="L126" i="2"/>
  <c r="L127" i="2"/>
  <c r="L128" i="2"/>
  <c r="L132" i="2"/>
  <c r="L134" i="2"/>
  <c r="L137" i="2"/>
  <c r="L139" i="2"/>
  <c r="L141" i="2"/>
  <c r="L143" i="2"/>
  <c r="L144" i="2"/>
  <c r="L145" i="2"/>
  <c r="L147" i="2"/>
  <c r="L149" i="2"/>
  <c r="L151" i="2"/>
  <c r="K5" i="2" l="1"/>
  <c r="K6" i="2"/>
  <c r="K7" i="2"/>
  <c r="K8" i="2"/>
  <c r="K9" i="2"/>
  <c r="K15" i="2"/>
  <c r="K16" i="2"/>
  <c r="K17" i="2"/>
  <c r="K18" i="2"/>
  <c r="K19" i="2"/>
  <c r="K20" i="2"/>
  <c r="K21" i="2"/>
  <c r="K22" i="2"/>
  <c r="K23" i="2"/>
  <c r="K35" i="2"/>
  <c r="K36" i="2"/>
  <c r="K37" i="2"/>
  <c r="K38" i="2"/>
  <c r="K39" i="2"/>
  <c r="K40" i="2"/>
  <c r="K41" i="2"/>
  <c r="K42" i="2"/>
  <c r="K43" i="2"/>
  <c r="K44" i="2"/>
  <c r="K45" i="2"/>
  <c r="K46" i="2"/>
  <c r="K47" i="2"/>
  <c r="K48" i="2"/>
  <c r="K49" i="2"/>
  <c r="K50" i="2"/>
  <c r="K51" i="2"/>
  <c r="K52" i="2"/>
  <c r="K53" i="2"/>
  <c r="K54" i="2"/>
  <c r="K55" i="2"/>
  <c r="K56" i="2"/>
  <c r="K57" i="2"/>
  <c r="K59" i="2"/>
  <c r="K60" i="2"/>
  <c r="K61" i="2"/>
  <c r="K62" i="2"/>
  <c r="K63" i="2"/>
  <c r="K64" i="2"/>
  <c r="K65" i="2"/>
  <c r="K66" i="2"/>
  <c r="K67" i="2"/>
  <c r="K68" i="2"/>
  <c r="K69" i="2"/>
  <c r="K70" i="2"/>
  <c r="K71" i="2"/>
  <c r="K72" i="2"/>
  <c r="K74" i="2"/>
  <c r="K75" i="2"/>
  <c r="K76" i="2"/>
  <c r="K77" i="2"/>
  <c r="K78" i="2"/>
  <c r="K79" i="2"/>
  <c r="K80" i="2"/>
  <c r="K81" i="2"/>
  <c r="K82" i="2"/>
  <c r="K83" i="2"/>
  <c r="K84" i="2"/>
  <c r="K85" i="2"/>
  <c r="K86" i="2"/>
  <c r="K87" i="2"/>
  <c r="K99" i="2"/>
  <c r="K100" i="2"/>
  <c r="K102" i="2"/>
  <c r="K108" i="2"/>
  <c r="K111" i="2"/>
  <c r="K112" i="2"/>
  <c r="K114" i="2"/>
  <c r="K115" i="2"/>
  <c r="K117" i="2"/>
  <c r="K118" i="2"/>
  <c r="K120" i="2"/>
  <c r="K121" i="2"/>
  <c r="K122" i="2"/>
  <c r="K126" i="2"/>
  <c r="K127" i="2"/>
  <c r="K128" i="2"/>
  <c r="K132" i="2"/>
  <c r="K134" i="2"/>
  <c r="K137" i="2"/>
  <c r="K139" i="2"/>
  <c r="K141" i="2"/>
  <c r="K143" i="2"/>
  <c r="K144" i="2"/>
  <c r="K145" i="2"/>
  <c r="K147" i="2"/>
  <c r="K149" i="2"/>
  <c r="K151" i="2"/>
  <c r="K4" i="2"/>
</calcChain>
</file>

<file path=xl/sharedStrings.xml><?xml version="1.0" encoding="utf-8"?>
<sst xmlns="http://schemas.openxmlformats.org/spreadsheetml/2006/main" count="2009" uniqueCount="342">
  <si>
    <t>Name</t>
  </si>
  <si>
    <t>Version number</t>
  </si>
  <si>
    <t>Author</t>
  </si>
  <si>
    <t>National E-Health Transition Authority</t>
  </si>
  <si>
    <t>Copyright Notice</t>
  </si>
  <si>
    <t>Document type</t>
  </si>
  <si>
    <t>Conformance level</t>
  </si>
  <si>
    <t>Template package ID</t>
  </si>
  <si>
    <t>Template package version</t>
  </si>
  <si>
    <t>Event Summary</t>
  </si>
  <si>
    <t>default</t>
  </si>
  <si>
    <t>3A</t>
  </si>
  <si>
    <t>HPIIRelaxed</t>
  </si>
  <si>
    <t>1B</t>
  </si>
  <si>
    <t>3B</t>
  </si>
  <si>
    <t>PCEHR Conformance Profile for Event Summary Clinical Documents</t>
  </si>
  <si>
    <t>Release 4</t>
  </si>
  <si>
    <t>Release 3</t>
  </si>
  <si>
    <t>Release 1C</t>
  </si>
  <si>
    <t>Release 1B</t>
  </si>
  <si>
    <t>Shared Health Summary</t>
  </si>
  <si>
    <t>Version 1.1</t>
  </si>
  <si>
    <t>Version 1.3</t>
  </si>
  <si>
    <t xml:space="preserve">PCEHR Conformance Profile for Shared Health Summary Clinical Documents </t>
  </si>
  <si>
    <t>Version 1.2</t>
  </si>
  <si>
    <t>Version 1.5</t>
  </si>
  <si>
    <t>Discharge Summary</t>
  </si>
  <si>
    <t>1A</t>
  </si>
  <si>
    <t>PCEHR Conformance Profile for Discharge Summary Clinical Documents</t>
  </si>
  <si>
    <t>e-Referral             </t>
  </si>
  <si>
    <t>Specialist Letter             </t>
  </si>
  <si>
    <t>Pharmaceutical Benefits Report </t>
  </si>
  <si>
    <t>Australian Childhood Immunisation Register   </t>
  </si>
  <si>
    <t>Personal Health Summary</t>
  </si>
  <si>
    <t>eHealth Dispense Record</t>
  </si>
  <si>
    <t>eHealth Prescription Record</t>
  </si>
  <si>
    <t>Medicare Overview</t>
  </si>
  <si>
    <t>CeHR Consumer Entered Achievements</t>
  </si>
  <si>
    <t>CeHR Healthcare Provider Health Check</t>
  </si>
  <si>
    <t>CeHR Birth Details</t>
  </si>
  <si>
    <t>1.2.36.1.2001.1006.1.214.1</t>
  </si>
  <si>
    <t>1.2.36.1.2001.1006.1.777.1</t>
  </si>
  <si>
    <t>1.2.36.1.2001.1006.1.210.1</t>
  </si>
  <si>
    <t>default </t>
  </si>
  <si>
    <t>PCEHR Conformance Profile for eReferral Clinical Documents</t>
  </si>
  <si>
    <t>Version 1.4</t>
  </si>
  <si>
    <t>PCEHR Conformance Profile for Specialist Letter Clinical Documents</t>
  </si>
  <si>
    <t>n/a</t>
  </si>
  <si>
    <t>PCEHR Conformance Profile for Consumer Entered Information Clinical Documents</t>
  </si>
  <si>
    <t>Version 1.01</t>
  </si>
  <si>
    <t>PCEHR Conformance Profile for PCEHR Dispense Record Clinical Documents</t>
  </si>
  <si>
    <t>PCEHR Conformance Profile for PCEHR Prescription Record Clinical Documents</t>
  </si>
  <si>
    <t>PCEHR Conformance Profile for PCEHR Prescription and Dispense View Clinical Documents</t>
  </si>
  <si>
    <t>Release 3.5</t>
  </si>
  <si>
    <t>PCEHR Conformance Profile PCEHR Prescription Record and PCEHR Dispense Record</t>
  </si>
  <si>
    <t>PCEHR Conformance Profile for Medicare Overview Documents</t>
  </si>
  <si>
    <t>Field name</t>
  </si>
  <si>
    <t>Value</t>
  </si>
  <si>
    <t>Template Package Directory</t>
  </si>
  <si>
    <t>Disclaimer</t>
  </si>
  <si>
    <t>The National E-Health Transition Authority Ltd (NEHTA) makes the information and other material (‘Information’) in this document available in good faith but without any representation or warranty as to its accuracy or completeness. NEHTA cannot accept any responsibility for the consequences of any use of the Information. As the Information is of a general nature only, it is up to any person using or relying on the Information to ensure that it is accurate, complete and suitable for the circumstances of its use.</t>
  </si>
  <si>
    <t>This document contains information which is protected by copyright. All Rights Reserved. No part of this work may be reproduced or used in any form or by any means—graphic, electronic, or mechanical, including photocopying, recording, taping, or information storage and retrieval systems—without the permission of NEHTA. All copies of this document must include the copyright and other information contained on this page.</t>
  </si>
  <si>
    <t>Australian Organ Donor Register</t>
  </si>
  <si>
    <t>Usage Instructions</t>
  </si>
  <si>
    <t>1.2.36.1.2001.1006.1.16565.1</t>
  </si>
  <si>
    <t>1.2.36.1.2001.1006.1.16565.3</t>
  </si>
  <si>
    <t>1.2.36.1.2001.1006.1.16565.4</t>
  </si>
  <si>
    <t>1.2.36.1.2001.1006.1.16565.5</t>
  </si>
  <si>
    <t>1.2.36.1.2001.1006.1.16565.6</t>
  </si>
  <si>
    <t>1.2.36.1.2001.1006.1.16565.7</t>
  </si>
  <si>
    <t>1.2.36.1.2001.1006.1.16473.1</t>
  </si>
  <si>
    <t>1.2.36.1.2001.1006.1.16473.2</t>
  </si>
  <si>
    <t>1.2.36.1.2001.1006.1.16473.3</t>
  </si>
  <si>
    <t>1.2.36.1.2001.1006.1.16473.6</t>
  </si>
  <si>
    <t>1.2.36.1.2001.1006.1.16473.7</t>
  </si>
  <si>
    <t>1.2.36.1.2001.1006.1.16473.8</t>
  </si>
  <si>
    <t>1.2.36.1.2001.1006.1.16473.9</t>
  </si>
  <si>
    <t>1.2.36.1.2001.1006.1.16473.10</t>
  </si>
  <si>
    <t>1.2.36.1.2001.1006.1.16473.11</t>
  </si>
  <si>
    <t>1.2.36.1.2001.1006.1.20000.1</t>
  </si>
  <si>
    <t>1.2.36.1.2001.1006.1.20000.2</t>
  </si>
  <si>
    <t>1.2.36.1.2001.1006.1.20000.3</t>
  </si>
  <si>
    <t>1.2.36.1.2001.1006.1.20000.4</t>
  </si>
  <si>
    <t>1.2.36.1.2001.1006.1.20000.9</t>
  </si>
  <si>
    <t>1.2.36.1.2001.1006.1.20000.10</t>
  </si>
  <si>
    <t>1.2.36.1.2001.1006.1.20000.11</t>
  </si>
  <si>
    <t>1.2.36.1.2001.1006.1.20000.12</t>
  </si>
  <si>
    <t>1.2.36.1.2001.1006.1.20000.13</t>
  </si>
  <si>
    <t>1.2.36.1.2001.1006.1.20000.14</t>
  </si>
  <si>
    <t>1.2.36.1.2001.1006.1.20000.15</t>
  </si>
  <si>
    <t>1.2.36.1.2001.1006.1.20000.16</t>
  </si>
  <si>
    <t>1.2.36.1.2001.1006.1.20000.17</t>
  </si>
  <si>
    <t>1.2.36.1.2001.1006.1.20000.18</t>
  </si>
  <si>
    <t>1.2.36.1.2001.1006.1.20000.19</t>
  </si>
  <si>
    <t>1.2.36.1.2001.1006.1.20000.20</t>
  </si>
  <si>
    <t>1.2.36.1.2001.1006.1.20000.21</t>
  </si>
  <si>
    <t>1.2.36.1.2001.1006.1.20000.22</t>
  </si>
  <si>
    <t>1.2.36.1.2001.1006.1.20000.23</t>
  </si>
  <si>
    <t>1.2.36.1.2001.1006.1.20000.24</t>
  </si>
  <si>
    <t>1.2.36.1.2001.1006.1.20000.25</t>
  </si>
  <si>
    <t>1.2.36.1.2001.1006.1.20000.26</t>
  </si>
  <si>
    <t>1.2.36.1.2001.1006.1.20000.27</t>
  </si>
  <si>
    <t>1.2.36.1.2001.1006.1.21000.9</t>
  </si>
  <si>
    <t>1.2.36.1.2001.1006.1.21000.10</t>
  </si>
  <si>
    <t>1.2.36.1.2001.1006.1.21000.11</t>
  </si>
  <si>
    <t>1.2.36.1.2001.1006.1.21000.12</t>
  </si>
  <si>
    <t>1.2.36.1.2001.1006.1.21000.13</t>
  </si>
  <si>
    <t>1.2.36.1.2001.1006.1.21000.14</t>
  </si>
  <si>
    <t>1.2.36.1.2001.1006.1.21000.15</t>
  </si>
  <si>
    <t>1.2.36.1.2001.1006.1.21000.16</t>
  </si>
  <si>
    <t>1.2.36.1.2001.1006.1.21000.17</t>
  </si>
  <si>
    <t>1.2.36.1.2001.1006.1.21000.18</t>
  </si>
  <si>
    <t>1.2.36.1.2001.1006.1.21000.19</t>
  </si>
  <si>
    <t>1.2.36.1.2001.1006.1.21000.20</t>
  </si>
  <si>
    <t>1.2.36.1.2001.1006.1.21000.21</t>
  </si>
  <si>
    <t>1.2.36.1.2001.1006.1.21000.22</t>
  </si>
  <si>
    <t>1.2.36.1.2001.1006.1.16615.9</t>
  </si>
  <si>
    <t>1.2.36.1.2001.1006.1.16615.10</t>
  </si>
  <si>
    <t>1.2.36.1.2001.1006.1.16615.11</t>
  </si>
  <si>
    <t>1.2.36.1.2001.1006.1.16615.12</t>
  </si>
  <si>
    <t>1.2.36.1.2001.1006.1.16615.13</t>
  </si>
  <si>
    <t>1.2.36.1.2001.1006.1.16615.14</t>
  </si>
  <si>
    <t>1.2.36.1.2001.1006.1.16615.15</t>
  </si>
  <si>
    <t>1.2.36.1.2001.1006.1.16615.16</t>
  </si>
  <si>
    <t>1.2.36.1.2001.1006.1.16615.17</t>
  </si>
  <si>
    <t>1.2.36.1.2001.1006.1.16615.18</t>
  </si>
  <si>
    <t>1.2.36.1.2001.1006.1.16615.19</t>
  </si>
  <si>
    <t>1.2.36.1.2001.1006.1.16615.20</t>
  </si>
  <si>
    <t>1.2.36.1.2001.1006.1.16615.21</t>
  </si>
  <si>
    <t>1.2.36.1.2001.1006.1.16615.22</t>
  </si>
  <si>
    <t>1.2.36.1.2001.1006.1.16644.1</t>
  </si>
  <si>
    <t>1.2.36.1.2001.1006.1.16644.6</t>
  </si>
  <si>
    <t>1.2.36.1.2001.1006.1.16650.1</t>
  </si>
  <si>
    <t>1.2.36.1.2001.1006.1.16650.5</t>
  </si>
  <si>
    <t>1.2.36.1.2001.1006.1.16659.1</t>
  </si>
  <si>
    <t>1.2.36.1.2001.1006.1.16659.6</t>
  </si>
  <si>
    <t>1.2.36.1.2001.1006.1.16671.1</t>
  </si>
  <si>
    <t>1.2.36.1.2001.1006.1.16671.5</t>
  </si>
  <si>
    <t>1.2.36.1.2001.1006.1.16681.1</t>
  </si>
  <si>
    <t>1.2.36.1.2001.1006.1.16681.2</t>
  </si>
  <si>
    <t>1.2.36.1.2001.1006.1.16685.1</t>
  </si>
  <si>
    <t>1.2.36.1.2001.1006.1.16685.2</t>
  </si>
  <si>
    <t>1.2.36.1.2001.1006.1.16696.1</t>
  </si>
  <si>
    <t>1.2.36.1.2001.1006.1.16696.2</t>
  </si>
  <si>
    <t>1.2.36.1.2001.1006.1.171.1</t>
  </si>
  <si>
    <t>1.2.36.1.2001.1006.1.171.2</t>
  </si>
  <si>
    <t>1.2.36.1.2001.1006.1.171.3</t>
  </si>
  <si>
    <t>1.2.36.1.2001.1006.1.170.1</t>
  </si>
  <si>
    <t>1.2.36.1.2001.1006.1.170.2</t>
  </si>
  <si>
    <t>1.2.36.1.2001.1006.1.170.3</t>
  </si>
  <si>
    <t>1.2.36.1.2001.1006.1.179.1</t>
  </si>
  <si>
    <t>1.2.36.1.2001.1006.1.172.1</t>
  </si>
  <si>
    <t>1.2.36.1.2001.1006.1.183.1</t>
  </si>
  <si>
    <t>1.2.36.1.2001.1006.1.208.1</t>
  </si>
  <si>
    <t>1.2.36.1.2001.1006.1.215.1</t>
  </si>
  <si>
    <t>1.2.36.1.2001.1006.1.216.1</t>
  </si>
  <si>
    <t>1.2.36.1.2001.1006.1.216.2</t>
  </si>
  <si>
    <t>1.2.36.1.2001.1006.1.216.3</t>
  </si>
  <si>
    <t>Document type variant</t>
  </si>
  <si>
    <t>PCEHR system release of first deployment</t>
  </si>
  <si>
    <t>Adoption Event Dates</t>
  </si>
  <si>
    <t>Document title</t>
  </si>
  <si>
    <t>PCEHR Conformance Profile</t>
  </si>
  <si>
    <t>Publication date</t>
  </si>
  <si>
    <t>Retired</t>
  </si>
  <si>
    <t>Accepted</t>
  </si>
  <si>
    <t>Published</t>
  </si>
  <si>
    <t>Unpublished</t>
  </si>
  <si>
    <t>template-
published</t>
  </si>
  <si>
    <t>Template Package</t>
  </si>
  <si>
    <t>ID</t>
  </si>
  <si>
    <t>Version</t>
  </si>
  <si>
    <t>Superseded</t>
  </si>
  <si>
    <t>Adoption lifecycle status</t>
  </si>
  <si>
    <t>Conf. level</t>
  </si>
  <si>
    <t>Purpose</t>
  </si>
  <si>
    <t>Usage</t>
  </si>
  <si>
    <t>Template Package Library</t>
  </si>
  <si>
    <t>Contents of the Template Package Directory</t>
  </si>
  <si>
    <t>Template packages are identified by their unique template package ID. This ID is accompanied with a template package version number that reflects the build number of the template package. However, this version number is not relevant for the identification of a template package.</t>
  </si>
  <si>
    <t>Column Name</t>
  </si>
  <si>
    <t>Explanation</t>
  </si>
  <si>
    <t>Build number of the template package.
This number is used during the development and test of template packages and has no relevance for the identification of template packages.</t>
  </si>
  <si>
    <r>
      <rPr>
        <sz val="11"/>
        <color theme="1"/>
        <rFont val="Calibri"/>
        <family val="2"/>
        <scheme val="minor"/>
      </rPr>
      <t xml:space="preserve">Identifies a particular variant of the document type.
For document types with only one variant, this variant is named </t>
    </r>
    <r>
      <rPr>
        <sz val="11"/>
        <color theme="1"/>
        <rFont val="Courier New"/>
        <family val="3"/>
      </rPr>
      <t>default</t>
    </r>
    <r>
      <rPr>
        <sz val="11"/>
        <color theme="1"/>
        <rFont val="Calibri"/>
        <family val="2"/>
        <scheme val="minor"/>
      </rPr>
      <t xml:space="preserve">. For document types with more than one variant, one of these variants is named </t>
    </r>
    <r>
      <rPr>
        <sz val="11"/>
        <color theme="1"/>
        <rFont val="Courier New"/>
        <family val="3"/>
      </rPr>
      <t>default</t>
    </r>
    <r>
      <rPr>
        <sz val="11"/>
        <color theme="1"/>
        <rFont val="Calibri"/>
        <family val="2"/>
        <scheme val="minor"/>
      </rPr>
      <t xml:space="preserve">, while the others are named in a way that identifies key characteristics of this variant.
One example for a document type variant is the temporary relaxation of the requirement for HPI-I inclusions. As this relaxation is temporary and limited to only a limited number of provider organisations, it cannot be included in the </t>
    </r>
    <r>
      <rPr>
        <sz val="11"/>
        <color theme="1"/>
        <rFont val="Courier New"/>
        <family val="3"/>
      </rPr>
      <t>default</t>
    </r>
    <r>
      <rPr>
        <sz val="11"/>
        <color theme="1"/>
        <rFont val="Calibri"/>
        <family val="2"/>
        <scheme val="minor"/>
      </rPr>
      <t xml:space="preserve"> variant of the affected document types. Validation rules associated with this relaxation are instead included in template packages for the document type variant </t>
    </r>
    <r>
      <rPr>
        <sz val="11"/>
        <color theme="1"/>
        <rFont val="Courier New"/>
        <family val="3"/>
      </rPr>
      <t>HPIIRelaxed</t>
    </r>
    <r>
      <rPr>
        <sz val="11"/>
        <color theme="1"/>
        <rFont val="Calibri"/>
        <family val="2"/>
        <scheme val="minor"/>
      </rPr>
      <t>.</t>
    </r>
  </si>
  <si>
    <t>Identifies which of the five conformance levels the validation rules of the template package are aligned with. The following five conformance levels are defined on the Common Conformance Profile for Clinical Documents: 1A, 1B, 2, 3A and 3B. For each document type, its PCEHR Conformance Profile specifies, which of these conformance levels can be used for the particular document type.</t>
  </si>
  <si>
    <r>
      <rPr>
        <sz val="11"/>
        <color theme="1"/>
        <rFont val="Calibri"/>
        <family val="2"/>
        <scheme val="minor"/>
      </rPr>
      <t>Title of the PCEHR conformance profile.
For most document types, the respective end product contains a document-type specific PCEHR conformance profile. However, some document types share one PCEHR conformance profile. This column provides clarity about which PCEHR conformance profile is applicable to the particular document type.</t>
    </r>
    <r>
      <rPr>
        <i/>
        <sz val="11"/>
        <color theme="1"/>
        <rFont val="Calibri"/>
        <family val="2"/>
        <scheme val="minor"/>
      </rPr>
      <t xml:space="preserve">
(To improve readability of the overall worksheet, this column is hidden by default.)</t>
    </r>
  </si>
  <si>
    <t>PCEHR conformance profile
document title</t>
  </si>
  <si>
    <t>PCEHR conformance profile
version number</t>
  </si>
  <si>
    <t>PCEHR conformance profile
publication date</t>
  </si>
  <si>
    <t>Publication date of the PCEHR conformance profile that the validation rules of the particular template package are aligned with.</t>
  </si>
  <si>
    <t>Version number of the PCEHR conformance profile that the validation rules of the particular template package are aligned with.</t>
  </si>
  <si>
    <t>Identifies the release number of the first PCEHR system release that accepted documents aligned with this template package.</t>
  </si>
  <si>
    <t>lifecycle</t>
  </si>
  <si>
    <t>Testable</t>
  </si>
  <si>
    <t>Adoption event dates</t>
  </si>
  <si>
    <t>Please refer to description at the top of this worksheet.</t>
  </si>
  <si>
    <r>
      <t xml:space="preserve">The rows of the </t>
    </r>
    <r>
      <rPr>
        <i/>
        <sz val="11"/>
        <color theme="1"/>
        <rFont val="Calibri"/>
        <family val="2"/>
        <scheme val="minor"/>
      </rPr>
      <t>directory</t>
    </r>
    <r>
      <rPr>
        <sz val="11"/>
        <color theme="1"/>
        <rFont val="Calibri"/>
        <family val="2"/>
        <scheme val="minor"/>
      </rPr>
      <t xml:space="preserve"> worksheet are grouped and sorted by Document Types and then template package IDs.</t>
    </r>
  </si>
  <si>
    <r>
      <t xml:space="preserve">Filtering capability has been applied to all rows of the </t>
    </r>
    <r>
      <rPr>
        <i/>
        <sz val="11"/>
        <color theme="1"/>
        <rFont val="Calibri"/>
        <family val="2"/>
        <scheme val="minor"/>
      </rPr>
      <t>directory</t>
    </r>
    <r>
      <rPr>
        <sz val="11"/>
        <color theme="1"/>
        <rFont val="Calibri"/>
        <family val="2"/>
        <scheme val="minor"/>
      </rPr>
      <t xml:space="preserve"> worksheet.</t>
    </r>
  </si>
  <si>
    <r>
      <t xml:space="preserve">The table below provides information about each of the columns provided on the </t>
    </r>
    <r>
      <rPr>
        <i/>
        <sz val="11"/>
        <color theme="1"/>
        <rFont val="Calibri"/>
        <family val="2"/>
        <scheme val="minor"/>
      </rPr>
      <t>directory</t>
    </r>
    <r>
      <rPr>
        <sz val="11"/>
        <color theme="1"/>
        <rFont val="Calibri"/>
        <family val="2"/>
        <scheme val="minor"/>
      </rPr>
      <t xml:space="preserve"> worksheet.</t>
    </r>
  </si>
  <si>
    <t>Hyperlink</t>
  </si>
  <si>
    <t>http://www.nehta.gov.au/implementation-resources/clinical-documents/</t>
  </si>
  <si>
    <t>NEHTA ID</t>
  </si>
  <si>
    <t>End Product</t>
  </si>
  <si>
    <t>Base URL</t>
  </si>
  <si>
    <t>EP-1752:2014</t>
  </si>
  <si>
    <t>EP-1749:2014</t>
  </si>
  <si>
    <t>EP-1748:2014</t>
  </si>
  <si>
    <t>EP-1747:2014</t>
  </si>
  <si>
    <t>EP-1753:2014</t>
  </si>
  <si>
    <t>NEHTA-1778:2014</t>
  </si>
  <si>
    <t>Full TPL URL</t>
  </si>
  <si>
    <t>NEHTA-1772:2014</t>
  </si>
  <si>
    <t>NEHTA-1763:2014</t>
  </si>
  <si>
    <t>NEHTA-1770:2014</t>
  </si>
  <si>
    <t>NEHTA-1780:2014</t>
  </si>
  <si>
    <t>EP-1746:2014</t>
  </si>
  <si>
    <t>NEHTA-1761:2014</t>
  </si>
  <si>
    <t>EP-1751:2014</t>
  </si>
  <si>
    <t>NEHTA-1776:2014</t>
  </si>
  <si>
    <t>NEHTA-1760:2014</t>
  </si>
  <si>
    <t>EP-1745:2014</t>
  </si>
  <si>
    <t>NEHTA-1765:2014</t>
  </si>
  <si>
    <t>EP-1756:2014</t>
  </si>
  <si>
    <t>EP-1757:2014</t>
  </si>
  <si>
    <t>NEHTA-1767:2014</t>
  </si>
  <si>
    <t>NEHTA-1769:2014</t>
  </si>
  <si>
    <t>EP-1657:2014</t>
  </si>
  <si>
    <t>NEHTA-1774:2014</t>
  </si>
  <si>
    <t>EP-1750:2014</t>
  </si>
  <si>
    <t>NEHTA-0995:2011</t>
  </si>
  <si>
    <t>EP-1590:2014</t>
  </si>
  <si>
    <t>test link</t>
  </si>
  <si>
    <t>ES SCS</t>
  </si>
  <si>
    <t>Date</t>
  </si>
  <si>
    <t>PCEHR Release</t>
  </si>
  <si>
    <t>HYPERLINK CREATION</t>
  </si>
  <si>
    <t>Other worksheets</t>
  </si>
  <si>
    <r>
      <t xml:space="preserve">The </t>
    </r>
    <r>
      <rPr>
        <i/>
        <sz val="11"/>
        <color theme="1"/>
        <rFont val="Calibri"/>
        <family val="2"/>
        <scheme val="minor"/>
      </rPr>
      <t>'links'</t>
    </r>
    <r>
      <rPr>
        <sz val="11"/>
        <color theme="1"/>
        <rFont val="Calibri"/>
        <family val="2"/>
        <scheme val="minor"/>
      </rPr>
      <t xml:space="preserve"> worksheet is only used to assist the creation and testing of the TPL hyperlinks in column E of the </t>
    </r>
    <r>
      <rPr>
        <i/>
        <sz val="11"/>
        <color theme="1"/>
        <rFont val="Calibri"/>
        <family val="2"/>
        <scheme val="minor"/>
      </rPr>
      <t>'directory'</t>
    </r>
    <r>
      <rPr>
        <sz val="11"/>
        <color theme="1"/>
        <rFont val="Calibri"/>
        <family val="2"/>
        <scheme val="minor"/>
      </rPr>
      <t xml:space="preserve"> worksheet. 
It provides no additional value and hence can be ignored.</t>
    </r>
  </si>
  <si>
    <r>
      <t xml:space="preserve">The </t>
    </r>
    <r>
      <rPr>
        <i/>
        <sz val="11"/>
        <color theme="1"/>
        <rFont val="Calibri"/>
        <family val="2"/>
        <scheme val="minor"/>
      </rPr>
      <t>'codes'</t>
    </r>
    <r>
      <rPr>
        <sz val="11"/>
        <color theme="1"/>
        <rFont val="Calibri"/>
        <family val="2"/>
        <scheme val="minor"/>
      </rPr>
      <t xml:space="preserve"> worksheet provides look up values for the '</t>
    </r>
    <r>
      <rPr>
        <i/>
        <sz val="11"/>
        <color theme="1"/>
        <rFont val="Calibri"/>
        <family val="2"/>
        <scheme val="minor"/>
      </rPr>
      <t xml:space="preserve">directory' </t>
    </r>
    <r>
      <rPr>
        <sz val="11"/>
        <color theme="1"/>
        <rFont val="Calibri"/>
        <family val="2"/>
        <scheme val="minor"/>
      </rPr>
      <t xml:space="preserve">worksheet. </t>
    </r>
  </si>
  <si>
    <t>The purpose of the Template Package Directory (TPD) is to provide implementers of clinical document specifications with a comprehensive overview of available template packages and their current status.</t>
  </si>
  <si>
    <r>
      <t xml:space="preserve">The actual content of the TPD is provided on the </t>
    </r>
    <r>
      <rPr>
        <i/>
        <sz val="11"/>
        <color theme="1"/>
        <rFont val="Calibri"/>
        <family val="2"/>
        <scheme val="minor"/>
      </rPr>
      <t>directory</t>
    </r>
    <r>
      <rPr>
        <sz val="11"/>
        <color theme="1"/>
        <rFont val="Calibri"/>
        <family val="2"/>
        <scheme val="minor"/>
      </rPr>
      <t xml:space="preserve"> worksheet. Its columns are explained below.</t>
    </r>
  </si>
  <si>
    <t>For each listed template package, a hyperlink to the download location of the Template Package Library containing the template package is provided.
Template packages are published as part of a Template Package Library (TPL). TPLs are published as part of specification end products. In general, the TPL is published in the same version of the end product that contains the PCEHR Conformance Profile version that its template packages are aligned with.
To access a particular template package, please download the respective TPL, unpack it and use the TPL's overview document as an index to look up the template package within the TPL.</t>
  </si>
  <si>
    <r>
      <t xml:space="preserve">The </t>
    </r>
    <r>
      <rPr>
        <i/>
        <sz val="11"/>
        <color theme="1"/>
        <rFont val="Calibri"/>
        <family val="2"/>
        <scheme val="minor"/>
      </rPr>
      <t>directory</t>
    </r>
    <r>
      <rPr>
        <sz val="11"/>
        <color theme="1"/>
        <rFont val="Calibri"/>
        <family val="2"/>
        <scheme val="minor"/>
      </rPr>
      <t xml:space="preserve"> worksheet lists all template packages ever published together with their relevant metadata, including adoption event dates, where defined. This includes all template packages that have been made available through the PCEHR Template Service or through the publication as part of a Template Package Library on the NEHTA website.</t>
    </r>
  </si>
  <si>
    <t>OID that uniquely identifies the template package.
The template package ID is represented as a hyperlink that refers to the Template Package Library containing the template package.</t>
  </si>
  <si>
    <t>PCEHR PROD
available</t>
  </si>
  <si>
    <t>PCEHR PROD 
retired</t>
  </si>
  <si>
    <t>PCEHR SVT
available</t>
  </si>
  <si>
    <t>PCEHR SVT
retired</t>
  </si>
  <si>
    <t>specification
published</t>
  </si>
  <si>
    <t xml:space="preserve">The adoption lifecycle for clinical document specifications can be characterised through a series of adoption events. Each of these events has implications for CISs producing or consuming clinical documents, and the PCEHR system. The TPD lists approved adoption event dates where they have been defined.
</t>
  </si>
  <si>
    <t xml:space="preserve">
More information about adoption events and their associated dates can be found in the Clinical Documents Adoption Framework.</t>
  </si>
  <si>
    <r>
      <rPr>
        <u/>
        <sz val="10"/>
        <color theme="1"/>
        <rFont val="Courier New"/>
        <family val="3"/>
      </rPr>
      <t>PCEHR PROD retired</t>
    </r>
    <r>
      <rPr>
        <u/>
        <sz val="11"/>
        <color theme="1"/>
        <rFont val="Calibri"/>
        <family val="2"/>
        <scheme val="minor"/>
      </rPr>
      <t>:</t>
    </r>
    <r>
      <rPr>
        <sz val="11"/>
        <color theme="1"/>
        <rFont val="Calibri"/>
        <family val="2"/>
        <scheme val="minor"/>
      </rPr>
      <t xml:space="preserve">               Template package is no longer available in the PCEHR Production environment.</t>
    </r>
  </si>
  <si>
    <r>
      <rPr>
        <u/>
        <sz val="10"/>
        <color theme="1"/>
        <rFont val="Courier New"/>
        <family val="3"/>
      </rPr>
      <t>PCEHR PROD available</t>
    </r>
    <r>
      <rPr>
        <u/>
        <sz val="11"/>
        <color theme="1"/>
        <rFont val="Calibri"/>
        <family val="2"/>
        <scheme val="minor"/>
      </rPr>
      <t>:</t>
    </r>
    <r>
      <rPr>
        <sz val="11"/>
        <color theme="1"/>
        <rFont val="Calibri"/>
        <family val="2"/>
        <scheme val="minor"/>
      </rPr>
      <t xml:space="preserve">          Template package is available in the PCEHR Production environment.</t>
    </r>
  </si>
  <si>
    <r>
      <rPr>
        <u/>
        <sz val="10"/>
        <color theme="1"/>
        <rFont val="Courier New"/>
        <family val="3"/>
      </rPr>
      <t>PCEHR SVT retired</t>
    </r>
    <r>
      <rPr>
        <u/>
        <sz val="11"/>
        <color theme="1"/>
        <rFont val="Calibri"/>
        <family val="2"/>
        <scheme val="minor"/>
      </rPr>
      <t>:</t>
    </r>
    <r>
      <rPr>
        <sz val="11"/>
        <color theme="1"/>
        <rFont val="Calibri"/>
        <family val="2"/>
        <scheme val="minor"/>
      </rPr>
      <t xml:space="preserve">                  Template package is no longer available in the PCEHR SVT environment.</t>
    </r>
  </si>
  <si>
    <r>
      <rPr>
        <u/>
        <sz val="10"/>
        <color theme="1"/>
        <rFont val="Courier New"/>
        <family val="3"/>
      </rPr>
      <t>PCEHR SVT available</t>
    </r>
    <r>
      <rPr>
        <u/>
        <sz val="11"/>
        <color theme="1"/>
        <rFont val="Calibri"/>
        <family val="2"/>
        <scheme val="minor"/>
      </rPr>
      <t>:</t>
    </r>
    <r>
      <rPr>
        <sz val="11"/>
        <color theme="1"/>
        <rFont val="Calibri"/>
        <family val="2"/>
        <scheme val="minor"/>
      </rPr>
      <t xml:space="preserve">             Template package is available in the PCEHR SVT environment.</t>
    </r>
  </si>
  <si>
    <r>
      <rPr>
        <u/>
        <sz val="10"/>
        <color theme="1"/>
        <rFont val="Courier New"/>
        <family val="3"/>
      </rPr>
      <t>specification published</t>
    </r>
    <r>
      <rPr>
        <u/>
        <sz val="11"/>
        <color theme="1"/>
        <rFont val="Calibri"/>
        <family val="2"/>
        <scheme val="minor"/>
      </rPr>
      <t>:</t>
    </r>
    <r>
      <rPr>
        <sz val="11"/>
        <color theme="1"/>
        <rFont val="Calibri"/>
        <family val="2"/>
        <scheme val="minor"/>
      </rPr>
      <t xml:space="preserve">  Publication date of the specification that the template package is aligned with.</t>
    </r>
  </si>
  <si>
    <r>
      <t xml:space="preserve">Current status of the template package within its adoption lifecycle.
This indicates whether the template package can be used for uploading conformant clinical documents to the PCEHR.
</t>
    </r>
    <r>
      <rPr>
        <u/>
        <sz val="11"/>
        <color theme="1"/>
        <rFont val="Calibri"/>
        <family val="2"/>
        <scheme val="minor"/>
      </rPr>
      <t>Unpublished:</t>
    </r>
    <r>
      <rPr>
        <sz val="11"/>
        <color theme="1"/>
        <rFont val="Calibri"/>
        <family val="2"/>
        <scheme val="minor"/>
      </rPr>
      <t xml:space="preserve">  Template package has not been published.
</t>
    </r>
    <r>
      <rPr>
        <u/>
        <sz val="11"/>
        <color theme="1"/>
        <rFont val="Calibri"/>
        <family val="2"/>
        <scheme val="minor"/>
      </rPr>
      <t>Published:</t>
    </r>
    <r>
      <rPr>
        <sz val="11"/>
        <color theme="1"/>
        <rFont val="Calibri"/>
        <family val="2"/>
        <scheme val="minor"/>
      </rPr>
      <t xml:space="preserve">       Template package has been published, but is </t>
    </r>
    <r>
      <rPr>
        <i/>
        <u/>
        <sz val="11"/>
        <color theme="1"/>
        <rFont val="Calibri"/>
        <family val="2"/>
        <scheme val="minor"/>
      </rPr>
      <t>not available</t>
    </r>
    <r>
      <rPr>
        <sz val="11"/>
        <color theme="1"/>
        <rFont val="Calibri"/>
        <family val="2"/>
        <scheme val="minor"/>
      </rPr>
      <t xml:space="preserve"> for document uploads in either PCEHR environment.
</t>
    </r>
    <r>
      <rPr>
        <u/>
        <sz val="11"/>
        <color theme="1"/>
        <rFont val="Calibri"/>
        <family val="2"/>
        <scheme val="minor"/>
      </rPr>
      <t>Testable:</t>
    </r>
    <r>
      <rPr>
        <sz val="11"/>
        <color theme="1"/>
        <rFont val="Calibri"/>
        <family val="2"/>
        <scheme val="minor"/>
      </rPr>
      <t xml:space="preserve">          Template package is available for document uploads in the </t>
    </r>
    <r>
      <rPr>
        <i/>
        <u/>
        <sz val="11"/>
        <color theme="1"/>
        <rFont val="Calibri"/>
        <family val="2"/>
        <scheme val="minor"/>
      </rPr>
      <t>PCEHR SVT environment only</t>
    </r>
    <r>
      <rPr>
        <sz val="11"/>
        <color theme="1"/>
        <rFont val="Calibri"/>
        <family val="2"/>
        <scheme val="minor"/>
      </rPr>
      <t xml:space="preserve">.
</t>
    </r>
    <r>
      <rPr>
        <u/>
        <sz val="11"/>
        <color theme="1"/>
        <rFont val="Calibri"/>
        <family val="2"/>
        <scheme val="minor"/>
      </rPr>
      <t>Accepted:</t>
    </r>
    <r>
      <rPr>
        <sz val="11"/>
        <color theme="1"/>
        <rFont val="Calibri"/>
        <family val="2"/>
        <scheme val="minor"/>
      </rPr>
      <t xml:space="preserve">        Template package is available for document uploads in </t>
    </r>
    <r>
      <rPr>
        <i/>
        <u/>
        <sz val="11"/>
        <color theme="1"/>
        <rFont val="Calibri"/>
        <family val="2"/>
        <scheme val="minor"/>
      </rPr>
      <t>both the PCEHR SVT and Production environments</t>
    </r>
    <r>
      <rPr>
        <sz val="11"/>
        <color theme="1"/>
        <rFont val="Calibri"/>
        <family val="2"/>
        <scheme val="minor"/>
      </rPr>
      <t xml:space="preserve">.
</t>
    </r>
    <r>
      <rPr>
        <u/>
        <sz val="11"/>
        <color theme="1"/>
        <rFont val="Calibri"/>
        <family val="2"/>
        <scheme val="minor"/>
      </rPr>
      <t>Superseded:</t>
    </r>
    <r>
      <rPr>
        <sz val="11"/>
        <color theme="1"/>
        <rFont val="Calibri"/>
        <family val="2"/>
        <scheme val="minor"/>
      </rPr>
      <t xml:space="preserve">   Template package is available for document uploads in the </t>
    </r>
    <r>
      <rPr>
        <i/>
        <u/>
        <sz val="11"/>
        <color theme="1"/>
        <rFont val="Calibri"/>
        <family val="2"/>
        <scheme val="minor"/>
      </rPr>
      <t>PCEHR Production environment only</t>
    </r>
    <r>
      <rPr>
        <sz val="11"/>
        <color theme="1"/>
        <rFont val="Calibri"/>
        <family val="2"/>
        <scheme val="minor"/>
      </rPr>
      <t xml:space="preserve">.
</t>
    </r>
    <r>
      <rPr>
        <u/>
        <sz val="11"/>
        <color theme="1"/>
        <rFont val="Calibri"/>
        <family val="2"/>
        <scheme val="minor"/>
      </rPr>
      <t>Retired:</t>
    </r>
    <r>
      <rPr>
        <sz val="11"/>
        <color theme="1"/>
        <rFont val="Calibri"/>
        <family val="2"/>
        <scheme val="minor"/>
      </rPr>
      <t xml:space="preserve">            Template package is </t>
    </r>
    <r>
      <rPr>
        <i/>
        <u/>
        <sz val="11"/>
        <color theme="1"/>
        <rFont val="Calibri"/>
        <family val="2"/>
        <scheme val="minor"/>
      </rPr>
      <t>no longer available</t>
    </r>
    <r>
      <rPr>
        <sz val="11"/>
        <color theme="1"/>
        <rFont val="Calibri"/>
        <family val="2"/>
        <scheme val="minor"/>
      </rPr>
      <t xml:space="preserve"> for document uploads in either PCEHR environment.</t>
    </r>
  </si>
  <si>
    <t>Specialist Letter</t>
  </si>
  <si>
    <t>1.2.36.1.2001.1006.1.16615.23</t>
  </si>
  <si>
    <t>1.2.36.1.2001.1006.1.16615.24</t>
  </si>
  <si>
    <t>1.2.36.1.2001.1006.1.16615.25</t>
  </si>
  <si>
    <t>1.2.36.1.2001.1006.1.16615.26</t>
  </si>
  <si>
    <t>1.2.36.1.2001.1006.1.16615.27</t>
  </si>
  <si>
    <t>1.2.36.1.2001.1006.1.16615.28</t>
  </si>
  <si>
    <t>1.2.36.1.2001.1006.1.16615.29</t>
  </si>
  <si>
    <t>1.2.36.1.2001.1006.1.16615.30</t>
  </si>
  <si>
    <t>1.2.36.1.2001.1006.1.16615.31</t>
  </si>
  <si>
    <t>1.2.36.1.2001.1006.1.16615.32</t>
  </si>
  <si>
    <t>Release 5</t>
  </si>
  <si>
    <t>NEHTA-1824:2014</t>
  </si>
  <si>
    <t>NEHTA-1823:2014</t>
  </si>
  <si>
    <t>EP-1703:2014</t>
  </si>
  <si>
    <t>EP-1697:2014</t>
  </si>
  <si>
    <t>EP-1796:2014</t>
  </si>
  <si>
    <t>NEHTA-1802:2014</t>
  </si>
  <si>
    <t>EP-1961:2014</t>
  </si>
  <si>
    <t>NEHTA-1964:2014</t>
  </si>
  <si>
    <t>EP-1795:2014</t>
  </si>
  <si>
    <t>NEHTA-1989:2014</t>
  </si>
  <si>
    <t>HPIIrelaxed</t>
  </si>
  <si>
    <t>1.2.36.1.2001.1006.1.220.2</t>
  </si>
  <si>
    <t>1.2.36.1.2001.1006.1.220.1</t>
  </si>
  <si>
    <t>1.2.36.1.2001.1006.1.222.2</t>
  </si>
  <si>
    <t>1.2.36.1.2001.1006.1.222.1</t>
  </si>
  <si>
    <t>EP-1883:2014</t>
  </si>
  <si>
    <t>EP-1882:2014</t>
  </si>
  <si>
    <t>NEHTA-1891:2014</t>
  </si>
  <si>
    <t>NEHTA-1890:2014</t>
  </si>
  <si>
    <t>eHealth Diagnostic Imaging Report - PCEHR Conformance Profile</t>
  </si>
  <si>
    <t>eHealth Pathology Report - PCEHR Conformance Profile</t>
  </si>
  <si>
    <t>Version 1.0</t>
  </si>
  <si>
    <t>Document type name</t>
  </si>
  <si>
    <t>The name of the document type (e.g. Event Summary), as per PCEHR Document Exchange Service TSS v1.5.1.</t>
  </si>
  <si>
    <t>Medicare/DVA Benefits Report </t>
  </si>
  <si>
    <t>Medicare/DVA Benefits Report</t>
  </si>
  <si>
    <t>Personal Health Note</t>
  </si>
  <si>
    <t>Advance Care Directive Custodian Record</t>
  </si>
  <si>
    <t>Diagnostic Imaging Report</t>
  </si>
  <si>
    <t>Pathology Report</t>
  </si>
  <si>
    <t>Health Check Schedule View</t>
  </si>
  <si>
    <t>Observation View</t>
  </si>
  <si>
    <t>Child Parent Questionnaire</t>
  </si>
  <si>
    <t>Prescription and Dispense View</t>
  </si>
  <si>
    <t>Consumer Entered Measurements</t>
  </si>
  <si>
    <t>1.2.36.1.2001.1006.1.170.4</t>
  </si>
  <si>
    <t>1.2.36.1.2001.1006.1.170.5</t>
  </si>
  <si>
    <t>EP-1919:2015</t>
  </si>
  <si>
    <t>1.2.36.1.2001.1006.1.171.4</t>
  </si>
  <si>
    <t>1.2.36.1.2001.1006.1.171.5</t>
  </si>
  <si>
    <t>NEHTA-1913:2015</t>
  </si>
  <si>
    <t>EP-1918:2015</t>
  </si>
  <si>
    <t>NEHTA-1910:2015</t>
  </si>
  <si>
    <t>Release 6</t>
  </si>
  <si>
    <t>1.2.36.1.2001.1006.1.16565.8</t>
  </si>
  <si>
    <t>1.2.36.1.2001.1006.1.16565.9</t>
  </si>
  <si>
    <t>1.2.36.1.2001.1006.1.16565.10</t>
  </si>
  <si>
    <t>1.2.36.1.2001.1006.1.16565.11</t>
  </si>
  <si>
    <t>Version 1.6</t>
  </si>
  <si>
    <t>1.2.36.1.2001.1006.1.16473.12</t>
  </si>
  <si>
    <t>1.2.36.1.2001.1006.1.16473.13</t>
  </si>
  <si>
    <t>1.2.36.1.2001.1006.1.16473.14</t>
  </si>
  <si>
    <t>1.2.36.1.2001.1006.1.16473.15</t>
  </si>
  <si>
    <t>EP-1817:2015</t>
  </si>
  <si>
    <t>NEHTA-1843:2015</t>
  </si>
  <si>
    <t>NEHTA-1841:2015</t>
  </si>
  <si>
    <t>EP-1816:2015</t>
  </si>
  <si>
    <t>EP-1700:2015</t>
  </si>
  <si>
    <t>NEHTA-1861:2015</t>
  </si>
  <si>
    <t>EP-1706:2015</t>
  </si>
  <si>
    <t>NEHTA-1862:2015</t>
  </si>
  <si>
    <t>v1.5</t>
  </si>
  <si>
    <t>EP-2050:2015</t>
  </si>
  <si>
    <t>EP-2051:2015</t>
  </si>
  <si>
    <t>NEHTA-2047:2015</t>
  </si>
  <si>
    <t>NEHTA-2046:2015</t>
  </si>
  <si>
    <t>1.2.36.1.2001.1006.1.220.3</t>
  </si>
  <si>
    <t>1.2.36.1.2001.1006.1.220.4</t>
  </si>
  <si>
    <t>1.2.36.1.2001.1006.1.222.3</t>
  </si>
  <si>
    <t>1.2.36.1.2001.1006.1.222.4</t>
  </si>
  <si>
    <t>Version 1.0.1</t>
  </si>
  <si>
    <t>Copyright © 2015 National E-Health Transition Authority Ltd</t>
  </si>
  <si>
    <t>July 2015</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</si>
</sst>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b/>
      <sz val="11"/>
      <color theme="1"/>
      <name val="Calibri"/>
      <family val="2"/>
      <scheme val="minor"/>
    </font>
    <font>
      <sz val="9"/>
      <color theme="1"/>
      <name val="Verdana"/>
      <family val="2"/>
    </font>
    <font>
      <u/>
      <sz val="11"/>
      <color theme="10"/>
      <name val="Calibri"/>
      <family val="2"/>
      <scheme val="minor"/>
    </font>
    <font>
      <b/>
      <sz val="9"/>
      <color theme="1"/>
      <name val="Verdana"/>
      <family val="2"/>
    </font>
    <font>
      <b/>
      <sz val="8"/>
      <color theme="1"/>
      <name val="Verdana"/>
      <family val="2"/>
    </font>
    <font>
      <sz val="8"/>
      <color theme="1"/>
      <name val="Verdana"/>
      <family val="2"/>
    </font>
    <font>
      <b/>
      <sz val="10"/>
      <color theme="1"/>
      <name val="Courier New"/>
      <family val="3"/>
    </font>
    <font>
      <b/>
      <sz val="16"/>
      <color theme="1"/>
      <name val="Calibri"/>
      <family val="2"/>
      <scheme val="minor"/>
    </font>
    <font>
      <sz val="16"/>
      <color theme="1"/>
      <name val="Calibri"/>
      <family val="2"/>
      <scheme val="minor"/>
    </font>
    <font>
      <i/>
      <sz val="11"/>
      <color theme="1"/>
      <name val="Calibri"/>
      <family val="2"/>
      <scheme val="minor"/>
    </font>
    <font>
      <sz val="11"/>
      <color theme="1"/>
      <name val="Courier New"/>
      <family val="3"/>
    </font>
    <font>
      <u/>
      <sz val="11"/>
      <color theme="1"/>
      <name val="Calibri"/>
      <family val="2"/>
      <scheme val="minor"/>
    </font>
    <font>
      <sz val="10"/>
      <color theme="1"/>
      <name val="Verdana"/>
      <family val="2"/>
    </font>
    <font>
      <u/>
      <sz val="10"/>
      <color theme="1"/>
      <name val="Courier New"/>
      <family val="3"/>
    </font>
    <font>
      <i/>
      <u/>
      <sz val="11"/>
      <color theme="1"/>
      <name val="Calibri"/>
      <family val="2"/>
      <scheme val="minor"/>
    </font>
    <font>
      <b/>
      <sz val="11"/>
      <name val="Calibri"/>
      <family val="2"/>
      <scheme val="minor"/>
    </font>
    <font>
      <sz val="11"/>
      <name val="Calibri"/>
      <family val="2"/>
      <scheme val="minor"/>
    </font>
    <font>
      <b/>
      <sz val="10"/>
      <name val="Courier New"/>
      <family val="3"/>
    </font>
    <font>
      <u/>
      <sz val="11"/>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rgb="FFBFBFBF"/>
        <bgColor indexed="64"/>
      </patternFill>
    </fill>
    <fill>
      <patternFill patternType="solid">
        <fgColor theme="3" tint="0.59999389629810485"/>
        <bgColor indexed="64"/>
      </patternFill>
    </fill>
    <fill>
      <patternFill patternType="solid">
        <fgColor rgb="FFFFFF00"/>
        <bgColor indexed="64"/>
      </patternFill>
    </fill>
  </fills>
  <borders count="17">
    <border>
      <left/>
      <right/>
      <top/>
      <bottom/>
      <diagonal/>
    </border>
    <border>
      <left style="medium">
        <color rgb="FFA6A6A6"/>
      </left>
      <right style="medium">
        <color rgb="FFA6A6A6"/>
      </right>
      <top/>
      <bottom style="medium">
        <color rgb="FFA6A6A6"/>
      </bottom>
      <diagonal/>
    </border>
    <border>
      <left/>
      <right style="medium">
        <color rgb="FFA6A6A6"/>
      </right>
      <top/>
      <bottom style="medium">
        <color rgb="FFA6A6A6"/>
      </bottom>
      <diagonal/>
    </border>
    <border>
      <left style="medium">
        <color rgb="FFA6A6A6"/>
      </left>
      <right style="medium">
        <color rgb="FFA6A6A6"/>
      </right>
      <top/>
      <bottom/>
      <diagonal/>
    </border>
    <border>
      <left/>
      <right style="medium">
        <color rgb="FFA6A6A6"/>
      </right>
      <top/>
      <bottom/>
      <diagonal/>
    </border>
    <border>
      <left style="medium">
        <color rgb="FFA6A6A6"/>
      </left>
      <right style="medium">
        <color rgb="FFA6A6A6"/>
      </right>
      <top style="medium">
        <color rgb="FFA6A6A6"/>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112">
    <xf numFmtId="0" fontId="0" fillId="0" borderId="0" xfId="0"/>
    <xf numFmtId="0" fontId="0" fillId="0" borderId="6" xfId="0" applyBorder="1" applyAlignment="1">
      <alignment horizontal="left" vertical="top"/>
    </xf>
    <xf numFmtId="0" fontId="0" fillId="0" borderId="6" xfId="0" applyFont="1" applyBorder="1" applyAlignment="1">
      <alignment horizontal="left" vertical="top"/>
    </xf>
    <xf numFmtId="0" fontId="0" fillId="0" borderId="6" xfId="0" applyFont="1" applyFill="1" applyBorder="1" applyAlignment="1">
      <alignment horizontal="left" vertical="top"/>
    </xf>
    <xf numFmtId="0" fontId="0" fillId="0" borderId="6" xfId="0" applyFill="1" applyBorder="1" applyAlignment="1">
      <alignment horizontal="left" vertical="top"/>
    </xf>
    <xf numFmtId="0" fontId="0" fillId="4" borderId="6" xfId="0" applyFill="1" applyBorder="1" applyAlignment="1">
      <alignment horizontal="left" vertical="top"/>
    </xf>
    <xf numFmtId="0" fontId="0" fillId="4" borderId="6" xfId="0" applyFont="1" applyFill="1" applyBorder="1" applyAlignment="1">
      <alignment horizontal="left" vertical="top"/>
    </xf>
    <xf numFmtId="0" fontId="0" fillId="4" borderId="6" xfId="0" applyFill="1" applyBorder="1"/>
    <xf numFmtId="0" fontId="0" fillId="0" borderId="6" xfId="0" applyFill="1" applyBorder="1"/>
    <xf numFmtId="0" fontId="1" fillId="4" borderId="6" xfId="0" applyFont="1" applyFill="1" applyBorder="1" applyAlignment="1">
      <alignment horizontal="left" vertical="top" wrapText="1"/>
    </xf>
    <xf numFmtId="0" fontId="0" fillId="5" borderId="6" xfId="0" applyFill="1" applyBorder="1"/>
    <xf numFmtId="15" fontId="0" fillId="0" borderId="6" xfId="0" applyNumberFormat="1" applyFill="1" applyBorder="1" applyAlignment="1">
      <alignment horizontal="left"/>
    </xf>
    <xf numFmtId="0" fontId="4" fillId="6" borderId="1" xfId="0" applyFont="1" applyFill="1" applyBorder="1" applyAlignment="1">
      <alignment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5" fillId="0" borderId="4" xfId="0" applyFont="1" applyBorder="1" applyAlignment="1">
      <alignment vertical="center" wrapText="1"/>
    </xf>
    <xf numFmtId="0" fontId="6" fillId="0" borderId="4" xfId="0" applyFont="1" applyBorder="1" applyAlignment="1">
      <alignment vertical="center" wrapText="1"/>
    </xf>
    <xf numFmtId="0" fontId="6" fillId="0" borderId="2" xfId="0" applyFont="1" applyBorder="1" applyAlignment="1">
      <alignment vertical="center" wrapText="1"/>
    </xf>
    <xf numFmtId="0" fontId="4" fillId="6" borderId="2" xfId="0" applyFont="1" applyFill="1" applyBorder="1" applyAlignment="1">
      <alignment horizontal="center" vertical="center" wrapText="1"/>
    </xf>
    <xf numFmtId="0" fontId="0" fillId="0" borderId="0" xfId="0"/>
    <xf numFmtId="0" fontId="0" fillId="0" borderId="6" xfId="0" applyBorder="1"/>
    <xf numFmtId="0" fontId="0" fillId="4" borderId="6" xfId="0" applyFill="1" applyBorder="1"/>
    <xf numFmtId="0" fontId="0" fillId="0" borderId="6" xfId="0" applyFill="1" applyBorder="1"/>
    <xf numFmtId="0" fontId="1" fillId="4" borderId="6" xfId="0" applyFont="1" applyFill="1" applyBorder="1" applyAlignment="1">
      <alignment horizontal="left" vertical="top" wrapText="1"/>
    </xf>
    <xf numFmtId="0" fontId="0" fillId="0" borderId="0" xfId="0" applyFont="1"/>
    <xf numFmtId="0" fontId="1" fillId="2" borderId="9" xfId="0" applyFont="1" applyFill="1" applyBorder="1" applyAlignment="1">
      <alignment horizontal="left" vertical="top" wrapText="1"/>
    </xf>
    <xf numFmtId="0" fontId="1" fillId="2" borderId="8" xfId="0" applyFont="1" applyFill="1" applyBorder="1" applyAlignment="1">
      <alignment horizontal="left" vertical="top" wrapText="1"/>
    </xf>
    <xf numFmtId="0" fontId="0" fillId="0" borderId="0" xfId="0" applyBorder="1"/>
    <xf numFmtId="0" fontId="7" fillId="7" borderId="9" xfId="0" applyFont="1" applyFill="1" applyBorder="1" applyAlignment="1">
      <alignment horizontal="center" vertical="center" wrapText="1"/>
    </xf>
    <xf numFmtId="0" fontId="7" fillId="7" borderId="9" xfId="0" applyFont="1" applyFill="1" applyBorder="1" applyAlignment="1">
      <alignment horizontal="center" vertical="top" wrapText="1"/>
    </xf>
    <xf numFmtId="0" fontId="0" fillId="0" borderId="0" xfId="0" applyFont="1" applyAlignment="1">
      <alignment horizontal="left" vertical="top" wrapText="1"/>
    </xf>
    <xf numFmtId="0" fontId="9" fillId="0" borderId="0" xfId="0" applyFont="1"/>
    <xf numFmtId="0" fontId="1" fillId="0" borderId="0" xfId="0" applyFont="1" applyAlignment="1">
      <alignment horizontal="right" vertical="top"/>
    </xf>
    <xf numFmtId="0" fontId="0" fillId="0" borderId="0" xfId="0" applyFont="1" applyAlignment="1">
      <alignment horizontal="left" vertical="top" wrapText="1"/>
    </xf>
    <xf numFmtId="0" fontId="1" fillId="0" borderId="14" xfId="0" applyFont="1" applyBorder="1"/>
    <xf numFmtId="0" fontId="1" fillId="0" borderId="7" xfId="0" applyFont="1" applyBorder="1" applyAlignment="1">
      <alignment horizontal="right" vertical="top" wrapText="1"/>
    </xf>
    <xf numFmtId="0" fontId="1" fillId="0" borderId="0" xfId="0" applyFont="1" applyBorder="1"/>
    <xf numFmtId="0" fontId="0" fillId="0" borderId="7" xfId="0" applyFont="1" applyBorder="1" applyAlignment="1">
      <alignment vertical="top" wrapText="1"/>
    </xf>
    <xf numFmtId="0" fontId="10" fillId="0" borderId="7" xfId="0" applyFont="1" applyBorder="1" applyAlignment="1">
      <alignment vertical="top" wrapText="1"/>
    </xf>
    <xf numFmtId="0" fontId="1" fillId="0" borderId="11" xfId="0" applyFont="1" applyBorder="1" applyAlignment="1">
      <alignment horizontal="right" vertical="top" wrapText="1"/>
    </xf>
    <xf numFmtId="0" fontId="0" fillId="0" borderId="11" xfId="0" applyFont="1" applyFill="1" applyBorder="1" applyAlignment="1">
      <alignment vertical="top" wrapText="1"/>
    </xf>
    <xf numFmtId="0" fontId="3" fillId="4" borderId="6" xfId="1" applyFill="1" applyBorder="1" applyAlignment="1">
      <alignment horizontal="left" vertical="top"/>
    </xf>
    <xf numFmtId="0" fontId="3" fillId="0" borderId="6" xfId="1" applyBorder="1"/>
    <xf numFmtId="0" fontId="0" fillId="0" borderId="0" xfId="0" applyFont="1" applyAlignment="1">
      <alignment horizontal="left" vertical="top" wrapText="1"/>
    </xf>
    <xf numFmtId="0" fontId="13" fillId="0" borderId="0" xfId="0" applyFont="1" applyAlignment="1">
      <alignment horizontal="left" vertical="center"/>
    </xf>
    <xf numFmtId="0" fontId="0" fillId="7" borderId="0" xfId="0" applyFill="1"/>
    <xf numFmtId="0" fontId="1" fillId="2" borderId="6" xfId="0" applyFont="1" applyFill="1" applyBorder="1" applyAlignment="1">
      <alignment horizontal="left" vertical="top" wrapText="1"/>
    </xf>
    <xf numFmtId="0" fontId="1" fillId="0" borderId="0" xfId="0" applyFont="1" applyFill="1" applyBorder="1" applyAlignment="1">
      <alignment horizontal="right" vertical="top" wrapText="1"/>
    </xf>
    <xf numFmtId="0" fontId="0" fillId="0" borderId="0" xfId="0" applyFont="1" applyFill="1" applyBorder="1" applyAlignment="1">
      <alignment vertical="top" wrapText="1"/>
    </xf>
    <xf numFmtId="14" fontId="0" fillId="0" borderId="0" xfId="0" applyNumberFormat="1"/>
    <xf numFmtId="15" fontId="1" fillId="4" borderId="6" xfId="0" applyNumberFormat="1" applyFont="1" applyFill="1" applyBorder="1" applyAlignment="1">
      <alignment horizontal="left" vertical="top" wrapText="1"/>
    </xf>
    <xf numFmtId="0" fontId="0" fillId="0" borderId="0" xfId="0" applyFont="1" applyAlignment="1">
      <alignment horizontal="left" vertical="top" wrapText="1"/>
    </xf>
    <xf numFmtId="15" fontId="0" fillId="0" borderId="6" xfId="0" applyNumberFormat="1" applyFill="1" applyBorder="1"/>
    <xf numFmtId="15" fontId="0" fillId="0" borderId="6" xfId="0" applyNumberFormat="1" applyFill="1" applyBorder="1" applyAlignment="1">
      <alignment horizontal="center"/>
    </xf>
    <xf numFmtId="0" fontId="16" fillId="2" borderId="8" xfId="0" applyFont="1" applyFill="1" applyBorder="1" applyAlignment="1">
      <alignment horizontal="left" vertical="top" wrapText="1"/>
    </xf>
    <xf numFmtId="0" fontId="16" fillId="2" borderId="10" xfId="0" applyFont="1" applyFill="1" applyBorder="1" applyAlignment="1">
      <alignment horizontal="center" vertical="top" wrapText="1"/>
    </xf>
    <xf numFmtId="0" fontId="17" fillId="0" borderId="0" xfId="0" applyFont="1" applyBorder="1"/>
    <xf numFmtId="0" fontId="16" fillId="2" borderId="9" xfId="0" applyFont="1" applyFill="1" applyBorder="1" applyAlignment="1">
      <alignment horizontal="left" vertical="top" wrapText="1"/>
    </xf>
    <xf numFmtId="0" fontId="18" fillId="7" borderId="6" xfId="0" applyFont="1" applyFill="1" applyBorder="1" applyAlignment="1">
      <alignment horizontal="center" vertical="center" wrapText="1"/>
    </xf>
    <xf numFmtId="0" fontId="17" fillId="0" borderId="0" xfId="0" applyFont="1"/>
    <xf numFmtId="0" fontId="16" fillId="4" borderId="6" xfId="0" applyFont="1" applyFill="1" applyBorder="1" applyAlignment="1">
      <alignment horizontal="left" vertical="top" wrapText="1"/>
    </xf>
    <xf numFmtId="0" fontId="17" fillId="0" borderId="6" xfId="0" applyFont="1" applyBorder="1" applyAlignment="1">
      <alignment horizontal="left" vertical="top"/>
    </xf>
    <xf numFmtId="0" fontId="17" fillId="0" borderId="6" xfId="0" applyFont="1" applyBorder="1"/>
    <xf numFmtId="0" fontId="17" fillId="0" borderId="6" xfId="0" applyNumberFormat="1" applyFont="1" applyBorder="1" applyAlignment="1">
      <alignment horizontal="left" vertical="top"/>
    </xf>
    <xf numFmtId="0" fontId="17" fillId="0" borderId="6" xfId="0" applyFont="1" applyFill="1" applyBorder="1" applyAlignment="1">
      <alignment horizontal="left" vertical="top"/>
    </xf>
    <xf numFmtId="0" fontId="19" fillId="0" borderId="6" xfId="1" applyFont="1" applyBorder="1"/>
    <xf numFmtId="0" fontId="17" fillId="4" borderId="6" xfId="0" applyFont="1" applyFill="1" applyBorder="1" applyAlignment="1">
      <alignment horizontal="left" vertical="top"/>
    </xf>
    <xf numFmtId="0" fontId="19" fillId="4" borderId="6" xfId="1" applyFont="1" applyFill="1" applyBorder="1" applyAlignment="1">
      <alignment horizontal="left" vertical="top"/>
    </xf>
    <xf numFmtId="0" fontId="17" fillId="3" borderId="6" xfId="0" applyFont="1" applyFill="1" applyBorder="1" applyAlignment="1">
      <alignment horizontal="left" vertical="top" wrapText="1"/>
    </xf>
    <xf numFmtId="0" fontId="17" fillId="0" borderId="6" xfId="0" applyFont="1" applyFill="1" applyBorder="1" applyAlignment="1">
      <alignment horizontal="left" vertical="top" wrapText="1"/>
    </xf>
    <xf numFmtId="0" fontId="17" fillId="0" borderId="6" xfId="0" applyNumberFormat="1" applyFont="1" applyFill="1" applyBorder="1" applyAlignment="1">
      <alignment horizontal="left" vertical="top"/>
    </xf>
    <xf numFmtId="0" fontId="17" fillId="4" borderId="6" xfId="0" applyFont="1" applyFill="1" applyBorder="1" applyAlignment="1">
      <alignment horizontal="left" vertical="top" wrapText="1"/>
    </xf>
    <xf numFmtId="0" fontId="17" fillId="0" borderId="6" xfId="0" applyFont="1" applyFill="1" applyBorder="1"/>
    <xf numFmtId="0" fontId="17" fillId="4" borderId="6" xfId="0" applyFont="1" applyFill="1" applyBorder="1"/>
    <xf numFmtId="0" fontId="17" fillId="5" borderId="6" xfId="0" applyFont="1" applyFill="1" applyBorder="1"/>
    <xf numFmtId="0" fontId="17" fillId="0" borderId="13" xfId="0" applyFont="1" applyFill="1" applyBorder="1"/>
    <xf numFmtId="0" fontId="17" fillId="0" borderId="11" xfId="0" applyFont="1" applyBorder="1"/>
    <xf numFmtId="0" fontId="19" fillId="5" borderId="6" xfId="1" applyFont="1" applyFill="1" applyBorder="1"/>
    <xf numFmtId="0" fontId="16" fillId="2" borderId="6" xfId="0" applyFont="1" applyFill="1" applyBorder="1" applyAlignment="1">
      <alignment horizontal="left" vertical="top" wrapText="1"/>
    </xf>
    <xf numFmtId="0" fontId="17" fillId="3" borderId="6" xfId="0" applyNumberFormat="1" applyFont="1" applyFill="1" applyBorder="1" applyAlignment="1">
      <alignment horizontal="left" vertical="top" wrapText="1"/>
    </xf>
    <xf numFmtId="0" fontId="1" fillId="2" borderId="8" xfId="0" applyFont="1" applyFill="1" applyBorder="1" applyAlignment="1">
      <alignment wrapText="1"/>
    </xf>
    <xf numFmtId="0" fontId="1" fillId="2" borderId="9" xfId="0" applyFont="1" applyFill="1" applyBorder="1" applyAlignment="1">
      <alignment wrapText="1"/>
    </xf>
    <xf numFmtId="0" fontId="1" fillId="2" borderId="13" xfId="0" applyFont="1" applyFill="1" applyBorder="1" applyAlignment="1">
      <alignment wrapText="1"/>
    </xf>
    <xf numFmtId="15" fontId="0" fillId="8" borderId="6" xfId="0" applyNumberFormat="1" applyFill="1" applyBorder="1"/>
    <xf numFmtId="15" fontId="0" fillId="0" borderId="6" xfId="0" applyNumberFormat="1" applyFill="1" applyBorder="1" applyAlignment="1">
      <alignment horizontal="right" vertical="top"/>
    </xf>
    <xf numFmtId="0" fontId="1" fillId="4" borderId="6" xfId="0" applyFont="1" applyFill="1" applyBorder="1" applyAlignment="1">
      <alignment horizontal="right" vertical="top" wrapText="1"/>
    </xf>
    <xf numFmtId="15" fontId="0" fillId="0" borderId="6" xfId="0" applyNumberFormat="1" applyFont="1" applyFill="1" applyBorder="1" applyAlignment="1">
      <alignment horizontal="right" vertical="top"/>
    </xf>
    <xf numFmtId="15" fontId="0" fillId="0" borderId="6" xfId="0" applyNumberFormat="1" applyFill="1" applyBorder="1" applyAlignment="1">
      <alignment horizontal="right"/>
    </xf>
    <xf numFmtId="0" fontId="0" fillId="4" borderId="6" xfId="0" applyFill="1" applyBorder="1" applyAlignment="1">
      <alignment horizontal="right"/>
    </xf>
    <xf numFmtId="0" fontId="0" fillId="5" borderId="6" xfId="0" applyFill="1" applyBorder="1" applyAlignment="1">
      <alignment horizontal="center"/>
    </xf>
    <xf numFmtId="0" fontId="0" fillId="4" borderId="6" xfId="0" applyFill="1" applyBorder="1" applyAlignment="1">
      <alignment horizontal="center"/>
    </xf>
    <xf numFmtId="0" fontId="1" fillId="4" borderId="6" xfId="0" applyFont="1" applyFill="1" applyBorder="1" applyAlignment="1">
      <alignment horizontal="center" vertical="top" wrapText="1"/>
    </xf>
    <xf numFmtId="0" fontId="2" fillId="0" borderId="5" xfId="0" applyFont="1" applyBorder="1" applyAlignment="1">
      <alignment vertical="top" wrapText="1"/>
    </xf>
    <xf numFmtId="0" fontId="2" fillId="0" borderId="3" xfId="0" applyFont="1" applyBorder="1" applyAlignment="1">
      <alignment vertical="top" wrapText="1"/>
    </xf>
    <xf numFmtId="0" fontId="2" fillId="0" borderId="1" xfId="0" applyFont="1" applyBorder="1" applyAlignment="1">
      <alignment vertical="top" wrapText="1"/>
    </xf>
    <xf numFmtId="0" fontId="8" fillId="4" borderId="6" xfId="0" applyFont="1" applyFill="1" applyBorder="1" applyAlignment="1">
      <alignment horizontal="left" vertical="center"/>
    </xf>
    <xf numFmtId="0" fontId="0" fillId="0" borderId="0" xfId="0" applyFont="1" applyAlignment="1">
      <alignment horizontal="left" vertical="top" wrapText="1"/>
    </xf>
    <xf numFmtId="0" fontId="1" fillId="0" borderId="0" xfId="0" applyFont="1" applyAlignment="1">
      <alignment horizontal="right" vertical="top"/>
    </xf>
    <xf numFmtId="0" fontId="1" fillId="7" borderId="10" xfId="0" applyFont="1" applyFill="1" applyBorder="1" applyAlignment="1">
      <alignment horizontal="center" vertical="top" wrapText="1"/>
    </xf>
    <xf numFmtId="0" fontId="1" fillId="7" borderId="11" xfId="0" applyFont="1" applyFill="1" applyBorder="1" applyAlignment="1">
      <alignment horizontal="center" vertical="top" wrapText="1"/>
    </xf>
    <xf numFmtId="0" fontId="1" fillId="7" borderId="12" xfId="0" applyFont="1" applyFill="1" applyBorder="1" applyAlignment="1">
      <alignment horizontal="center" vertical="top" wrapText="1"/>
    </xf>
    <xf numFmtId="0" fontId="1" fillId="2" borderId="15" xfId="0" applyFont="1" applyFill="1" applyBorder="1" applyAlignment="1">
      <alignment horizontal="left" vertical="top" wrapText="1"/>
    </xf>
    <xf numFmtId="0" fontId="1" fillId="2" borderId="16" xfId="0" applyFont="1" applyFill="1" applyBorder="1" applyAlignment="1">
      <alignment horizontal="left" vertical="top" wrapText="1"/>
    </xf>
    <xf numFmtId="0" fontId="1" fillId="2" borderId="10" xfId="0" applyFont="1" applyFill="1" applyBorder="1" applyAlignment="1">
      <alignment horizontal="center" vertical="top" wrapText="1"/>
    </xf>
    <xf numFmtId="0" fontId="1" fillId="2" borderId="11" xfId="0" applyFont="1" applyFill="1" applyBorder="1" applyAlignment="1">
      <alignment horizontal="center" vertical="top" wrapText="1"/>
    </xf>
    <xf numFmtId="0" fontId="1" fillId="2" borderId="12" xfId="0" applyFont="1" applyFill="1" applyBorder="1" applyAlignment="1">
      <alignment horizontal="center" vertical="top" wrapText="1"/>
    </xf>
    <xf numFmtId="0" fontId="16" fillId="2" borderId="10" xfId="0" applyFont="1" applyFill="1" applyBorder="1" applyAlignment="1">
      <alignment horizontal="center" vertical="top" wrapText="1"/>
    </xf>
    <xf numFmtId="0" fontId="16" fillId="2" borderId="12" xfId="0" applyFont="1" applyFill="1" applyBorder="1" applyAlignment="1">
      <alignment horizontal="center" vertical="top" wrapText="1"/>
    </xf>
    <xf numFmtId="0" fontId="17" fillId="7" borderId="14" xfId="0" applyFont="1" applyFill="1" applyBorder="1" applyAlignment="1">
      <alignment horizontal="center"/>
    </xf>
    <xf numFmtId="15" fontId="1" fillId="4" borderId="6" xfId="0" applyNumberFormat="1" applyFont="1" applyFill="1" applyBorder="1" applyAlignment="1">
      <alignment horizontal="right" vertical="top" wrapText="1"/>
    </xf>
    <xf numFmtId="49" fontId="0" fillId="0" borderId="6" xfId="0" applyNumberFormat="1" applyFill="1" applyBorder="1" applyAlignment="1">
      <alignment horizontal="right"/>
    </xf>
    <xf numFmtId="0" fontId="0" fillId="0" borderId="0" xfId="0" applyFill="1"/>
  </cellXfs>
  <cellStyles count="2">
    <cellStyle name="Hyperlink" xfId="1" builtinId="8"/>
    <cellStyle name="Normal" xfId="0" builtinId="0"/>
  </cellStyles>
  <dxfs count="0"/>
  <tableStyles count="0" defaultTableStyle="TableStyleMedium2" defaultPivotStyle="PivotStyleMedium9"/>
  <colors>
    <mruColors>
      <color rgb="FF0000FF"/>
      <color rgb="FFCCFF99"/>
      <color rgb="FF75E0E5"/>
      <color rgb="FF29CF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9"/>
  <sheetViews>
    <sheetView showGridLines="0" tabSelected="1" zoomScaleNormal="100" workbookViewId="0"/>
  </sheetViews>
  <sheetFormatPr defaultRowHeight="15" x14ac:dyDescent="0.25"/>
  <cols>
    <col min="1" max="1" width="25.28515625" customWidth="1"/>
    <col min="2" max="2" width="82.7109375" customWidth="1"/>
  </cols>
  <sheetData>
    <row r="1" spans="1:2" ht="15.75" thickBot="1" x14ac:dyDescent="0.3">
      <c r="A1" s="12" t="s">
        <v>56</v>
      </c>
      <c r="B1" s="18" t="s">
        <v>57</v>
      </c>
    </row>
    <row r="2" spans="1:2" ht="18" customHeight="1" thickBot="1" x14ac:dyDescent="0.3">
      <c r="A2" s="13" t="s">
        <v>0</v>
      </c>
      <c r="B2" s="14" t="s">
        <v>58</v>
      </c>
    </row>
    <row r="3" spans="1:2" ht="18" customHeight="1" thickBot="1" x14ac:dyDescent="0.3">
      <c r="A3" s="13" t="s">
        <v>1</v>
      </c>
      <c r="B3" s="14" t="s">
        <v>330</v>
      </c>
    </row>
    <row r="4" spans="1:2" ht="18" customHeight="1" thickBot="1" x14ac:dyDescent="0.3">
      <c r="A4" s="13" t="s">
        <v>2</v>
      </c>
      <c r="B4" s="14" t="s">
        <v>3</v>
      </c>
    </row>
    <row r="5" spans="1:2" ht="18" customHeight="1" x14ac:dyDescent="0.25">
      <c r="A5" s="92" t="s">
        <v>4</v>
      </c>
      <c r="B5" s="15" t="s">
        <v>59</v>
      </c>
    </row>
    <row r="6" spans="1:2" ht="63" x14ac:dyDescent="0.25">
      <c r="A6" s="93"/>
      <c r="B6" s="16" t="s">
        <v>60</v>
      </c>
    </row>
    <row r="7" spans="1:2" ht="16.5" customHeight="1" x14ac:dyDescent="0.25">
      <c r="A7" s="93"/>
      <c r="B7" s="15" t="s">
        <v>340</v>
      </c>
    </row>
    <row r="8" spans="1:2" ht="56.25" customHeight="1" thickBot="1" x14ac:dyDescent="0.3">
      <c r="A8" s="94"/>
      <c r="B8" s="17" t="s">
        <v>61</v>
      </c>
    </row>
    <row r="9" spans="1:2" ht="15" customHeight="1" x14ac:dyDescent="0.25"/>
  </sheetData>
  <mergeCells count="1">
    <mergeCell ref="A5:A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40"/>
  <sheetViews>
    <sheetView workbookViewId="0">
      <pane ySplit="1" topLeftCell="A2" activePane="bottomLeft" state="frozenSplit"/>
      <selection pane="bottomLeft" activeCell="B28" sqref="B28"/>
    </sheetView>
  </sheetViews>
  <sheetFormatPr defaultRowHeight="15" x14ac:dyDescent="0.25"/>
  <cols>
    <col min="1" max="1" width="25.28515625" style="24" customWidth="1"/>
    <col min="2" max="2" width="114.5703125" style="24" customWidth="1"/>
    <col min="3" max="16384" width="9.140625" style="24"/>
  </cols>
  <sheetData>
    <row r="1" spans="1:2" s="31" customFormat="1" ht="21" x14ac:dyDescent="0.35">
      <c r="A1" s="95" t="s">
        <v>63</v>
      </c>
      <c r="B1" s="95"/>
    </row>
    <row r="3" spans="1:2" ht="45" x14ac:dyDescent="0.25">
      <c r="A3" s="32" t="s">
        <v>175</v>
      </c>
      <c r="B3" s="30" t="s">
        <v>239</v>
      </c>
    </row>
    <row r="4" spans="1:2" ht="30" x14ac:dyDescent="0.25">
      <c r="A4" s="32" t="s">
        <v>176</v>
      </c>
      <c r="B4" s="30" t="s">
        <v>240</v>
      </c>
    </row>
    <row r="5" spans="1:2" ht="135" x14ac:dyDescent="0.25">
      <c r="A5" s="32" t="s">
        <v>177</v>
      </c>
      <c r="B5" s="30" t="s">
        <v>241</v>
      </c>
    </row>
    <row r="6" spans="1:2" ht="60" x14ac:dyDescent="0.25">
      <c r="A6" s="97" t="s">
        <v>160</v>
      </c>
      <c r="B6" s="30" t="s">
        <v>249</v>
      </c>
    </row>
    <row r="7" spans="1:2" x14ac:dyDescent="0.25">
      <c r="A7" s="97"/>
      <c r="B7" s="51" t="s">
        <v>255</v>
      </c>
    </row>
    <row r="8" spans="1:2" x14ac:dyDescent="0.25">
      <c r="A8" s="97"/>
      <c r="B8" s="51" t="s">
        <v>254</v>
      </c>
    </row>
    <row r="9" spans="1:2" x14ac:dyDescent="0.25">
      <c r="A9" s="97"/>
      <c r="B9" s="51" t="s">
        <v>253</v>
      </c>
    </row>
    <row r="10" spans="1:2" x14ac:dyDescent="0.25">
      <c r="A10" s="97"/>
      <c r="B10" s="51" t="s">
        <v>252</v>
      </c>
    </row>
    <row r="11" spans="1:2" x14ac:dyDescent="0.25">
      <c r="A11" s="97"/>
      <c r="B11" s="51" t="s">
        <v>251</v>
      </c>
    </row>
    <row r="12" spans="1:2" ht="45" x14ac:dyDescent="0.25">
      <c r="A12" s="97"/>
      <c r="B12" s="51" t="s">
        <v>250</v>
      </c>
    </row>
    <row r="13" spans="1:2" ht="53.25" customHeight="1" x14ac:dyDescent="0.25">
      <c r="A13" s="32"/>
      <c r="B13" s="30"/>
    </row>
    <row r="14" spans="1:2" s="31" customFormat="1" ht="21" x14ac:dyDescent="0.35">
      <c r="A14" s="95" t="s">
        <v>178</v>
      </c>
      <c r="B14" s="95"/>
    </row>
    <row r="16" spans="1:2" ht="48" customHeight="1" x14ac:dyDescent="0.25">
      <c r="A16" s="96" t="s">
        <v>242</v>
      </c>
      <c r="B16" s="96"/>
    </row>
    <row r="17" spans="1:2" x14ac:dyDescent="0.25">
      <c r="A17" s="43"/>
      <c r="B17" s="43"/>
    </row>
    <row r="18" spans="1:2" ht="48" customHeight="1" x14ac:dyDescent="0.25">
      <c r="A18" s="96" t="s">
        <v>179</v>
      </c>
      <c r="B18" s="96"/>
    </row>
    <row r="19" spans="1:2" x14ac:dyDescent="0.25">
      <c r="A19" s="43"/>
      <c r="B19" s="43"/>
    </row>
    <row r="20" spans="1:2" x14ac:dyDescent="0.25">
      <c r="A20" s="96" t="s">
        <v>198</v>
      </c>
      <c r="B20" s="96"/>
    </row>
    <row r="21" spans="1:2" x14ac:dyDescent="0.25">
      <c r="A21" s="33"/>
      <c r="B21" s="33"/>
    </row>
    <row r="22" spans="1:2" x14ac:dyDescent="0.25">
      <c r="A22" s="96" t="s">
        <v>196</v>
      </c>
      <c r="B22" s="96"/>
    </row>
    <row r="23" spans="1:2" x14ac:dyDescent="0.25">
      <c r="A23" s="96" t="s">
        <v>197</v>
      </c>
      <c r="B23" s="96"/>
    </row>
    <row r="24" spans="1:2" x14ac:dyDescent="0.25">
      <c r="A24" s="33"/>
      <c r="B24" s="33"/>
    </row>
    <row r="25" spans="1:2" x14ac:dyDescent="0.25">
      <c r="A25" s="30"/>
      <c r="B25" s="30"/>
    </row>
    <row r="26" spans="1:2" x14ac:dyDescent="0.25">
      <c r="A26" s="34" t="s">
        <v>180</v>
      </c>
      <c r="B26" s="36" t="s">
        <v>181</v>
      </c>
    </row>
    <row r="27" spans="1:2" x14ac:dyDescent="0.25">
      <c r="A27" s="35" t="s">
        <v>291</v>
      </c>
      <c r="B27" s="37" t="s">
        <v>292</v>
      </c>
    </row>
    <row r="28" spans="1:2" ht="135" x14ac:dyDescent="0.25">
      <c r="A28" s="35" t="s">
        <v>158</v>
      </c>
      <c r="B28" s="37" t="s">
        <v>183</v>
      </c>
    </row>
    <row r="29" spans="1:2" ht="60" x14ac:dyDescent="0.25">
      <c r="A29" s="35" t="s">
        <v>6</v>
      </c>
      <c r="B29" s="37" t="s">
        <v>184</v>
      </c>
    </row>
    <row r="30" spans="1:2" ht="45" x14ac:dyDescent="0.25">
      <c r="A30" s="35" t="s">
        <v>7</v>
      </c>
      <c r="B30" s="37" t="s">
        <v>243</v>
      </c>
    </row>
    <row r="31" spans="1:2" ht="45" x14ac:dyDescent="0.25">
      <c r="A31" s="35" t="s">
        <v>8</v>
      </c>
      <c r="B31" s="37" t="s">
        <v>182</v>
      </c>
    </row>
    <row r="32" spans="1:2" ht="105" x14ac:dyDescent="0.25">
      <c r="A32" s="35" t="s">
        <v>186</v>
      </c>
      <c r="B32" s="38" t="s">
        <v>185</v>
      </c>
    </row>
    <row r="33" spans="1:2" ht="45" x14ac:dyDescent="0.25">
      <c r="A33" s="35" t="s">
        <v>187</v>
      </c>
      <c r="B33" s="37" t="s">
        <v>190</v>
      </c>
    </row>
    <row r="34" spans="1:2" ht="45" x14ac:dyDescent="0.25">
      <c r="A34" s="35" t="s">
        <v>188</v>
      </c>
      <c r="B34" s="37" t="s">
        <v>189</v>
      </c>
    </row>
    <row r="35" spans="1:2" ht="30" x14ac:dyDescent="0.25">
      <c r="A35" s="35" t="s">
        <v>159</v>
      </c>
      <c r="B35" s="37" t="s">
        <v>191</v>
      </c>
    </row>
    <row r="36" spans="1:2" ht="165" x14ac:dyDescent="0.25">
      <c r="A36" s="35" t="s">
        <v>173</v>
      </c>
      <c r="B36" s="37" t="s">
        <v>256</v>
      </c>
    </row>
    <row r="37" spans="1:2" x14ac:dyDescent="0.25">
      <c r="A37" s="39" t="s">
        <v>194</v>
      </c>
      <c r="B37" s="40" t="s">
        <v>195</v>
      </c>
    </row>
    <row r="39" spans="1:2" ht="45" hidden="1" x14ac:dyDescent="0.25">
      <c r="A39" s="47" t="s">
        <v>236</v>
      </c>
      <c r="B39" s="48" t="s">
        <v>237</v>
      </c>
    </row>
    <row r="40" spans="1:2" hidden="1" x14ac:dyDescent="0.25">
      <c r="B40" s="48" t="s">
        <v>238</v>
      </c>
    </row>
  </sheetData>
  <mergeCells count="8">
    <mergeCell ref="A14:B14"/>
    <mergeCell ref="A1:B1"/>
    <mergeCell ref="A16:B16"/>
    <mergeCell ref="A22:B22"/>
    <mergeCell ref="A23:B23"/>
    <mergeCell ref="A18:B18"/>
    <mergeCell ref="A20:B20"/>
    <mergeCell ref="A6:A1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P162"/>
  <sheetViews>
    <sheetView zoomScaleNormal="100" workbookViewId="0">
      <pane xSplit="3" ySplit="3" topLeftCell="D4" activePane="bottomRight" state="frozen"/>
      <selection pane="topRight" activeCell="D1" sqref="D1"/>
      <selection pane="bottomLeft" activeCell="A4" sqref="A4"/>
      <selection pane="bottomRight" activeCell="K166" sqref="K166"/>
    </sheetView>
  </sheetViews>
  <sheetFormatPr defaultRowHeight="15" x14ac:dyDescent="0.25"/>
  <cols>
    <col min="1" max="1" width="45" bestFit="1" customWidth="1"/>
    <col min="2" max="2" width="14.140625" style="59" customWidth="1"/>
    <col min="3" max="3" width="7.85546875" style="59" customWidth="1"/>
    <col min="4" max="4" width="29.42578125" customWidth="1"/>
    <col min="5" max="5" width="9" style="59" bestFit="1" customWidth="1"/>
    <col min="6" max="6" width="85.7109375" hidden="1" customWidth="1"/>
    <col min="7" max="7" width="12.7109375" customWidth="1"/>
    <col min="8" max="8" width="11.42578125" customWidth="1"/>
    <col min="9" max="9" width="14.28515625" customWidth="1"/>
    <col min="10" max="10" width="13" customWidth="1"/>
    <col min="11" max="11" width="18.42578125" customWidth="1"/>
    <col min="12" max="12" width="16.140625" hidden="1" customWidth="1"/>
    <col min="13" max="13" width="15.7109375" customWidth="1"/>
    <col min="14" max="14" width="14.85546875" customWidth="1"/>
    <col min="15" max="15" width="16" bestFit="1" customWidth="1"/>
    <col min="16" max="16" width="14.85546875" customWidth="1"/>
  </cols>
  <sheetData>
    <row r="1" spans="1:16" s="27" customFormat="1" ht="15" customHeight="1" x14ac:dyDescent="0.25">
      <c r="A1" s="26"/>
      <c r="B1" s="54"/>
      <c r="C1" s="54"/>
      <c r="D1" s="101" t="s">
        <v>169</v>
      </c>
      <c r="E1" s="102"/>
      <c r="F1" s="103" t="s">
        <v>162</v>
      </c>
      <c r="G1" s="104"/>
      <c r="H1" s="105"/>
      <c r="I1" s="80" t="s">
        <v>159</v>
      </c>
      <c r="J1" s="82" t="s">
        <v>173</v>
      </c>
      <c r="K1" s="98" t="s">
        <v>160</v>
      </c>
      <c r="L1" s="99"/>
      <c r="M1" s="99"/>
      <c r="N1" s="99"/>
      <c r="O1" s="99"/>
      <c r="P1" s="100"/>
    </row>
    <row r="2" spans="1:16" s="24" customFormat="1" ht="30" x14ac:dyDescent="0.25">
      <c r="A2" s="25" t="s">
        <v>291</v>
      </c>
      <c r="B2" s="57" t="s">
        <v>158</v>
      </c>
      <c r="C2" s="57" t="s">
        <v>174</v>
      </c>
      <c r="D2" s="46" t="s">
        <v>170</v>
      </c>
      <c r="E2" s="78" t="s">
        <v>171</v>
      </c>
      <c r="F2" s="25" t="s">
        <v>161</v>
      </c>
      <c r="G2" s="25" t="s">
        <v>1</v>
      </c>
      <c r="H2" s="25" t="s">
        <v>163</v>
      </c>
      <c r="I2" s="81"/>
      <c r="J2" s="81"/>
      <c r="K2" s="28" t="s">
        <v>248</v>
      </c>
      <c r="L2" s="28" t="s">
        <v>168</v>
      </c>
      <c r="M2" s="28" t="s">
        <v>246</v>
      </c>
      <c r="N2" s="29" t="s">
        <v>247</v>
      </c>
      <c r="O2" s="28" t="s">
        <v>244</v>
      </c>
      <c r="P2" s="29" t="s">
        <v>245</v>
      </c>
    </row>
    <row r="3" spans="1:16" ht="7.5" customHeight="1" x14ac:dyDescent="0.25">
      <c r="A3" s="9"/>
      <c r="B3" s="60"/>
      <c r="C3" s="60"/>
      <c r="D3" s="9"/>
      <c r="E3" s="60"/>
      <c r="F3" s="9"/>
      <c r="G3" s="9"/>
      <c r="H3" s="9"/>
      <c r="I3" s="9"/>
      <c r="J3" s="23"/>
      <c r="K3" s="9"/>
      <c r="L3" s="9"/>
      <c r="M3" s="9"/>
      <c r="N3" s="9"/>
      <c r="O3" s="9"/>
      <c r="P3" s="9"/>
    </row>
    <row r="4" spans="1:16" x14ac:dyDescent="0.25">
      <c r="A4" s="1" t="s">
        <v>20</v>
      </c>
      <c r="B4" s="61" t="s">
        <v>10</v>
      </c>
      <c r="C4" s="61" t="s">
        <v>11</v>
      </c>
      <c r="D4" s="42" t="str">
        <f>IF(ISBLANK(links!H4),links!D4,HYPERLINK(links!J4,links!D4))</f>
        <v>1.2.36.1.2001.1006.1.16565.1</v>
      </c>
      <c r="E4" s="63">
        <v>25</v>
      </c>
      <c r="F4" s="4" t="s">
        <v>23</v>
      </c>
      <c r="G4" s="4" t="s">
        <v>24</v>
      </c>
      <c r="H4" s="84">
        <v>40987</v>
      </c>
      <c r="I4" s="4" t="s">
        <v>19</v>
      </c>
      <c r="J4" s="8" t="s">
        <v>164</v>
      </c>
      <c r="K4" s="52">
        <f t="shared" ref="K4:K13" si="0">H4</f>
        <v>40987</v>
      </c>
      <c r="L4" s="52">
        <f>IF(ISBLANK(I4),"",VLOOKUP(I4,codes!$A$2:$B$6,2))</f>
        <v>41091</v>
      </c>
      <c r="M4" s="52">
        <f>IF(ISBLANK(I4),"",VLOOKUP(I4,codes!$A$2:$B$7,2))</f>
        <v>41091</v>
      </c>
      <c r="N4" s="52">
        <f>M5</f>
        <v>41138</v>
      </c>
      <c r="O4" s="52">
        <f>IF(ISBLANK(I4),"",VLOOKUP(I4,codes!$A$2:$B$7,2))</f>
        <v>41091</v>
      </c>
      <c r="P4" s="52">
        <f>O5</f>
        <v>41138</v>
      </c>
    </row>
    <row r="5" spans="1:16" x14ac:dyDescent="0.25">
      <c r="A5" s="1" t="s">
        <v>20</v>
      </c>
      <c r="B5" s="61" t="s">
        <v>10</v>
      </c>
      <c r="C5" s="61" t="s">
        <v>11</v>
      </c>
      <c r="D5" s="42" t="str">
        <f>IF(ISBLANK(links!H5),links!D5,HYPERLINK(links!J5,links!D5))</f>
        <v>1.2.36.1.2001.1006.1.16565.3</v>
      </c>
      <c r="E5" s="63">
        <v>42</v>
      </c>
      <c r="F5" s="4" t="s">
        <v>23</v>
      </c>
      <c r="G5" s="4" t="s">
        <v>22</v>
      </c>
      <c r="H5" s="84">
        <v>41046</v>
      </c>
      <c r="I5" s="4" t="s">
        <v>18</v>
      </c>
      <c r="J5" s="22" t="s">
        <v>172</v>
      </c>
      <c r="K5" s="52">
        <f t="shared" si="0"/>
        <v>41046</v>
      </c>
      <c r="L5" s="52">
        <f>IF(ISBLANK(I5),"",VLOOKUP(I5,codes!$A$2:$B$6,2))</f>
        <v>41138</v>
      </c>
      <c r="M5" s="52">
        <f>IF(ISBLANK(I5),"",VLOOKUP(I5,codes!$A$2:$B$7,2))</f>
        <v>41138</v>
      </c>
      <c r="N5" s="52"/>
      <c r="O5" s="52">
        <f>IF(ISBLANK(I5),"",VLOOKUP(I5,codes!$A$2:$B$7,2))</f>
        <v>41138</v>
      </c>
      <c r="P5" s="22"/>
    </row>
    <row r="6" spans="1:16" x14ac:dyDescent="0.25">
      <c r="A6" s="1" t="s">
        <v>20</v>
      </c>
      <c r="B6" s="61" t="s">
        <v>12</v>
      </c>
      <c r="C6" s="61" t="s">
        <v>11</v>
      </c>
      <c r="D6" s="42" t="str">
        <f>IF(ISBLANK(links!H6),links!D6,HYPERLINK(links!J6,links!D6))</f>
        <v>1.2.36.1.2001.1006.1.16565.4</v>
      </c>
      <c r="E6" s="63">
        <v>32620</v>
      </c>
      <c r="F6" s="4" t="s">
        <v>23</v>
      </c>
      <c r="G6" s="4" t="s">
        <v>25</v>
      </c>
      <c r="H6" s="84">
        <v>41556</v>
      </c>
      <c r="I6" s="4" t="s">
        <v>16</v>
      </c>
      <c r="J6" s="22" t="s">
        <v>172</v>
      </c>
      <c r="K6" s="52">
        <f t="shared" si="0"/>
        <v>41556</v>
      </c>
      <c r="L6" s="52">
        <f>IF(ISBLANK(I6),"",VLOOKUP(I6,codes!$A$2:$B$6,2))</f>
        <v>41581</v>
      </c>
      <c r="M6" s="52">
        <f>IF(ISBLANK(I6),"",VLOOKUP(I6,codes!$A$2:$B$7,2))</f>
        <v>41581</v>
      </c>
      <c r="N6" s="52"/>
      <c r="O6" s="52">
        <f>IF(ISBLANK(I6),"",VLOOKUP(I6,codes!$A$2:$B$7,2))</f>
        <v>41581</v>
      </c>
      <c r="P6" s="22"/>
    </row>
    <row r="7" spans="1:16" x14ac:dyDescent="0.25">
      <c r="A7" s="1" t="s">
        <v>20</v>
      </c>
      <c r="B7" s="61" t="s">
        <v>12</v>
      </c>
      <c r="C7" s="61" t="s">
        <v>14</v>
      </c>
      <c r="D7" s="42" t="str">
        <f>IF(ISBLANK(links!H7),links!D7,HYPERLINK(links!J7,links!D7))</f>
        <v>1.2.36.1.2001.1006.1.16565.5</v>
      </c>
      <c r="E7" s="63">
        <v>32620</v>
      </c>
      <c r="F7" s="4" t="s">
        <v>23</v>
      </c>
      <c r="G7" s="4" t="s">
        <v>25</v>
      </c>
      <c r="H7" s="84">
        <v>41556</v>
      </c>
      <c r="I7" s="4" t="s">
        <v>16</v>
      </c>
      <c r="J7" s="22" t="s">
        <v>172</v>
      </c>
      <c r="K7" s="52">
        <f t="shared" si="0"/>
        <v>41556</v>
      </c>
      <c r="L7" s="52">
        <f>IF(ISBLANK(I7),"",VLOOKUP(I7,codes!$A$2:$B$6,2))</f>
        <v>41581</v>
      </c>
      <c r="M7" s="52">
        <f>IF(ISBLANK(I7),"",VLOOKUP(I7,codes!$A$2:$B$7,2))</f>
        <v>41581</v>
      </c>
      <c r="N7" s="52"/>
      <c r="O7" s="52">
        <f>IF(ISBLANK(I7),"",VLOOKUP(I7,codes!$A$2:$B$7,2))</f>
        <v>41581</v>
      </c>
      <c r="P7" s="22"/>
    </row>
    <row r="8" spans="1:16" x14ac:dyDescent="0.25">
      <c r="A8" s="1" t="s">
        <v>20</v>
      </c>
      <c r="B8" s="61" t="s">
        <v>10</v>
      </c>
      <c r="C8" s="61" t="s">
        <v>11</v>
      </c>
      <c r="D8" s="42" t="str">
        <f>IF(ISBLANK(links!H8),links!D8,HYPERLINK(links!J8,links!D8))</f>
        <v>1.2.36.1.2001.1006.1.16565.6</v>
      </c>
      <c r="E8" s="63">
        <v>32620</v>
      </c>
      <c r="F8" s="4" t="s">
        <v>23</v>
      </c>
      <c r="G8" s="4" t="s">
        <v>25</v>
      </c>
      <c r="H8" s="84">
        <v>41556</v>
      </c>
      <c r="I8" s="4" t="s">
        <v>16</v>
      </c>
      <c r="J8" s="22" t="s">
        <v>172</v>
      </c>
      <c r="K8" s="52">
        <f t="shared" si="0"/>
        <v>41556</v>
      </c>
      <c r="L8" s="52">
        <f>IF(ISBLANK(I8),"",VLOOKUP(I8,codes!$A$2:$B$6,2))</f>
        <v>41581</v>
      </c>
      <c r="M8" s="52">
        <f>IF(ISBLANK(I8),"",VLOOKUP(I8,codes!$A$2:$B$7,2))</f>
        <v>41581</v>
      </c>
      <c r="N8" s="52"/>
      <c r="O8" s="52">
        <f>IF(ISBLANK(I8),"",VLOOKUP(I8,codes!$A$2:$B$7,2))</f>
        <v>41581</v>
      </c>
      <c r="P8" s="22"/>
    </row>
    <row r="9" spans="1:16" x14ac:dyDescent="0.25">
      <c r="A9" s="1" t="s">
        <v>20</v>
      </c>
      <c r="B9" s="61" t="s">
        <v>10</v>
      </c>
      <c r="C9" s="61" t="s">
        <v>14</v>
      </c>
      <c r="D9" s="42" t="str">
        <f>IF(ISBLANK(links!H9),links!D9,HYPERLINK(links!J9,links!D9))</f>
        <v>1.2.36.1.2001.1006.1.16565.7</v>
      </c>
      <c r="E9" s="63">
        <v>32620</v>
      </c>
      <c r="F9" s="4" t="s">
        <v>23</v>
      </c>
      <c r="G9" s="4" t="s">
        <v>25</v>
      </c>
      <c r="H9" s="84">
        <v>41556</v>
      </c>
      <c r="I9" s="4" t="s">
        <v>16</v>
      </c>
      <c r="J9" s="22" t="s">
        <v>172</v>
      </c>
      <c r="K9" s="52">
        <f t="shared" si="0"/>
        <v>41556</v>
      </c>
      <c r="L9" s="52">
        <f>IF(ISBLANK(I9),"",VLOOKUP(I9,codes!$A$2:$B$6,2))</f>
        <v>41581</v>
      </c>
      <c r="M9" s="52">
        <f>IF(ISBLANK(I9),"",VLOOKUP(I9,codes!$A$2:$B$7,2))</f>
        <v>41581</v>
      </c>
      <c r="N9" s="52"/>
      <c r="O9" s="52">
        <f>IF(ISBLANK(I9),"",VLOOKUP(I9,codes!$A$2:$B$7,2))</f>
        <v>41581</v>
      </c>
      <c r="P9" s="22"/>
    </row>
    <row r="10" spans="1:16" s="19" customFormat="1" x14ac:dyDescent="0.25">
      <c r="A10" s="1" t="s">
        <v>20</v>
      </c>
      <c r="B10" s="61" t="s">
        <v>12</v>
      </c>
      <c r="C10" s="61" t="s">
        <v>11</v>
      </c>
      <c r="D10" s="42" t="str">
        <f>IF(ISBLANK(links!H10),links!D10,HYPERLINK(links!J10,links!D10))</f>
        <v>1.2.36.1.2001.1006.1.16565.8</v>
      </c>
      <c r="E10" s="63">
        <v>36326</v>
      </c>
      <c r="F10" s="4"/>
      <c r="G10" s="4" t="s">
        <v>317</v>
      </c>
      <c r="H10" s="84">
        <v>42111</v>
      </c>
      <c r="I10" s="4" t="s">
        <v>312</v>
      </c>
      <c r="J10" s="22" t="s">
        <v>165</v>
      </c>
      <c r="K10" s="52">
        <f t="shared" si="0"/>
        <v>42111</v>
      </c>
      <c r="L10" s="83"/>
      <c r="M10" s="52">
        <f>IF(ISBLANK(I10),"",VLOOKUP(I10,codes!$A$2:$B$8,2))</f>
        <v>42182</v>
      </c>
      <c r="N10" s="52"/>
      <c r="O10" s="52">
        <f>IF(ISBLANK(I10),"",VLOOKUP(I10,codes!$A$2:$B$8,2))</f>
        <v>42182</v>
      </c>
      <c r="P10" s="22"/>
    </row>
    <row r="11" spans="1:16" s="19" customFormat="1" x14ac:dyDescent="0.25">
      <c r="A11" s="1" t="s">
        <v>20</v>
      </c>
      <c r="B11" s="61" t="s">
        <v>12</v>
      </c>
      <c r="C11" s="61" t="s">
        <v>14</v>
      </c>
      <c r="D11" s="42" t="str">
        <f>IF(ISBLANK(links!H11),links!D11,HYPERLINK(links!J11,links!D11))</f>
        <v>1.2.36.1.2001.1006.1.16565.9</v>
      </c>
      <c r="E11" s="63">
        <v>36326</v>
      </c>
      <c r="F11" s="4"/>
      <c r="G11" s="4" t="s">
        <v>317</v>
      </c>
      <c r="H11" s="84">
        <v>42111</v>
      </c>
      <c r="I11" s="4" t="s">
        <v>312</v>
      </c>
      <c r="J11" s="22" t="s">
        <v>165</v>
      </c>
      <c r="K11" s="52">
        <f t="shared" si="0"/>
        <v>42111</v>
      </c>
      <c r="L11" s="83"/>
      <c r="M11" s="52">
        <f>IF(ISBLANK(I11),"",VLOOKUP(I11,codes!$A$2:$B$8,2))</f>
        <v>42182</v>
      </c>
      <c r="N11" s="52"/>
      <c r="O11" s="52">
        <f>IF(ISBLANK(I11),"",VLOOKUP(I11,codes!$A$2:$B$8,2))</f>
        <v>42182</v>
      </c>
      <c r="P11" s="22"/>
    </row>
    <row r="12" spans="1:16" s="19" customFormat="1" x14ac:dyDescent="0.25">
      <c r="A12" s="1" t="s">
        <v>20</v>
      </c>
      <c r="B12" s="61" t="s">
        <v>10</v>
      </c>
      <c r="C12" s="61" t="s">
        <v>11</v>
      </c>
      <c r="D12" s="42" t="str">
        <f>IF(ISBLANK(links!H12),links!D12,HYPERLINK(links!J12,links!D12))</f>
        <v>1.2.36.1.2001.1006.1.16565.10</v>
      </c>
      <c r="E12" s="63">
        <v>36326</v>
      </c>
      <c r="F12" s="4"/>
      <c r="G12" s="4" t="s">
        <v>317</v>
      </c>
      <c r="H12" s="84">
        <v>42111</v>
      </c>
      <c r="I12" s="4" t="s">
        <v>312</v>
      </c>
      <c r="J12" s="22" t="s">
        <v>165</v>
      </c>
      <c r="K12" s="52">
        <f t="shared" si="0"/>
        <v>42111</v>
      </c>
      <c r="L12" s="83"/>
      <c r="M12" s="52">
        <f>IF(ISBLANK(I12),"",VLOOKUP(I12,codes!$A$2:$B$8,2))</f>
        <v>42182</v>
      </c>
      <c r="N12" s="52"/>
      <c r="O12" s="52">
        <f>IF(ISBLANK(I12),"",VLOOKUP(I12,codes!$A$2:$B$8,2))</f>
        <v>42182</v>
      </c>
      <c r="P12" s="22"/>
    </row>
    <row r="13" spans="1:16" s="19" customFormat="1" x14ac:dyDescent="0.25">
      <c r="A13" s="1" t="s">
        <v>20</v>
      </c>
      <c r="B13" s="61" t="s">
        <v>10</v>
      </c>
      <c r="C13" s="61" t="s">
        <v>14</v>
      </c>
      <c r="D13" s="42" t="str">
        <f>IF(ISBLANK(links!H13),links!D13,HYPERLINK(links!J13,links!D13))</f>
        <v>1.2.36.1.2001.1006.1.16565.11</v>
      </c>
      <c r="E13" s="63">
        <v>36326</v>
      </c>
      <c r="F13" s="4"/>
      <c r="G13" s="4" t="s">
        <v>317</v>
      </c>
      <c r="H13" s="84">
        <v>42111</v>
      </c>
      <c r="I13" s="4" t="s">
        <v>312</v>
      </c>
      <c r="J13" s="22" t="s">
        <v>165</v>
      </c>
      <c r="K13" s="52">
        <f t="shared" si="0"/>
        <v>42111</v>
      </c>
      <c r="L13" s="83"/>
      <c r="M13" s="52">
        <f>IF(ISBLANK(I13),"",VLOOKUP(I13,codes!$A$2:$B$8,2))</f>
        <v>42182</v>
      </c>
      <c r="N13" s="52"/>
      <c r="O13" s="52">
        <f>IF(ISBLANK(I13),"",VLOOKUP(I13,codes!$A$2:$B$8,2))</f>
        <v>42182</v>
      </c>
      <c r="P13" s="22"/>
    </row>
    <row r="14" spans="1:16" ht="7.5" customHeight="1" x14ac:dyDescent="0.25">
      <c r="A14" s="9"/>
      <c r="B14" s="60"/>
      <c r="C14" s="60"/>
      <c r="D14" s="23"/>
      <c r="E14" s="60"/>
      <c r="F14" s="9"/>
      <c r="G14" s="9"/>
      <c r="H14" s="85"/>
      <c r="I14" s="9"/>
      <c r="J14" s="23"/>
      <c r="K14" s="23"/>
      <c r="L14" s="50"/>
      <c r="M14" s="50"/>
      <c r="N14" s="50"/>
      <c r="O14" s="50"/>
      <c r="P14" s="9"/>
    </row>
    <row r="15" spans="1:16" x14ac:dyDescent="0.25">
      <c r="A15" s="1" t="s">
        <v>9</v>
      </c>
      <c r="B15" s="61" t="s">
        <v>10</v>
      </c>
      <c r="C15" s="61" t="s">
        <v>11</v>
      </c>
      <c r="D15" s="42" t="str">
        <f>IF(ISBLANK(links!H15),links!D15,HYPERLINK(links!J15,links!D15))</f>
        <v>1.2.36.1.2001.1006.1.16473.1</v>
      </c>
      <c r="E15" s="63">
        <v>39</v>
      </c>
      <c r="F15" s="4" t="s">
        <v>15</v>
      </c>
      <c r="G15" s="4" t="s">
        <v>21</v>
      </c>
      <c r="H15" s="84">
        <v>40984</v>
      </c>
      <c r="I15" s="4" t="s">
        <v>19</v>
      </c>
      <c r="J15" s="8" t="s">
        <v>164</v>
      </c>
      <c r="K15" s="52">
        <f t="shared" ref="K15:K22" si="1">H15</f>
        <v>40984</v>
      </c>
      <c r="L15" s="52">
        <f>IF(ISBLANK(I15),"",VLOOKUP(I15,codes!$A$2:$B$6,2))</f>
        <v>41091</v>
      </c>
      <c r="M15" s="52">
        <f>IF(ISBLANK(I15),"",VLOOKUP(I15,codes!$A$2:$B$7,2))</f>
        <v>41091</v>
      </c>
      <c r="N15" s="52">
        <f>M18</f>
        <v>41138</v>
      </c>
      <c r="O15" s="52">
        <f>IF(ISBLANK(I15),"",VLOOKUP(I15,codes!$A$2:$B$7,2))</f>
        <v>41091</v>
      </c>
      <c r="P15" s="52">
        <f>$O$18</f>
        <v>41138</v>
      </c>
    </row>
    <row r="16" spans="1:16" x14ac:dyDescent="0.25">
      <c r="A16" s="1" t="s">
        <v>9</v>
      </c>
      <c r="B16" s="61" t="s">
        <v>10</v>
      </c>
      <c r="C16" s="61">
        <v>2</v>
      </c>
      <c r="D16" s="42" t="str">
        <f>IF(ISBLANK(links!H16),links!D16,HYPERLINK(links!J16,links!D16))</f>
        <v>1.2.36.1.2001.1006.1.16473.2</v>
      </c>
      <c r="E16" s="63">
        <v>40</v>
      </c>
      <c r="F16" s="4" t="s">
        <v>15</v>
      </c>
      <c r="G16" s="4" t="s">
        <v>21</v>
      </c>
      <c r="H16" s="84">
        <v>40984</v>
      </c>
      <c r="I16" s="4" t="s">
        <v>19</v>
      </c>
      <c r="J16" s="8" t="s">
        <v>164</v>
      </c>
      <c r="K16" s="52">
        <f t="shared" si="1"/>
        <v>40984</v>
      </c>
      <c r="L16" s="52">
        <f>IF(ISBLANK(I16),"",VLOOKUP(I16,codes!$A$2:$B$6,2))</f>
        <v>41091</v>
      </c>
      <c r="M16" s="52">
        <f>IF(ISBLANK(I16),"",VLOOKUP(I16,codes!$A$2:$B$7,2))</f>
        <v>41091</v>
      </c>
      <c r="N16" s="52">
        <f>P16</f>
        <v>41138</v>
      </c>
      <c r="O16" s="52">
        <f>IF(ISBLANK(I16),"",VLOOKUP(I16,codes!$A$2:$B$7,2))</f>
        <v>41091</v>
      </c>
      <c r="P16" s="52">
        <f t="shared" ref="P16:P17" si="2">$O$18</f>
        <v>41138</v>
      </c>
    </row>
    <row r="17" spans="1:16" x14ac:dyDescent="0.25">
      <c r="A17" s="1" t="s">
        <v>9</v>
      </c>
      <c r="B17" s="61" t="s">
        <v>10</v>
      </c>
      <c r="C17" s="61" t="s">
        <v>13</v>
      </c>
      <c r="D17" s="42" t="str">
        <f>IF(ISBLANK(links!H17),links!D17,HYPERLINK(links!J17,links!D17))</f>
        <v>1.2.36.1.2001.1006.1.16473.3</v>
      </c>
      <c r="E17" s="63">
        <v>41</v>
      </c>
      <c r="F17" s="4" t="s">
        <v>15</v>
      </c>
      <c r="G17" s="4" t="s">
        <v>21</v>
      </c>
      <c r="H17" s="84">
        <v>40984</v>
      </c>
      <c r="I17" s="4" t="s">
        <v>19</v>
      </c>
      <c r="J17" s="8" t="s">
        <v>164</v>
      </c>
      <c r="K17" s="52">
        <f t="shared" si="1"/>
        <v>40984</v>
      </c>
      <c r="L17" s="52">
        <f>IF(ISBLANK(I17),"",VLOOKUP(I17,codes!$A$2:$B$6,2))</f>
        <v>41091</v>
      </c>
      <c r="M17" s="52">
        <f>IF(ISBLANK(I17),"",VLOOKUP(I17,codes!$A$2:$B$7,2))</f>
        <v>41091</v>
      </c>
      <c r="N17" s="52">
        <f>P17</f>
        <v>41138</v>
      </c>
      <c r="O17" s="52">
        <f>IF(ISBLANK(I17),"",VLOOKUP(I17,codes!$A$2:$B$7,2))</f>
        <v>41091</v>
      </c>
      <c r="P17" s="52">
        <f t="shared" si="2"/>
        <v>41138</v>
      </c>
    </row>
    <row r="18" spans="1:16" x14ac:dyDescent="0.25">
      <c r="A18" s="1" t="s">
        <v>9</v>
      </c>
      <c r="B18" s="61" t="s">
        <v>10</v>
      </c>
      <c r="C18" s="61" t="s">
        <v>11</v>
      </c>
      <c r="D18" s="42" t="str">
        <f>IF(ISBLANK(links!H18),links!D18,HYPERLINK(links!J18,links!D18))</f>
        <v>1.2.36.1.2001.1006.1.16473.6</v>
      </c>
      <c r="E18" s="63">
        <v>58</v>
      </c>
      <c r="F18" s="4" t="s">
        <v>15</v>
      </c>
      <c r="G18" s="4" t="s">
        <v>21</v>
      </c>
      <c r="H18" s="84">
        <v>40984</v>
      </c>
      <c r="I18" s="4" t="s">
        <v>18</v>
      </c>
      <c r="J18" s="22" t="s">
        <v>164</v>
      </c>
      <c r="K18" s="52">
        <f t="shared" si="1"/>
        <v>40984</v>
      </c>
      <c r="L18" s="52">
        <f>IF(ISBLANK(I18),"",VLOOKUP(I18,codes!$A$2:$B$6,2))</f>
        <v>41138</v>
      </c>
      <c r="M18" s="52">
        <f>IF(ISBLANK(I18),"",VLOOKUP(I18,codes!$A$2:$B$7,2))</f>
        <v>41138</v>
      </c>
      <c r="N18" s="52">
        <f>M24</f>
        <v>41992</v>
      </c>
      <c r="O18" s="52">
        <f>IF(ISBLANK(I18),"",VLOOKUP(I18,codes!$A$2:$B$7,2))</f>
        <v>41138</v>
      </c>
      <c r="P18" s="52">
        <f>O24</f>
        <v>41992</v>
      </c>
    </row>
    <row r="19" spans="1:16" x14ac:dyDescent="0.25">
      <c r="A19" s="1" t="s">
        <v>9</v>
      </c>
      <c r="B19" s="61" t="s">
        <v>10</v>
      </c>
      <c r="C19" s="61" t="s">
        <v>11</v>
      </c>
      <c r="D19" s="42" t="str">
        <f>IF(ISBLANK(links!H19),links!D19,HYPERLINK(links!J19,links!D19))</f>
        <v>1.2.36.1.2001.1006.1.16473.7</v>
      </c>
      <c r="E19" s="63">
        <v>30923</v>
      </c>
      <c r="F19" s="4" t="s">
        <v>15</v>
      </c>
      <c r="G19" s="4" t="s">
        <v>24</v>
      </c>
      <c r="H19" s="84">
        <v>41100</v>
      </c>
      <c r="I19" s="4" t="s">
        <v>17</v>
      </c>
      <c r="J19" s="22" t="s">
        <v>164</v>
      </c>
      <c r="K19" s="52">
        <f t="shared" si="1"/>
        <v>41100</v>
      </c>
      <c r="L19" s="52">
        <f>IF(ISBLANK(I19),"",VLOOKUP(I19,codes!$A$2:$B$6,2))</f>
        <v>41407</v>
      </c>
      <c r="M19" s="52">
        <f>IF(ISBLANK(I19),"",VLOOKUP(I19,codes!$A$2:$B$7,2))</f>
        <v>41407</v>
      </c>
      <c r="N19" s="52">
        <f>M25</f>
        <v>41992</v>
      </c>
      <c r="O19" s="52">
        <f>IF(ISBLANK(I19),"",VLOOKUP(I19,codes!$A$2:$B$7,2))</f>
        <v>41407</v>
      </c>
      <c r="P19" s="52">
        <f t="shared" ref="P19:P23" si="3">O25</f>
        <v>41992</v>
      </c>
    </row>
    <row r="20" spans="1:16" x14ac:dyDescent="0.25">
      <c r="A20" s="1" t="s">
        <v>9</v>
      </c>
      <c r="B20" s="61" t="s">
        <v>12</v>
      </c>
      <c r="C20" s="61" t="s">
        <v>14</v>
      </c>
      <c r="D20" s="42" t="str">
        <f>IF(ISBLANK(links!H20),links!D20,HYPERLINK(links!J20,links!D20))</f>
        <v>1.2.36.1.2001.1006.1.16473.8</v>
      </c>
      <c r="E20" s="63">
        <v>32620</v>
      </c>
      <c r="F20" s="4" t="s">
        <v>15</v>
      </c>
      <c r="G20" s="4" t="s">
        <v>22</v>
      </c>
      <c r="H20" s="84">
        <v>41556</v>
      </c>
      <c r="I20" s="4" t="s">
        <v>16</v>
      </c>
      <c r="J20" s="22" t="s">
        <v>164</v>
      </c>
      <c r="K20" s="52">
        <f t="shared" si="1"/>
        <v>41556</v>
      </c>
      <c r="L20" s="52">
        <f>IF(ISBLANK(I20),"",VLOOKUP(I20,codes!$A$2:$B$6,2))</f>
        <v>41581</v>
      </c>
      <c r="M20" s="52">
        <f>IF(ISBLANK(I20),"",VLOOKUP(I20,codes!$A$2:$B$7,2))</f>
        <v>41581</v>
      </c>
      <c r="N20" s="52">
        <f>M26</f>
        <v>41992</v>
      </c>
      <c r="O20" s="52">
        <f>IF(ISBLANK(I20),"",VLOOKUP(I20,codes!$A$2:$B$8,2))</f>
        <v>41581</v>
      </c>
      <c r="P20" s="52">
        <f t="shared" si="3"/>
        <v>41992</v>
      </c>
    </row>
    <row r="21" spans="1:16" x14ac:dyDescent="0.25">
      <c r="A21" s="1" t="s">
        <v>9</v>
      </c>
      <c r="B21" s="61" t="s">
        <v>12</v>
      </c>
      <c r="C21" s="61" t="s">
        <v>11</v>
      </c>
      <c r="D21" s="42" t="str">
        <f>IF(ISBLANK(links!H21),links!D21,HYPERLINK(links!J21,links!D21))</f>
        <v>1.2.36.1.2001.1006.1.16473.9</v>
      </c>
      <c r="E21" s="63">
        <v>32620</v>
      </c>
      <c r="F21" s="4" t="s">
        <v>15</v>
      </c>
      <c r="G21" s="4" t="s">
        <v>22</v>
      </c>
      <c r="H21" s="84">
        <v>41556</v>
      </c>
      <c r="I21" s="4" t="s">
        <v>16</v>
      </c>
      <c r="J21" s="22" t="s">
        <v>164</v>
      </c>
      <c r="K21" s="52">
        <f t="shared" si="1"/>
        <v>41556</v>
      </c>
      <c r="L21" s="52">
        <f>IF(ISBLANK(I21),"",VLOOKUP(I21,codes!$A$2:$B$6,2))</f>
        <v>41581</v>
      </c>
      <c r="M21" s="52">
        <f>IF(ISBLANK(I21),"",VLOOKUP(I21,codes!$A$2:$B$7,2))</f>
        <v>41581</v>
      </c>
      <c r="N21" s="52">
        <f t="shared" ref="N21:N23" si="4">M27</f>
        <v>41992</v>
      </c>
      <c r="O21" s="52">
        <f>IF(ISBLANK(I21),"",VLOOKUP(I21,codes!$A$2:$B$8,2))</f>
        <v>41581</v>
      </c>
      <c r="P21" s="52">
        <f t="shared" si="3"/>
        <v>41992</v>
      </c>
    </row>
    <row r="22" spans="1:16" x14ac:dyDescent="0.25">
      <c r="A22" s="1" t="s">
        <v>9</v>
      </c>
      <c r="B22" s="61" t="s">
        <v>10</v>
      </c>
      <c r="C22" s="61" t="s">
        <v>11</v>
      </c>
      <c r="D22" s="42" t="str">
        <f>IF(ISBLANK(links!H22),links!D22,HYPERLINK(links!J22,links!D22))</f>
        <v>1.2.36.1.2001.1006.1.16473.10</v>
      </c>
      <c r="E22" s="63">
        <v>32620</v>
      </c>
      <c r="F22" s="4" t="s">
        <v>15</v>
      </c>
      <c r="G22" s="4" t="s">
        <v>22</v>
      </c>
      <c r="H22" s="84">
        <v>41556</v>
      </c>
      <c r="I22" s="4" t="s">
        <v>16</v>
      </c>
      <c r="J22" s="22" t="s">
        <v>164</v>
      </c>
      <c r="K22" s="52">
        <f t="shared" si="1"/>
        <v>41556</v>
      </c>
      <c r="L22" s="52">
        <f>IF(ISBLANK(I22),"",VLOOKUP(I22,codes!$A$2:$B$6,2))</f>
        <v>41581</v>
      </c>
      <c r="M22" s="52">
        <f>IF(ISBLANK(I22),"",VLOOKUP(I22,codes!$A$2:$B$7,2))</f>
        <v>41581</v>
      </c>
      <c r="N22" s="52">
        <f t="shared" si="4"/>
        <v>41992</v>
      </c>
      <c r="O22" s="52">
        <f>IF(ISBLANK(I22),"",VLOOKUP(I22,codes!$A$2:$B$8,2))</f>
        <v>41581</v>
      </c>
      <c r="P22" s="52">
        <f t="shared" si="3"/>
        <v>41992</v>
      </c>
    </row>
    <row r="23" spans="1:16" x14ac:dyDescent="0.25">
      <c r="A23" s="1" t="s">
        <v>9</v>
      </c>
      <c r="B23" s="61" t="s">
        <v>10</v>
      </c>
      <c r="C23" s="61" t="s">
        <v>14</v>
      </c>
      <c r="D23" s="42" t="str">
        <f>IF(ISBLANK(links!H23),links!D23,HYPERLINK(links!J23,links!D23))</f>
        <v>1.2.36.1.2001.1006.1.16473.11</v>
      </c>
      <c r="E23" s="63">
        <v>32620</v>
      </c>
      <c r="F23" s="4" t="s">
        <v>15</v>
      </c>
      <c r="G23" s="4" t="s">
        <v>22</v>
      </c>
      <c r="H23" s="84">
        <v>41556</v>
      </c>
      <c r="I23" s="4" t="s">
        <v>16</v>
      </c>
      <c r="J23" s="22" t="s">
        <v>164</v>
      </c>
      <c r="K23" s="52">
        <f>H23</f>
        <v>41556</v>
      </c>
      <c r="L23" s="52">
        <f>IF(ISBLANK(I23),"",VLOOKUP(I23,codes!$A$2:$B$6,2))</f>
        <v>41581</v>
      </c>
      <c r="M23" s="52">
        <f>IF(ISBLANK(I23),"",VLOOKUP(I23,codes!$A$2:$B$7,2))</f>
        <v>41581</v>
      </c>
      <c r="N23" s="52">
        <f t="shared" si="4"/>
        <v>41992</v>
      </c>
      <c r="O23" s="52">
        <f>IF(ISBLANK(I23),"",VLOOKUP(I23,codes!$A$2:$B$8,2))</f>
        <v>41581</v>
      </c>
      <c r="P23" s="52">
        <f t="shared" si="3"/>
        <v>41992</v>
      </c>
    </row>
    <row r="24" spans="1:16" s="19" customFormat="1" x14ac:dyDescent="0.25">
      <c r="A24" s="1" t="s">
        <v>9</v>
      </c>
      <c r="B24" s="61" t="s">
        <v>10</v>
      </c>
      <c r="C24" s="61" t="str">
        <f>links!C24</f>
        <v>3A</v>
      </c>
      <c r="D24" s="42" t="str">
        <f>IF(ISBLANK(links!H24),links!D24,HYPERLINK(links!J24,links!D24))</f>
        <v>1.2.36.1.2001.1006.1.16473.6</v>
      </c>
      <c r="E24" s="61">
        <f>links!E24</f>
        <v>35754</v>
      </c>
      <c r="F24" s="4"/>
      <c r="G24" s="4" t="s">
        <v>21</v>
      </c>
      <c r="H24" s="84">
        <v>40984</v>
      </c>
      <c r="I24" s="4" t="s">
        <v>18</v>
      </c>
      <c r="J24" s="22" t="s">
        <v>172</v>
      </c>
      <c r="K24" s="52">
        <f t="shared" ref="K24:K28" si="5">H24</f>
        <v>40984</v>
      </c>
      <c r="L24" s="52"/>
      <c r="M24" s="52">
        <f>O24</f>
        <v>41992</v>
      </c>
      <c r="N24" s="53"/>
      <c r="O24" s="52">
        <v>41992</v>
      </c>
      <c r="P24" s="52"/>
    </row>
    <row r="25" spans="1:16" s="19" customFormat="1" x14ac:dyDescent="0.25">
      <c r="A25" s="1" t="s">
        <v>9</v>
      </c>
      <c r="B25" s="61" t="s">
        <v>10</v>
      </c>
      <c r="C25" s="61" t="str">
        <f>links!C25</f>
        <v>3A</v>
      </c>
      <c r="D25" s="42" t="str">
        <f>IF(ISBLANK(links!H25),links!D25,HYPERLINK(links!J25,links!D25))</f>
        <v>1.2.36.1.2001.1006.1.16473.7</v>
      </c>
      <c r="E25" s="61">
        <f>links!E25</f>
        <v>35755</v>
      </c>
      <c r="F25" s="4"/>
      <c r="G25" s="4" t="s">
        <v>24</v>
      </c>
      <c r="H25" s="84">
        <v>41100</v>
      </c>
      <c r="I25" s="4" t="s">
        <v>17</v>
      </c>
      <c r="J25" s="22" t="s">
        <v>172</v>
      </c>
      <c r="K25" s="52">
        <f t="shared" si="5"/>
        <v>41100</v>
      </c>
      <c r="L25" s="52"/>
      <c r="M25" s="52">
        <f>O25</f>
        <v>41992</v>
      </c>
      <c r="N25" s="52"/>
      <c r="O25" s="52">
        <v>41992</v>
      </c>
      <c r="P25" s="52"/>
    </row>
    <row r="26" spans="1:16" s="19" customFormat="1" x14ac:dyDescent="0.25">
      <c r="A26" s="1" t="s">
        <v>9</v>
      </c>
      <c r="B26" s="61" t="str">
        <f>links!B26</f>
        <v>HPIIRelaxed</v>
      </c>
      <c r="C26" s="61" t="str">
        <f>links!C26</f>
        <v>3B</v>
      </c>
      <c r="D26" s="42" t="str">
        <f>IF(ISBLANK(links!H26),links!D26,HYPERLINK(links!J26,links!D26))</f>
        <v>1.2.36.1.2001.1006.1.16473.8</v>
      </c>
      <c r="E26" s="61">
        <f>links!E26</f>
        <v>35754</v>
      </c>
      <c r="F26" s="4"/>
      <c r="G26" s="4" t="s">
        <v>22</v>
      </c>
      <c r="H26" s="84">
        <v>41556</v>
      </c>
      <c r="I26" s="4" t="s">
        <v>16</v>
      </c>
      <c r="J26" s="22" t="s">
        <v>172</v>
      </c>
      <c r="K26" s="52">
        <f t="shared" si="5"/>
        <v>41556</v>
      </c>
      <c r="L26" s="52"/>
      <c r="M26" s="52">
        <f>O26</f>
        <v>41992</v>
      </c>
      <c r="N26" s="52"/>
      <c r="O26" s="52">
        <v>41992</v>
      </c>
      <c r="P26" s="52"/>
    </row>
    <row r="27" spans="1:16" s="19" customFormat="1" x14ac:dyDescent="0.25">
      <c r="A27" s="1" t="s">
        <v>9</v>
      </c>
      <c r="B27" s="61" t="str">
        <f>links!B27</f>
        <v>HPIIRelaxed</v>
      </c>
      <c r="C27" s="61" t="str">
        <f>links!C27</f>
        <v>3A</v>
      </c>
      <c r="D27" s="42" t="str">
        <f>IF(ISBLANK(links!H27),links!D27,HYPERLINK(links!J27,links!D27))</f>
        <v>1.2.36.1.2001.1006.1.16473.9</v>
      </c>
      <c r="E27" s="61">
        <f>links!E27</f>
        <v>35754</v>
      </c>
      <c r="F27" s="4"/>
      <c r="G27" s="4" t="s">
        <v>22</v>
      </c>
      <c r="H27" s="84">
        <v>41556</v>
      </c>
      <c r="I27" s="4" t="s">
        <v>16</v>
      </c>
      <c r="J27" s="22" t="s">
        <v>172</v>
      </c>
      <c r="K27" s="52">
        <f t="shared" si="5"/>
        <v>41556</v>
      </c>
      <c r="L27" s="52"/>
      <c r="M27" s="52">
        <f t="shared" ref="M27:M29" si="6">O27</f>
        <v>41992</v>
      </c>
      <c r="N27" s="52"/>
      <c r="O27" s="52">
        <v>41992</v>
      </c>
      <c r="P27" s="52"/>
    </row>
    <row r="28" spans="1:16" s="19" customFormat="1" x14ac:dyDescent="0.25">
      <c r="A28" s="1" t="s">
        <v>9</v>
      </c>
      <c r="B28" s="61" t="s">
        <v>10</v>
      </c>
      <c r="C28" s="61" t="str">
        <f>links!C28</f>
        <v>3A</v>
      </c>
      <c r="D28" s="42" t="str">
        <f>IF(ISBLANK(links!H28),links!D28,HYPERLINK(links!J28,links!D28))</f>
        <v>1.2.36.1.2001.1006.1.16473.10</v>
      </c>
      <c r="E28" s="61">
        <f>links!E28</f>
        <v>35754</v>
      </c>
      <c r="F28" s="4"/>
      <c r="G28" s="4" t="s">
        <v>22</v>
      </c>
      <c r="H28" s="84">
        <v>41556</v>
      </c>
      <c r="I28" s="4" t="s">
        <v>16</v>
      </c>
      <c r="J28" s="22" t="s">
        <v>172</v>
      </c>
      <c r="K28" s="52">
        <f t="shared" si="5"/>
        <v>41556</v>
      </c>
      <c r="L28" s="52"/>
      <c r="M28" s="52">
        <f t="shared" si="6"/>
        <v>41992</v>
      </c>
      <c r="N28" s="52"/>
      <c r="O28" s="52">
        <v>41992</v>
      </c>
      <c r="P28" s="52"/>
    </row>
    <row r="29" spans="1:16" s="19" customFormat="1" x14ac:dyDescent="0.25">
      <c r="A29" s="1" t="s">
        <v>9</v>
      </c>
      <c r="B29" s="61" t="s">
        <v>10</v>
      </c>
      <c r="C29" s="61" t="str">
        <f>links!C29</f>
        <v>3B</v>
      </c>
      <c r="D29" s="42" t="str">
        <f>IF(ISBLANK(links!H29),links!D29,HYPERLINK(links!J29,links!D29))</f>
        <v>1.2.36.1.2001.1006.1.16473.11</v>
      </c>
      <c r="E29" s="61">
        <f>links!E29</f>
        <v>35754</v>
      </c>
      <c r="F29" s="4"/>
      <c r="G29" s="4" t="s">
        <v>22</v>
      </c>
      <c r="H29" s="84">
        <v>41556</v>
      </c>
      <c r="I29" s="4" t="s">
        <v>16</v>
      </c>
      <c r="J29" s="22" t="s">
        <v>172</v>
      </c>
      <c r="K29" s="52">
        <f>H29</f>
        <v>41556</v>
      </c>
      <c r="L29" s="52"/>
      <c r="M29" s="52">
        <f t="shared" si="6"/>
        <v>41992</v>
      </c>
      <c r="N29" s="52"/>
      <c r="O29" s="52">
        <v>41992</v>
      </c>
      <c r="P29" s="52"/>
    </row>
    <row r="30" spans="1:16" s="19" customFormat="1" x14ac:dyDescent="0.25">
      <c r="A30" s="1" t="s">
        <v>9</v>
      </c>
      <c r="B30" s="61" t="s">
        <v>12</v>
      </c>
      <c r="C30" s="61" t="str">
        <f>links!C30</f>
        <v>3A</v>
      </c>
      <c r="D30" s="42" t="str">
        <f>IF(ISBLANK(links!H30),links!D30,HYPERLINK(links!J30,links!D30))</f>
        <v>1.2.36.1.2001.1006.1.16473.12</v>
      </c>
      <c r="E30" s="61">
        <v>36678</v>
      </c>
      <c r="F30" s="4"/>
      <c r="G30" s="4" t="s">
        <v>45</v>
      </c>
      <c r="H30" s="84">
        <v>42111</v>
      </c>
      <c r="I30" s="4" t="s">
        <v>312</v>
      </c>
      <c r="J30" s="22" t="s">
        <v>165</v>
      </c>
      <c r="K30" s="52">
        <f t="shared" ref="K30:K33" si="7">H30</f>
        <v>42111</v>
      </c>
      <c r="L30" s="52"/>
      <c r="M30" s="52">
        <f>IF(ISBLANK(I30),"",VLOOKUP(I30,codes!$A$2:$B$8,2))</f>
        <v>42182</v>
      </c>
      <c r="N30" s="52"/>
      <c r="O30" s="52">
        <f>IF(ISBLANK(I30),"",VLOOKUP(I30,codes!$A$2:$B$8,2))</f>
        <v>42182</v>
      </c>
      <c r="P30" s="52"/>
    </row>
    <row r="31" spans="1:16" s="19" customFormat="1" x14ac:dyDescent="0.25">
      <c r="A31" s="1" t="s">
        <v>9</v>
      </c>
      <c r="B31" s="61" t="s">
        <v>12</v>
      </c>
      <c r="C31" s="61" t="str">
        <f>links!C31</f>
        <v>3B</v>
      </c>
      <c r="D31" s="42" t="str">
        <f>IF(ISBLANK(links!H31),links!D31,HYPERLINK(links!J31,links!D31))</f>
        <v>1.2.36.1.2001.1006.1.16473.13</v>
      </c>
      <c r="E31" s="61">
        <v>36678</v>
      </c>
      <c r="F31" s="4"/>
      <c r="G31" s="4" t="s">
        <v>45</v>
      </c>
      <c r="H31" s="84">
        <v>42111</v>
      </c>
      <c r="I31" s="4" t="s">
        <v>312</v>
      </c>
      <c r="J31" s="22" t="s">
        <v>165</v>
      </c>
      <c r="K31" s="52">
        <f t="shared" si="7"/>
        <v>42111</v>
      </c>
      <c r="L31" s="52"/>
      <c r="M31" s="52">
        <f>IF(ISBLANK(I31),"",VLOOKUP(I31,codes!$A$2:$B$8,2))</f>
        <v>42182</v>
      </c>
      <c r="N31" s="52"/>
      <c r="O31" s="52">
        <f>IF(ISBLANK(I31),"",VLOOKUP(I31,codes!$A$2:$B$8,2))</f>
        <v>42182</v>
      </c>
      <c r="P31" s="52"/>
    </row>
    <row r="32" spans="1:16" s="19" customFormat="1" x14ac:dyDescent="0.25">
      <c r="A32" s="1" t="s">
        <v>9</v>
      </c>
      <c r="B32" s="61" t="s">
        <v>10</v>
      </c>
      <c r="C32" s="61" t="str">
        <f>links!C32</f>
        <v>3A</v>
      </c>
      <c r="D32" s="42" t="str">
        <f>IF(ISBLANK(links!H32),links!D32,HYPERLINK(links!J32,links!D32))</f>
        <v>1.2.36.1.2001.1006.1.16473.14</v>
      </c>
      <c r="E32" s="61">
        <v>36678</v>
      </c>
      <c r="F32" s="4"/>
      <c r="G32" s="4" t="s">
        <v>45</v>
      </c>
      <c r="H32" s="84">
        <v>42111</v>
      </c>
      <c r="I32" s="4" t="s">
        <v>312</v>
      </c>
      <c r="J32" s="22" t="s">
        <v>165</v>
      </c>
      <c r="K32" s="52">
        <f t="shared" si="7"/>
        <v>42111</v>
      </c>
      <c r="L32" s="52"/>
      <c r="M32" s="52">
        <f>IF(ISBLANK(I32),"",VLOOKUP(I32,codes!$A$2:$B$8,2))</f>
        <v>42182</v>
      </c>
      <c r="N32" s="52"/>
      <c r="O32" s="52">
        <f>IF(ISBLANK(I32),"",VLOOKUP(I32,codes!$A$2:$B$8,2))</f>
        <v>42182</v>
      </c>
      <c r="P32" s="52"/>
    </row>
    <row r="33" spans="1:16" s="19" customFormat="1" x14ac:dyDescent="0.25">
      <c r="A33" s="1" t="s">
        <v>9</v>
      </c>
      <c r="B33" s="61" t="s">
        <v>10</v>
      </c>
      <c r="C33" s="61" t="str">
        <f>links!C33</f>
        <v>3B</v>
      </c>
      <c r="D33" s="42" t="str">
        <f>IF(ISBLANK(links!H33),links!D33,HYPERLINK(links!J33,links!D33))</f>
        <v>1.2.36.1.2001.1006.1.16473.15</v>
      </c>
      <c r="E33" s="61">
        <v>36678</v>
      </c>
      <c r="F33" s="4"/>
      <c r="G33" s="4" t="s">
        <v>45</v>
      </c>
      <c r="H33" s="84">
        <v>42111</v>
      </c>
      <c r="I33" s="4" t="s">
        <v>312</v>
      </c>
      <c r="J33" s="22" t="s">
        <v>165</v>
      </c>
      <c r="K33" s="52">
        <f t="shared" si="7"/>
        <v>42111</v>
      </c>
      <c r="L33" s="52"/>
      <c r="M33" s="52">
        <f>IF(ISBLANK(I33),"",VLOOKUP(I33,codes!$A$2:$B$8,2))</f>
        <v>42182</v>
      </c>
      <c r="N33" s="52"/>
      <c r="O33" s="52">
        <f>IF(ISBLANK(I33),"",VLOOKUP(I33,codes!$A$2:$B$8,2))</f>
        <v>42182</v>
      </c>
      <c r="P33" s="52"/>
    </row>
    <row r="34" spans="1:16" ht="7.5" customHeight="1" x14ac:dyDescent="0.25">
      <c r="A34" s="5"/>
      <c r="B34" s="60"/>
      <c r="C34" s="60"/>
      <c r="D34" s="41"/>
      <c r="E34" s="60"/>
      <c r="F34" s="9"/>
      <c r="G34" s="9"/>
      <c r="H34" s="85"/>
      <c r="I34" s="9"/>
      <c r="J34" s="23"/>
      <c r="K34" s="23"/>
      <c r="L34" s="50"/>
      <c r="M34" s="50"/>
      <c r="N34" s="50"/>
      <c r="O34" s="50"/>
      <c r="P34" s="9"/>
    </row>
    <row r="35" spans="1:16" x14ac:dyDescent="0.25">
      <c r="A35" s="2" t="s">
        <v>26</v>
      </c>
      <c r="B35" s="61" t="s">
        <v>10</v>
      </c>
      <c r="C35" s="61" t="s">
        <v>13</v>
      </c>
      <c r="D35" s="42" t="str">
        <f>IF(ISBLANK(links!H35),links!D35,HYPERLINK(links!J35,links!D35))</f>
        <v>1.2.36.1.2001.1006.1.20000.1</v>
      </c>
      <c r="E35" s="63">
        <v>79</v>
      </c>
      <c r="F35" s="3" t="s">
        <v>28</v>
      </c>
      <c r="G35" s="3" t="s">
        <v>24</v>
      </c>
      <c r="H35" s="86">
        <v>40987</v>
      </c>
      <c r="I35" s="3" t="s">
        <v>19</v>
      </c>
      <c r="J35" s="8" t="s">
        <v>164</v>
      </c>
      <c r="K35" s="52">
        <f t="shared" ref="K35:K57" si="8">H35</f>
        <v>40987</v>
      </c>
      <c r="L35" s="52">
        <f>IF(ISBLANK(I35),"",VLOOKUP(I35,codes!$A$2:$B$6,2))</f>
        <v>41091</v>
      </c>
      <c r="M35" s="52">
        <f>O35</f>
        <v>41091</v>
      </c>
      <c r="N35" s="52">
        <f>P35</f>
        <v>41138</v>
      </c>
      <c r="O35" s="52">
        <f>IF(ISBLANK(I35),"",VLOOKUP(I35,codes!$A$2:$B$7,2))</f>
        <v>41091</v>
      </c>
      <c r="P35" s="52">
        <f>O39</f>
        <v>41138</v>
      </c>
    </row>
    <row r="36" spans="1:16" x14ac:dyDescent="0.25">
      <c r="A36" s="2" t="s">
        <v>26</v>
      </c>
      <c r="B36" s="61" t="s">
        <v>10</v>
      </c>
      <c r="C36" s="61">
        <v>2</v>
      </c>
      <c r="D36" s="42" t="str">
        <f>IF(ISBLANK(links!H36),links!D36,HYPERLINK(links!J36,links!D36))</f>
        <v>1.2.36.1.2001.1006.1.20000.2</v>
      </c>
      <c r="E36" s="63">
        <v>80</v>
      </c>
      <c r="F36" s="3" t="s">
        <v>28</v>
      </c>
      <c r="G36" s="3" t="s">
        <v>24</v>
      </c>
      <c r="H36" s="86">
        <v>40987</v>
      </c>
      <c r="I36" s="3" t="s">
        <v>19</v>
      </c>
      <c r="J36" s="8" t="s">
        <v>164</v>
      </c>
      <c r="K36" s="52">
        <f t="shared" si="8"/>
        <v>40987</v>
      </c>
      <c r="L36" s="52">
        <f>IF(ISBLANK(I36),"",VLOOKUP(I36,codes!$A$2:$B$6,2))</f>
        <v>41091</v>
      </c>
      <c r="M36" s="52">
        <f t="shared" ref="M36:N59" si="9">O36</f>
        <v>41091</v>
      </c>
      <c r="N36" s="52">
        <f t="shared" si="9"/>
        <v>41138</v>
      </c>
      <c r="O36" s="52">
        <f>IF(ISBLANK(I36),"",VLOOKUP(I36,codes!$A$2:$B$7,2))</f>
        <v>41091</v>
      </c>
      <c r="P36" s="52">
        <f t="shared" ref="P36:P38" si="10">O40</f>
        <v>41138</v>
      </c>
    </row>
    <row r="37" spans="1:16" x14ac:dyDescent="0.25">
      <c r="A37" s="2" t="s">
        <v>26</v>
      </c>
      <c r="B37" s="61" t="s">
        <v>10</v>
      </c>
      <c r="C37" s="61" t="s">
        <v>11</v>
      </c>
      <c r="D37" s="42" t="str">
        <f>IF(ISBLANK(links!H37),links!D37,HYPERLINK(links!J37,links!D37))</f>
        <v>1.2.36.1.2001.1006.1.20000.3</v>
      </c>
      <c r="E37" s="63">
        <v>81</v>
      </c>
      <c r="F37" s="3" t="s">
        <v>28</v>
      </c>
      <c r="G37" s="3" t="s">
        <v>24</v>
      </c>
      <c r="H37" s="86">
        <v>40987</v>
      </c>
      <c r="I37" s="3" t="s">
        <v>19</v>
      </c>
      <c r="J37" s="8" t="s">
        <v>164</v>
      </c>
      <c r="K37" s="52">
        <f t="shared" si="8"/>
        <v>40987</v>
      </c>
      <c r="L37" s="52">
        <f>IF(ISBLANK(I37),"",VLOOKUP(I37,codes!$A$2:$B$6,2))</f>
        <v>41091</v>
      </c>
      <c r="M37" s="52">
        <f t="shared" si="9"/>
        <v>41091</v>
      </c>
      <c r="N37" s="52">
        <f t="shared" si="9"/>
        <v>41138</v>
      </c>
      <c r="O37" s="52">
        <f>IF(ISBLANK(I37),"",VLOOKUP(I37,codes!$A$2:$B$7,2))</f>
        <v>41091</v>
      </c>
      <c r="P37" s="52">
        <f t="shared" si="10"/>
        <v>41138</v>
      </c>
    </row>
    <row r="38" spans="1:16" x14ac:dyDescent="0.25">
      <c r="A38" s="2" t="s">
        <v>26</v>
      </c>
      <c r="B38" s="61" t="s">
        <v>10</v>
      </c>
      <c r="C38" s="61" t="s">
        <v>27</v>
      </c>
      <c r="D38" s="42" t="str">
        <f>IF(ISBLANK(links!H38),links!D38,HYPERLINK(links!J38,links!D38))</f>
        <v>1.2.36.1.2001.1006.1.20000.4</v>
      </c>
      <c r="E38" s="63">
        <v>82</v>
      </c>
      <c r="F38" s="3" t="s">
        <v>28</v>
      </c>
      <c r="G38" s="3" t="s">
        <v>24</v>
      </c>
      <c r="H38" s="86">
        <v>40987</v>
      </c>
      <c r="I38" s="3" t="s">
        <v>19</v>
      </c>
      <c r="J38" s="8" t="s">
        <v>164</v>
      </c>
      <c r="K38" s="52">
        <f t="shared" si="8"/>
        <v>40987</v>
      </c>
      <c r="L38" s="52">
        <f>IF(ISBLANK(I38),"",VLOOKUP(I38,codes!$A$2:$B$6,2))</f>
        <v>41091</v>
      </c>
      <c r="M38" s="52">
        <f t="shared" si="9"/>
        <v>41091</v>
      </c>
      <c r="N38" s="52">
        <f t="shared" si="9"/>
        <v>41138</v>
      </c>
      <c r="O38" s="52">
        <f>IF(ISBLANK(I38),"",VLOOKUP(I38,codes!$A$2:$B$7,2))</f>
        <v>41091</v>
      </c>
      <c r="P38" s="52">
        <f t="shared" si="10"/>
        <v>41138</v>
      </c>
    </row>
    <row r="39" spans="1:16" x14ac:dyDescent="0.25">
      <c r="A39" s="3" t="s">
        <v>26</v>
      </c>
      <c r="B39" s="61" t="s">
        <v>10</v>
      </c>
      <c r="C39" s="64" t="s">
        <v>13</v>
      </c>
      <c r="D39" s="42" t="str">
        <f>IF(ISBLANK(links!H39),links!D39,HYPERLINK(links!J39,links!D39))</f>
        <v>1.2.36.1.2001.1006.1.20000.9</v>
      </c>
      <c r="E39" s="70">
        <v>147</v>
      </c>
      <c r="F39" s="3" t="s">
        <v>28</v>
      </c>
      <c r="G39" s="3" t="s">
        <v>22</v>
      </c>
      <c r="H39" s="86">
        <v>41046</v>
      </c>
      <c r="I39" s="3" t="s">
        <v>18</v>
      </c>
      <c r="J39" s="22" t="s">
        <v>172</v>
      </c>
      <c r="K39" s="52">
        <f t="shared" si="8"/>
        <v>41046</v>
      </c>
      <c r="L39" s="52">
        <f>IF(ISBLANK(I39),"",VLOOKUP(I39,codes!$A$2:$B$6,2))</f>
        <v>41138</v>
      </c>
      <c r="M39" s="52">
        <f t="shared" si="9"/>
        <v>41138</v>
      </c>
      <c r="N39" s="52"/>
      <c r="O39" s="52">
        <f>IF(ISBLANK(I39),"",VLOOKUP(I39,codes!$A$2:$B$7,2))</f>
        <v>41138</v>
      </c>
      <c r="P39" s="52"/>
    </row>
    <row r="40" spans="1:16" x14ac:dyDescent="0.25">
      <c r="A40" s="3" t="s">
        <v>26</v>
      </c>
      <c r="B40" s="61" t="s">
        <v>10</v>
      </c>
      <c r="C40" s="64">
        <v>2</v>
      </c>
      <c r="D40" s="42" t="str">
        <f>IF(ISBLANK(links!H40),links!D40,HYPERLINK(links!J40,links!D40))</f>
        <v>1.2.36.1.2001.1006.1.20000.10</v>
      </c>
      <c r="E40" s="70">
        <v>148</v>
      </c>
      <c r="F40" s="3" t="s">
        <v>28</v>
      </c>
      <c r="G40" s="3" t="s">
        <v>22</v>
      </c>
      <c r="H40" s="86">
        <v>41046</v>
      </c>
      <c r="I40" s="3" t="s">
        <v>18</v>
      </c>
      <c r="J40" s="22" t="s">
        <v>172</v>
      </c>
      <c r="K40" s="52">
        <f t="shared" si="8"/>
        <v>41046</v>
      </c>
      <c r="L40" s="52">
        <f>IF(ISBLANK(I40),"",VLOOKUP(I40,codes!$A$2:$B$6,2))</f>
        <v>41138</v>
      </c>
      <c r="M40" s="52">
        <f t="shared" si="9"/>
        <v>41138</v>
      </c>
      <c r="N40" s="52"/>
      <c r="O40" s="52">
        <f>IF(ISBLANK(I40),"",VLOOKUP(I40,codes!$A$2:$B$7,2))</f>
        <v>41138</v>
      </c>
      <c r="P40" s="52"/>
    </row>
    <row r="41" spans="1:16" x14ac:dyDescent="0.25">
      <c r="A41" s="3" t="s">
        <v>26</v>
      </c>
      <c r="B41" s="61" t="s">
        <v>10</v>
      </c>
      <c r="C41" s="64" t="s">
        <v>11</v>
      </c>
      <c r="D41" s="42" t="str">
        <f>IF(ISBLANK(links!H41),links!D41,HYPERLINK(links!J41,links!D41))</f>
        <v>1.2.36.1.2001.1006.1.20000.11</v>
      </c>
      <c r="E41" s="70">
        <v>149</v>
      </c>
      <c r="F41" s="3" t="s">
        <v>28</v>
      </c>
      <c r="G41" s="3" t="s">
        <v>22</v>
      </c>
      <c r="H41" s="86">
        <v>41046</v>
      </c>
      <c r="I41" s="3" t="s">
        <v>18</v>
      </c>
      <c r="J41" s="22" t="s">
        <v>172</v>
      </c>
      <c r="K41" s="52">
        <f t="shared" si="8"/>
        <v>41046</v>
      </c>
      <c r="L41" s="52">
        <f>IF(ISBLANK(I41),"",VLOOKUP(I41,codes!$A$2:$B$6,2))</f>
        <v>41138</v>
      </c>
      <c r="M41" s="52">
        <f t="shared" si="9"/>
        <v>41138</v>
      </c>
      <c r="N41" s="52"/>
      <c r="O41" s="52">
        <f>IF(ISBLANK(I41),"",VLOOKUP(I41,codes!$A$2:$B$7,2))</f>
        <v>41138</v>
      </c>
      <c r="P41" s="52"/>
    </row>
    <row r="42" spans="1:16" x14ac:dyDescent="0.25">
      <c r="A42" s="3" t="s">
        <v>26</v>
      </c>
      <c r="B42" s="61" t="s">
        <v>10</v>
      </c>
      <c r="C42" s="64" t="s">
        <v>27</v>
      </c>
      <c r="D42" s="42" t="str">
        <f>IF(ISBLANK(links!H42),links!D42,HYPERLINK(links!J42,links!D42))</f>
        <v>1.2.36.1.2001.1006.1.20000.12</v>
      </c>
      <c r="E42" s="70">
        <v>150</v>
      </c>
      <c r="F42" s="3" t="s">
        <v>28</v>
      </c>
      <c r="G42" s="3" t="s">
        <v>22</v>
      </c>
      <c r="H42" s="86">
        <v>41046</v>
      </c>
      <c r="I42" s="3" t="s">
        <v>18</v>
      </c>
      <c r="J42" s="22" t="s">
        <v>164</v>
      </c>
      <c r="K42" s="52">
        <f t="shared" si="8"/>
        <v>41046</v>
      </c>
      <c r="L42" s="52">
        <f>IF(ISBLANK(I42),"",VLOOKUP(I42,codes!$A$2:$B$6,2))</f>
        <v>41138</v>
      </c>
      <c r="M42" s="52">
        <f t="shared" si="9"/>
        <v>41138</v>
      </c>
      <c r="N42" s="52">
        <f t="shared" si="9"/>
        <v>41581</v>
      </c>
      <c r="O42" s="52">
        <f>IF(ISBLANK(I42),"",VLOOKUP(I42,codes!$A$2:$B$7,2))</f>
        <v>41138</v>
      </c>
      <c r="P42" s="52">
        <f>O53</f>
        <v>41581</v>
      </c>
    </row>
    <row r="43" spans="1:16" x14ac:dyDescent="0.25">
      <c r="A43" s="2" t="s">
        <v>26</v>
      </c>
      <c r="B43" s="68" t="s">
        <v>12</v>
      </c>
      <c r="C43" s="61" t="s">
        <v>27</v>
      </c>
      <c r="D43" s="42" t="str">
        <f>IF(ISBLANK(links!H43),links!D43,HYPERLINK(links!J43,links!D43))</f>
        <v>1.2.36.1.2001.1006.1.20000.13</v>
      </c>
      <c r="E43" s="63">
        <v>31147</v>
      </c>
      <c r="F43" s="3" t="s">
        <v>28</v>
      </c>
      <c r="G43" s="4" t="s">
        <v>45</v>
      </c>
      <c r="H43" s="86">
        <v>41120</v>
      </c>
      <c r="I43" s="3" t="s">
        <v>17</v>
      </c>
      <c r="J43" s="22" t="s">
        <v>172</v>
      </c>
      <c r="K43" s="52">
        <f t="shared" si="8"/>
        <v>41120</v>
      </c>
      <c r="L43" s="52">
        <f>IF(ISBLANK(I43),"",VLOOKUP(I43,codes!$A$2:$B$6,2))</f>
        <v>41407</v>
      </c>
      <c r="M43" s="52">
        <f t="shared" si="9"/>
        <v>41407</v>
      </c>
      <c r="N43" s="52"/>
      <c r="O43" s="52">
        <f>IF(ISBLANK(I43),"",VLOOKUP(I43,codes!$A$2:$B$7,2))</f>
        <v>41407</v>
      </c>
      <c r="P43" s="52"/>
    </row>
    <row r="44" spans="1:16" x14ac:dyDescent="0.25">
      <c r="A44" s="2" t="s">
        <v>26</v>
      </c>
      <c r="B44" s="68" t="s">
        <v>12</v>
      </c>
      <c r="C44" s="61" t="s">
        <v>13</v>
      </c>
      <c r="D44" s="42" t="str">
        <f>IF(ISBLANK(links!H44),links!D44,HYPERLINK(links!J44,links!D44))</f>
        <v>1.2.36.1.2001.1006.1.20000.14</v>
      </c>
      <c r="E44" s="63">
        <v>31147</v>
      </c>
      <c r="F44" s="3" t="s">
        <v>28</v>
      </c>
      <c r="G44" s="4" t="s">
        <v>45</v>
      </c>
      <c r="H44" s="86">
        <v>41120</v>
      </c>
      <c r="I44" s="3" t="s">
        <v>17</v>
      </c>
      <c r="J44" s="22" t="s">
        <v>172</v>
      </c>
      <c r="K44" s="52">
        <f t="shared" si="8"/>
        <v>41120</v>
      </c>
      <c r="L44" s="52">
        <f>IF(ISBLANK(I44),"",VLOOKUP(I44,codes!$A$2:$B$6,2))</f>
        <v>41407</v>
      </c>
      <c r="M44" s="52">
        <f t="shared" si="9"/>
        <v>41407</v>
      </c>
      <c r="N44" s="52"/>
      <c r="O44" s="52">
        <f>IF(ISBLANK(I44),"",VLOOKUP(I44,codes!$A$2:$B$7,2))</f>
        <v>41407</v>
      </c>
      <c r="P44" s="52"/>
    </row>
    <row r="45" spans="1:16" x14ac:dyDescent="0.25">
      <c r="A45" s="2" t="s">
        <v>26</v>
      </c>
      <c r="B45" s="68" t="s">
        <v>12</v>
      </c>
      <c r="C45" s="61">
        <v>2</v>
      </c>
      <c r="D45" s="42" t="str">
        <f>IF(ISBLANK(links!H45),links!D45,HYPERLINK(links!J45,links!D45))</f>
        <v>1.2.36.1.2001.1006.1.20000.15</v>
      </c>
      <c r="E45" s="63">
        <v>31147</v>
      </c>
      <c r="F45" s="3" t="s">
        <v>28</v>
      </c>
      <c r="G45" s="4" t="s">
        <v>45</v>
      </c>
      <c r="H45" s="86">
        <v>41120</v>
      </c>
      <c r="I45" s="3" t="s">
        <v>17</v>
      </c>
      <c r="J45" s="22" t="s">
        <v>172</v>
      </c>
      <c r="K45" s="52">
        <f t="shared" si="8"/>
        <v>41120</v>
      </c>
      <c r="L45" s="52">
        <f>IF(ISBLANK(I45),"",VLOOKUP(I45,codes!$A$2:$B$6,2))</f>
        <v>41407</v>
      </c>
      <c r="M45" s="52">
        <f t="shared" si="9"/>
        <v>41407</v>
      </c>
      <c r="N45" s="52"/>
      <c r="O45" s="52">
        <f>IF(ISBLANK(I45),"",VLOOKUP(I45,codes!$A$2:$B$7,2))</f>
        <v>41407</v>
      </c>
      <c r="P45" s="52"/>
    </row>
    <row r="46" spans="1:16" x14ac:dyDescent="0.25">
      <c r="A46" s="2" t="s">
        <v>26</v>
      </c>
      <c r="B46" s="68" t="s">
        <v>12</v>
      </c>
      <c r="C46" s="61" t="s">
        <v>11</v>
      </c>
      <c r="D46" s="42" t="str">
        <f>IF(ISBLANK(links!H46),links!D46,HYPERLINK(links!J46,links!D46))</f>
        <v>1.2.36.1.2001.1006.1.20000.16</v>
      </c>
      <c r="E46" s="63">
        <v>31147</v>
      </c>
      <c r="F46" s="3" t="s">
        <v>28</v>
      </c>
      <c r="G46" s="4" t="s">
        <v>45</v>
      </c>
      <c r="H46" s="86">
        <v>41120</v>
      </c>
      <c r="I46" s="3" t="s">
        <v>17</v>
      </c>
      <c r="J46" s="22" t="s">
        <v>172</v>
      </c>
      <c r="K46" s="52">
        <f t="shared" si="8"/>
        <v>41120</v>
      </c>
      <c r="L46" s="52">
        <f>IF(ISBLANK(I46),"",VLOOKUP(I46,codes!$A$2:$B$6,2))</f>
        <v>41407</v>
      </c>
      <c r="M46" s="52">
        <f t="shared" si="9"/>
        <v>41407</v>
      </c>
      <c r="N46" s="52"/>
      <c r="O46" s="52">
        <f>IF(ISBLANK(I46),"",VLOOKUP(I46,codes!$A$2:$B$7,2))</f>
        <v>41407</v>
      </c>
      <c r="P46" s="52"/>
    </row>
    <row r="47" spans="1:16" x14ac:dyDescent="0.25">
      <c r="A47" s="2" t="s">
        <v>26</v>
      </c>
      <c r="B47" s="68" t="s">
        <v>12</v>
      </c>
      <c r="C47" s="61" t="s">
        <v>14</v>
      </c>
      <c r="D47" s="42" t="str">
        <f>IF(ISBLANK(links!H47),links!D47,HYPERLINK(links!J47,links!D47))</f>
        <v>1.2.36.1.2001.1006.1.20000.17</v>
      </c>
      <c r="E47" s="63">
        <v>31147</v>
      </c>
      <c r="F47" s="3" t="s">
        <v>28</v>
      </c>
      <c r="G47" s="4" t="s">
        <v>45</v>
      </c>
      <c r="H47" s="86">
        <v>41120</v>
      </c>
      <c r="I47" s="3" t="s">
        <v>17</v>
      </c>
      <c r="J47" s="22" t="s">
        <v>172</v>
      </c>
      <c r="K47" s="52">
        <f t="shared" si="8"/>
        <v>41120</v>
      </c>
      <c r="L47" s="52">
        <f>IF(ISBLANK(I47),"",VLOOKUP(I47,codes!$A$2:$B$6,2))</f>
        <v>41407</v>
      </c>
      <c r="M47" s="52">
        <f t="shared" si="9"/>
        <v>41407</v>
      </c>
      <c r="N47" s="52"/>
      <c r="O47" s="52">
        <f>IF(ISBLANK(I47),"",VLOOKUP(I47,codes!$A$2:$B$7,2))</f>
        <v>41407</v>
      </c>
      <c r="P47" s="52"/>
    </row>
    <row r="48" spans="1:16" x14ac:dyDescent="0.25">
      <c r="A48" s="2" t="s">
        <v>26</v>
      </c>
      <c r="B48" s="68" t="s">
        <v>12</v>
      </c>
      <c r="C48" s="61" t="s">
        <v>27</v>
      </c>
      <c r="D48" s="42" t="str">
        <f>IF(ISBLANK(links!H48),links!D48,HYPERLINK(links!J48,links!D48))</f>
        <v>1.2.36.1.2001.1006.1.20000.18</v>
      </c>
      <c r="E48" s="63">
        <v>32620</v>
      </c>
      <c r="F48" s="3" t="s">
        <v>28</v>
      </c>
      <c r="G48" s="3" t="s">
        <v>25</v>
      </c>
      <c r="H48" s="86">
        <v>41556</v>
      </c>
      <c r="I48" s="4" t="s">
        <v>16</v>
      </c>
      <c r="J48" s="8" t="s">
        <v>165</v>
      </c>
      <c r="K48" s="52">
        <f t="shared" si="8"/>
        <v>41556</v>
      </c>
      <c r="L48" s="52">
        <f>IF(ISBLANK(I48),"",VLOOKUP(I48,codes!$A$2:$B$6,2))</f>
        <v>41581</v>
      </c>
      <c r="M48" s="52">
        <f t="shared" si="9"/>
        <v>41581</v>
      </c>
      <c r="N48" s="52"/>
      <c r="O48" s="52">
        <f>IF(ISBLANK(I48),"",VLOOKUP(I48,codes!$A$2:$B$7,2))</f>
        <v>41581</v>
      </c>
      <c r="P48" s="52"/>
    </row>
    <row r="49" spans="1:16" x14ac:dyDescent="0.25">
      <c r="A49" s="2" t="s">
        <v>26</v>
      </c>
      <c r="B49" s="68" t="s">
        <v>12</v>
      </c>
      <c r="C49" s="61" t="s">
        <v>13</v>
      </c>
      <c r="D49" s="42" t="str">
        <f>IF(ISBLANK(links!H49),links!D49,HYPERLINK(links!J49,links!D49))</f>
        <v>1.2.36.1.2001.1006.1.20000.19</v>
      </c>
      <c r="E49" s="63">
        <v>32620</v>
      </c>
      <c r="F49" s="3" t="s">
        <v>28</v>
      </c>
      <c r="G49" s="3" t="s">
        <v>25</v>
      </c>
      <c r="H49" s="86">
        <v>41556</v>
      </c>
      <c r="I49" s="4" t="s">
        <v>16</v>
      </c>
      <c r="J49" s="8" t="s">
        <v>165</v>
      </c>
      <c r="K49" s="52">
        <f t="shared" si="8"/>
        <v>41556</v>
      </c>
      <c r="L49" s="52">
        <f>IF(ISBLANK(I49),"",VLOOKUP(I49,codes!$A$2:$B$6,2))</f>
        <v>41581</v>
      </c>
      <c r="M49" s="52">
        <f t="shared" si="9"/>
        <v>41581</v>
      </c>
      <c r="N49" s="52"/>
      <c r="O49" s="52">
        <f>IF(ISBLANK(I49),"",VLOOKUP(I49,codes!$A$2:$B$7,2))</f>
        <v>41581</v>
      </c>
      <c r="P49" s="52"/>
    </row>
    <row r="50" spans="1:16" x14ac:dyDescent="0.25">
      <c r="A50" s="2" t="s">
        <v>26</v>
      </c>
      <c r="B50" s="68" t="s">
        <v>12</v>
      </c>
      <c r="C50" s="61">
        <v>2</v>
      </c>
      <c r="D50" s="42" t="str">
        <f>IF(ISBLANK(links!H50),links!D50,HYPERLINK(links!J50,links!D50))</f>
        <v>1.2.36.1.2001.1006.1.20000.20</v>
      </c>
      <c r="E50" s="63">
        <v>32620</v>
      </c>
      <c r="F50" s="3" t="s">
        <v>28</v>
      </c>
      <c r="G50" s="3" t="s">
        <v>25</v>
      </c>
      <c r="H50" s="86">
        <v>41556</v>
      </c>
      <c r="I50" s="4" t="s">
        <v>16</v>
      </c>
      <c r="J50" s="8" t="s">
        <v>165</v>
      </c>
      <c r="K50" s="52">
        <f t="shared" si="8"/>
        <v>41556</v>
      </c>
      <c r="L50" s="52">
        <f>IF(ISBLANK(I50),"",VLOOKUP(I50,codes!$A$2:$B$6,2))</f>
        <v>41581</v>
      </c>
      <c r="M50" s="52">
        <f t="shared" si="9"/>
        <v>41581</v>
      </c>
      <c r="N50" s="52"/>
      <c r="O50" s="52">
        <f>IF(ISBLANK(I50),"",VLOOKUP(I50,codes!$A$2:$B$7,2))</f>
        <v>41581</v>
      </c>
      <c r="P50" s="52"/>
    </row>
    <row r="51" spans="1:16" x14ac:dyDescent="0.25">
      <c r="A51" s="2" t="s">
        <v>26</v>
      </c>
      <c r="B51" s="68" t="s">
        <v>12</v>
      </c>
      <c r="C51" s="61" t="s">
        <v>11</v>
      </c>
      <c r="D51" s="42" t="str">
        <f>IF(ISBLANK(links!H51),links!D51,HYPERLINK(links!J51,links!D51))</f>
        <v>1.2.36.1.2001.1006.1.20000.21</v>
      </c>
      <c r="E51" s="63">
        <v>32620</v>
      </c>
      <c r="F51" s="3" t="s">
        <v>28</v>
      </c>
      <c r="G51" s="3" t="s">
        <v>25</v>
      </c>
      <c r="H51" s="86">
        <v>41556</v>
      </c>
      <c r="I51" s="4" t="s">
        <v>16</v>
      </c>
      <c r="J51" s="8" t="s">
        <v>165</v>
      </c>
      <c r="K51" s="52">
        <f t="shared" si="8"/>
        <v>41556</v>
      </c>
      <c r="L51" s="52">
        <f>IF(ISBLANK(I51),"",VLOOKUP(I51,codes!$A$2:$B$6,2))</f>
        <v>41581</v>
      </c>
      <c r="M51" s="52">
        <f t="shared" si="9"/>
        <v>41581</v>
      </c>
      <c r="N51" s="52"/>
      <c r="O51" s="52">
        <f>IF(ISBLANK(I51),"",VLOOKUP(I51,codes!$A$2:$B$7,2))</f>
        <v>41581</v>
      </c>
      <c r="P51" s="52"/>
    </row>
    <row r="52" spans="1:16" x14ac:dyDescent="0.25">
      <c r="A52" s="2" t="s">
        <v>26</v>
      </c>
      <c r="B52" s="68" t="s">
        <v>12</v>
      </c>
      <c r="C52" s="61" t="s">
        <v>14</v>
      </c>
      <c r="D52" s="42" t="str">
        <f>IF(ISBLANK(links!H52),links!D52,HYPERLINK(links!J52,links!D52))</f>
        <v>1.2.36.1.2001.1006.1.20000.22</v>
      </c>
      <c r="E52" s="63">
        <v>32620</v>
      </c>
      <c r="F52" s="3" t="s">
        <v>28</v>
      </c>
      <c r="G52" s="3" t="s">
        <v>25</v>
      </c>
      <c r="H52" s="86">
        <v>41556</v>
      </c>
      <c r="I52" s="4" t="s">
        <v>16</v>
      </c>
      <c r="J52" s="8" t="s">
        <v>165</v>
      </c>
      <c r="K52" s="52">
        <f t="shared" si="8"/>
        <v>41556</v>
      </c>
      <c r="L52" s="52">
        <f>IF(ISBLANK(I52),"",VLOOKUP(I52,codes!$A$2:$B$6,2))</f>
        <v>41581</v>
      </c>
      <c r="M52" s="52">
        <f t="shared" si="9"/>
        <v>41581</v>
      </c>
      <c r="N52" s="52"/>
      <c r="O52" s="52">
        <f>IF(ISBLANK(I52),"",VLOOKUP(I52,codes!$A$2:$B$7,2))</f>
        <v>41581</v>
      </c>
      <c r="P52" s="52"/>
    </row>
    <row r="53" spans="1:16" x14ac:dyDescent="0.25">
      <c r="A53" s="2" t="s">
        <v>26</v>
      </c>
      <c r="B53" s="61" t="s">
        <v>10</v>
      </c>
      <c r="C53" s="61" t="s">
        <v>27</v>
      </c>
      <c r="D53" s="42" t="str">
        <f>IF(ISBLANK(links!H53),links!D53,HYPERLINK(links!J53,links!D53))</f>
        <v>1.2.36.1.2001.1006.1.20000.23</v>
      </c>
      <c r="E53" s="63">
        <v>32620</v>
      </c>
      <c r="F53" s="3" t="s">
        <v>28</v>
      </c>
      <c r="G53" s="3" t="s">
        <v>25</v>
      </c>
      <c r="H53" s="86">
        <v>41556</v>
      </c>
      <c r="I53" s="4" t="s">
        <v>16</v>
      </c>
      <c r="J53" s="8" t="s">
        <v>165</v>
      </c>
      <c r="K53" s="52">
        <f t="shared" si="8"/>
        <v>41556</v>
      </c>
      <c r="L53" s="52">
        <f>IF(ISBLANK(I53),"",VLOOKUP(I53,codes!$A$2:$B$6,2))</f>
        <v>41581</v>
      </c>
      <c r="M53" s="52">
        <f t="shared" si="9"/>
        <v>41581</v>
      </c>
      <c r="N53" s="52"/>
      <c r="O53" s="52">
        <f>IF(ISBLANK(I53),"",VLOOKUP(I53,codes!$A$2:$B$7,2))</f>
        <v>41581</v>
      </c>
      <c r="P53" s="52"/>
    </row>
    <row r="54" spans="1:16" x14ac:dyDescent="0.25">
      <c r="A54" s="2" t="s">
        <v>26</v>
      </c>
      <c r="B54" s="61" t="s">
        <v>10</v>
      </c>
      <c r="C54" s="61" t="s">
        <v>13</v>
      </c>
      <c r="D54" s="42" t="str">
        <f>IF(ISBLANK(links!H54),links!D54,HYPERLINK(links!J54,links!D54))</f>
        <v>1.2.36.1.2001.1006.1.20000.24</v>
      </c>
      <c r="E54" s="63">
        <v>32620</v>
      </c>
      <c r="F54" s="3" t="s">
        <v>28</v>
      </c>
      <c r="G54" s="3" t="s">
        <v>25</v>
      </c>
      <c r="H54" s="86">
        <v>41556</v>
      </c>
      <c r="I54" s="4" t="s">
        <v>16</v>
      </c>
      <c r="J54" s="8" t="s">
        <v>165</v>
      </c>
      <c r="K54" s="52">
        <f t="shared" si="8"/>
        <v>41556</v>
      </c>
      <c r="L54" s="52">
        <f>IF(ISBLANK(I54),"",VLOOKUP(I54,codes!$A$2:$B$6,2))</f>
        <v>41581</v>
      </c>
      <c r="M54" s="52">
        <f t="shared" si="9"/>
        <v>41581</v>
      </c>
      <c r="N54" s="52"/>
      <c r="O54" s="52">
        <f>IF(ISBLANK(I54),"",VLOOKUP(I54,codes!$A$2:$B$7,2))</f>
        <v>41581</v>
      </c>
      <c r="P54" s="52"/>
    </row>
    <row r="55" spans="1:16" x14ac:dyDescent="0.25">
      <c r="A55" s="2" t="s">
        <v>26</v>
      </c>
      <c r="B55" s="61" t="s">
        <v>10</v>
      </c>
      <c r="C55" s="61">
        <v>2</v>
      </c>
      <c r="D55" s="42" t="str">
        <f>IF(ISBLANK(links!H55),links!D55,HYPERLINK(links!J55,links!D55))</f>
        <v>1.2.36.1.2001.1006.1.20000.25</v>
      </c>
      <c r="E55" s="63">
        <v>32620</v>
      </c>
      <c r="F55" s="3" t="s">
        <v>28</v>
      </c>
      <c r="G55" s="3" t="s">
        <v>25</v>
      </c>
      <c r="H55" s="86">
        <v>41556</v>
      </c>
      <c r="I55" s="4" t="s">
        <v>16</v>
      </c>
      <c r="J55" s="8" t="s">
        <v>165</v>
      </c>
      <c r="K55" s="52">
        <f t="shared" si="8"/>
        <v>41556</v>
      </c>
      <c r="L55" s="52">
        <f>IF(ISBLANK(I55),"",VLOOKUP(I55,codes!$A$2:$B$6,2))</f>
        <v>41581</v>
      </c>
      <c r="M55" s="52">
        <f t="shared" si="9"/>
        <v>41581</v>
      </c>
      <c r="N55" s="52"/>
      <c r="O55" s="52">
        <f>IF(ISBLANK(I55),"",VLOOKUP(I55,codes!$A$2:$B$7,2))</f>
        <v>41581</v>
      </c>
      <c r="P55" s="52"/>
    </row>
    <row r="56" spans="1:16" x14ac:dyDescent="0.25">
      <c r="A56" s="2" t="s">
        <v>26</v>
      </c>
      <c r="B56" s="61" t="s">
        <v>10</v>
      </c>
      <c r="C56" s="61" t="s">
        <v>11</v>
      </c>
      <c r="D56" s="42" t="str">
        <f>IF(ISBLANK(links!H56),links!D56,HYPERLINK(links!J56,links!D56))</f>
        <v>1.2.36.1.2001.1006.1.20000.26</v>
      </c>
      <c r="E56" s="63">
        <v>32620</v>
      </c>
      <c r="F56" s="3" t="s">
        <v>28</v>
      </c>
      <c r="G56" s="3" t="s">
        <v>25</v>
      </c>
      <c r="H56" s="86">
        <v>41556</v>
      </c>
      <c r="I56" s="4" t="s">
        <v>16</v>
      </c>
      <c r="J56" s="8" t="s">
        <v>165</v>
      </c>
      <c r="K56" s="52">
        <f t="shared" si="8"/>
        <v>41556</v>
      </c>
      <c r="L56" s="52">
        <f>IF(ISBLANK(I56),"",VLOOKUP(I56,codes!$A$2:$B$6,2))</f>
        <v>41581</v>
      </c>
      <c r="M56" s="52">
        <f t="shared" si="9"/>
        <v>41581</v>
      </c>
      <c r="N56" s="52"/>
      <c r="O56" s="52">
        <f>IF(ISBLANK(I56),"",VLOOKUP(I56,codes!$A$2:$B$7,2))</f>
        <v>41581</v>
      </c>
      <c r="P56" s="52"/>
    </row>
    <row r="57" spans="1:16" x14ac:dyDescent="0.25">
      <c r="A57" s="2" t="s">
        <v>26</v>
      </c>
      <c r="B57" s="61" t="s">
        <v>10</v>
      </c>
      <c r="C57" s="61" t="s">
        <v>14</v>
      </c>
      <c r="D57" s="42" t="str">
        <f>IF(ISBLANK(links!H57),links!D57,HYPERLINK(links!J57,links!D57))</f>
        <v>1.2.36.1.2001.1006.1.20000.27</v>
      </c>
      <c r="E57" s="63">
        <v>32620</v>
      </c>
      <c r="F57" s="3" t="s">
        <v>28</v>
      </c>
      <c r="G57" s="3" t="s">
        <v>25</v>
      </c>
      <c r="H57" s="86">
        <v>41556</v>
      </c>
      <c r="I57" s="4" t="s">
        <v>16</v>
      </c>
      <c r="J57" s="8" t="s">
        <v>165</v>
      </c>
      <c r="K57" s="52">
        <f t="shared" si="8"/>
        <v>41556</v>
      </c>
      <c r="L57" s="52">
        <f>IF(ISBLANK(I57),"",VLOOKUP(I57,codes!$A$2:$B$6,2))</f>
        <v>41581</v>
      </c>
      <c r="M57" s="52">
        <f t="shared" si="9"/>
        <v>41581</v>
      </c>
      <c r="N57" s="52"/>
      <c r="O57" s="52">
        <f>IF(ISBLANK(I57),"",VLOOKUP(I57,codes!$A$2:$B$7,2))</f>
        <v>41581</v>
      </c>
      <c r="P57" s="52"/>
    </row>
    <row r="58" spans="1:16" ht="7.5" customHeight="1" x14ac:dyDescent="0.25">
      <c r="A58" s="6"/>
      <c r="B58" s="71"/>
      <c r="C58" s="66"/>
      <c r="D58" s="41"/>
      <c r="E58" s="66"/>
      <c r="F58" s="9"/>
      <c r="G58" s="9"/>
      <c r="H58" s="85"/>
      <c r="I58" s="9"/>
      <c r="J58" s="23"/>
      <c r="K58" s="23"/>
      <c r="L58" s="50"/>
      <c r="M58" s="50"/>
      <c r="N58" s="50"/>
      <c r="O58" s="50"/>
      <c r="P58" s="9"/>
    </row>
    <row r="59" spans="1:16" x14ac:dyDescent="0.25">
      <c r="A59" s="2" t="s">
        <v>29</v>
      </c>
      <c r="B59" s="61" t="s">
        <v>10</v>
      </c>
      <c r="C59" s="68" t="s">
        <v>13</v>
      </c>
      <c r="D59" s="42" t="str">
        <f>IF(ISBLANK(links!H59),links!D59,HYPERLINK(links!J59,links!D59))</f>
        <v>1.2.36.1.2001.1006.1.21000.9</v>
      </c>
      <c r="E59" s="63">
        <v>142</v>
      </c>
      <c r="F59" s="3" t="s">
        <v>44</v>
      </c>
      <c r="G59" s="8" t="s">
        <v>22</v>
      </c>
      <c r="H59" s="86">
        <v>41046</v>
      </c>
      <c r="I59" s="8" t="s">
        <v>18</v>
      </c>
      <c r="J59" s="22" t="s">
        <v>172</v>
      </c>
      <c r="K59" s="52">
        <f t="shared" ref="K59:K72" si="11">H59</f>
        <v>41046</v>
      </c>
      <c r="L59" s="52">
        <f>IF(ISBLANK(I59),"",VLOOKUP(I59,codes!$A$2:$B$6,2))</f>
        <v>41138</v>
      </c>
      <c r="M59" s="52">
        <f t="shared" si="9"/>
        <v>41138</v>
      </c>
      <c r="N59" s="52"/>
      <c r="O59" s="52">
        <f>IF(ISBLANK(I59),"",VLOOKUP(I59,codes!$A$2:$B$7,2))</f>
        <v>41138</v>
      </c>
      <c r="P59" s="52"/>
    </row>
    <row r="60" spans="1:16" x14ac:dyDescent="0.25">
      <c r="A60" s="2" t="s">
        <v>29</v>
      </c>
      <c r="B60" s="61" t="s">
        <v>10</v>
      </c>
      <c r="C60" s="68">
        <v>2</v>
      </c>
      <c r="D60" s="42" t="str">
        <f>IF(ISBLANK(links!H60),links!D60,HYPERLINK(links!J60,links!D60))</f>
        <v>1.2.36.1.2001.1006.1.21000.10</v>
      </c>
      <c r="E60" s="63">
        <v>143</v>
      </c>
      <c r="F60" s="3" t="s">
        <v>44</v>
      </c>
      <c r="G60" s="8" t="s">
        <v>22</v>
      </c>
      <c r="H60" s="86">
        <v>41046</v>
      </c>
      <c r="I60" s="8" t="s">
        <v>18</v>
      </c>
      <c r="J60" s="22" t="s">
        <v>172</v>
      </c>
      <c r="K60" s="52">
        <f t="shared" si="11"/>
        <v>41046</v>
      </c>
      <c r="L60" s="52">
        <f>IF(ISBLANK(I60),"",VLOOKUP(I60,codes!$A$2:$B$6,2))</f>
        <v>41138</v>
      </c>
      <c r="M60" s="52">
        <f t="shared" ref="M60:N75" si="12">O60</f>
        <v>41138</v>
      </c>
      <c r="N60" s="52"/>
      <c r="O60" s="52">
        <f>IF(ISBLANK(I60),"",VLOOKUP(I60,codes!$A$2:$B$7,2))</f>
        <v>41138</v>
      </c>
      <c r="P60" s="52"/>
    </row>
    <row r="61" spans="1:16" x14ac:dyDescent="0.25">
      <c r="A61" s="2" t="s">
        <v>29</v>
      </c>
      <c r="B61" s="61" t="s">
        <v>10</v>
      </c>
      <c r="C61" s="68" t="s">
        <v>11</v>
      </c>
      <c r="D61" s="42" t="str">
        <f>IF(ISBLANK(links!H61),links!D61,HYPERLINK(links!J61,links!D61))</f>
        <v>1.2.36.1.2001.1006.1.21000.11</v>
      </c>
      <c r="E61" s="63">
        <v>144</v>
      </c>
      <c r="F61" s="3" t="s">
        <v>44</v>
      </c>
      <c r="G61" s="8" t="s">
        <v>22</v>
      </c>
      <c r="H61" s="86">
        <v>41046</v>
      </c>
      <c r="I61" s="8" t="s">
        <v>18</v>
      </c>
      <c r="J61" s="22" t="s">
        <v>172</v>
      </c>
      <c r="K61" s="52">
        <f t="shared" si="11"/>
        <v>41046</v>
      </c>
      <c r="L61" s="52">
        <f>IF(ISBLANK(I61),"",VLOOKUP(I61,codes!$A$2:$B$6,2))</f>
        <v>41138</v>
      </c>
      <c r="M61" s="52">
        <f t="shared" si="12"/>
        <v>41138</v>
      </c>
      <c r="N61" s="52"/>
      <c r="O61" s="52">
        <f>IF(ISBLANK(I61),"",VLOOKUP(I61,codes!$A$2:$B$7,2))</f>
        <v>41138</v>
      </c>
      <c r="P61" s="52"/>
    </row>
    <row r="62" spans="1:16" x14ac:dyDescent="0.25">
      <c r="A62" s="2" t="s">
        <v>29</v>
      </c>
      <c r="B62" s="61" t="s">
        <v>10</v>
      </c>
      <c r="C62" s="68" t="s">
        <v>27</v>
      </c>
      <c r="D62" s="42" t="str">
        <f>IF(ISBLANK(links!H62),links!D62,HYPERLINK(links!J62,links!D62))</f>
        <v>1.2.36.1.2001.1006.1.21000.12</v>
      </c>
      <c r="E62" s="63">
        <v>145</v>
      </c>
      <c r="F62" s="3" t="s">
        <v>44</v>
      </c>
      <c r="G62" s="8" t="s">
        <v>22</v>
      </c>
      <c r="H62" s="86">
        <v>41046</v>
      </c>
      <c r="I62" s="8" t="s">
        <v>18</v>
      </c>
      <c r="J62" s="8" t="s">
        <v>164</v>
      </c>
      <c r="K62" s="52">
        <f t="shared" si="11"/>
        <v>41046</v>
      </c>
      <c r="L62" s="52">
        <f>IF(ISBLANK(I62),"",VLOOKUP(I62,codes!$A$2:$B$6,2))</f>
        <v>41138</v>
      </c>
      <c r="M62" s="52">
        <f t="shared" si="12"/>
        <v>41138</v>
      </c>
      <c r="N62" s="52">
        <f t="shared" si="12"/>
        <v>41581</v>
      </c>
      <c r="O62" s="52">
        <f>IF(ISBLANK(I62),"",VLOOKUP(I62,codes!$A$2:$B$7,2))</f>
        <v>41138</v>
      </c>
      <c r="P62" s="52">
        <f>O68</f>
        <v>41581</v>
      </c>
    </row>
    <row r="63" spans="1:16" x14ac:dyDescent="0.25">
      <c r="A63" s="2" t="s">
        <v>29</v>
      </c>
      <c r="B63" s="68" t="s">
        <v>12</v>
      </c>
      <c r="C63" s="68" t="s">
        <v>27</v>
      </c>
      <c r="D63" s="42" t="str">
        <f>IF(ISBLANK(links!H63),links!D63,HYPERLINK(links!J63,links!D63))</f>
        <v>1.2.36.1.2001.1006.1.21000.13</v>
      </c>
      <c r="E63" s="63">
        <v>32624</v>
      </c>
      <c r="F63" s="3" t="s">
        <v>44</v>
      </c>
      <c r="G63" s="8" t="s">
        <v>45</v>
      </c>
      <c r="H63" s="84">
        <v>41556</v>
      </c>
      <c r="I63" s="8" t="s">
        <v>16</v>
      </c>
      <c r="J63" s="8" t="s">
        <v>165</v>
      </c>
      <c r="K63" s="52">
        <f t="shared" si="11"/>
        <v>41556</v>
      </c>
      <c r="L63" s="52">
        <f>IF(ISBLANK(I63),"",VLOOKUP(I63,codes!$A$2:$B$6,2))</f>
        <v>41581</v>
      </c>
      <c r="M63" s="52">
        <f t="shared" si="12"/>
        <v>41581</v>
      </c>
      <c r="N63" s="52"/>
      <c r="O63" s="52">
        <f>IF(ISBLANK(I63),"",VLOOKUP(I63,codes!$A$2:$B$7,2))</f>
        <v>41581</v>
      </c>
      <c r="P63" s="52"/>
    </row>
    <row r="64" spans="1:16" x14ac:dyDescent="0.25">
      <c r="A64" s="2" t="s">
        <v>29</v>
      </c>
      <c r="B64" s="68" t="s">
        <v>12</v>
      </c>
      <c r="C64" s="68" t="s">
        <v>13</v>
      </c>
      <c r="D64" s="42" t="str">
        <f>IF(ISBLANK(links!H64),links!D64,HYPERLINK(links!J64,links!D64))</f>
        <v>1.2.36.1.2001.1006.1.21000.14</v>
      </c>
      <c r="E64" s="63">
        <v>32624</v>
      </c>
      <c r="F64" s="3" t="s">
        <v>44</v>
      </c>
      <c r="G64" s="8" t="s">
        <v>45</v>
      </c>
      <c r="H64" s="84">
        <v>41556</v>
      </c>
      <c r="I64" s="8" t="s">
        <v>16</v>
      </c>
      <c r="J64" s="8" t="s">
        <v>165</v>
      </c>
      <c r="K64" s="52">
        <f t="shared" si="11"/>
        <v>41556</v>
      </c>
      <c r="L64" s="52">
        <f>IF(ISBLANK(I64),"",VLOOKUP(I64,codes!$A$2:$B$6,2))</f>
        <v>41581</v>
      </c>
      <c r="M64" s="52">
        <f t="shared" si="12"/>
        <v>41581</v>
      </c>
      <c r="N64" s="52"/>
      <c r="O64" s="52">
        <f>IF(ISBLANK(I64),"",VLOOKUP(I64,codes!$A$2:$B$7,2))</f>
        <v>41581</v>
      </c>
      <c r="P64" s="52"/>
    </row>
    <row r="65" spans="1:16" x14ac:dyDescent="0.25">
      <c r="A65" s="2" t="s">
        <v>29</v>
      </c>
      <c r="B65" s="68" t="s">
        <v>12</v>
      </c>
      <c r="C65" s="68">
        <v>2</v>
      </c>
      <c r="D65" s="42" t="str">
        <f>IF(ISBLANK(links!H65),links!D65,HYPERLINK(links!J65,links!D65))</f>
        <v>1.2.36.1.2001.1006.1.21000.15</v>
      </c>
      <c r="E65" s="63">
        <v>32624</v>
      </c>
      <c r="F65" s="3" t="s">
        <v>44</v>
      </c>
      <c r="G65" s="8" t="s">
        <v>45</v>
      </c>
      <c r="H65" s="84">
        <v>41556</v>
      </c>
      <c r="I65" s="8" t="s">
        <v>16</v>
      </c>
      <c r="J65" s="8" t="s">
        <v>165</v>
      </c>
      <c r="K65" s="52">
        <f t="shared" si="11"/>
        <v>41556</v>
      </c>
      <c r="L65" s="52">
        <f>IF(ISBLANK(I65),"",VLOOKUP(I65,codes!$A$2:$B$6,2))</f>
        <v>41581</v>
      </c>
      <c r="M65" s="52">
        <f t="shared" si="12"/>
        <v>41581</v>
      </c>
      <c r="N65" s="52"/>
      <c r="O65" s="52">
        <f>IF(ISBLANK(I65),"",VLOOKUP(I65,codes!$A$2:$B$7,2))</f>
        <v>41581</v>
      </c>
      <c r="P65" s="52"/>
    </row>
    <row r="66" spans="1:16" x14ac:dyDescent="0.25">
      <c r="A66" s="2" t="s">
        <v>29</v>
      </c>
      <c r="B66" s="68" t="s">
        <v>12</v>
      </c>
      <c r="C66" s="68" t="s">
        <v>11</v>
      </c>
      <c r="D66" s="42" t="str">
        <f>IF(ISBLANK(links!H66),links!D66,HYPERLINK(links!J66,links!D66))</f>
        <v>1.2.36.1.2001.1006.1.21000.16</v>
      </c>
      <c r="E66" s="63">
        <v>32624</v>
      </c>
      <c r="F66" s="3" t="s">
        <v>44</v>
      </c>
      <c r="G66" s="8" t="s">
        <v>45</v>
      </c>
      <c r="H66" s="84">
        <v>41556</v>
      </c>
      <c r="I66" s="8" t="s">
        <v>16</v>
      </c>
      <c r="J66" s="8" t="s">
        <v>165</v>
      </c>
      <c r="K66" s="52">
        <f t="shared" si="11"/>
        <v>41556</v>
      </c>
      <c r="L66" s="52">
        <f>IF(ISBLANK(I66),"",VLOOKUP(I66,codes!$A$2:$B$6,2))</f>
        <v>41581</v>
      </c>
      <c r="M66" s="52">
        <f t="shared" si="12"/>
        <v>41581</v>
      </c>
      <c r="N66" s="52"/>
      <c r="O66" s="52">
        <f>IF(ISBLANK(I66),"",VLOOKUP(I66,codes!$A$2:$B$7,2))</f>
        <v>41581</v>
      </c>
      <c r="P66" s="52"/>
    </row>
    <row r="67" spans="1:16" x14ac:dyDescent="0.25">
      <c r="A67" s="2" t="s">
        <v>29</v>
      </c>
      <c r="B67" s="68" t="s">
        <v>12</v>
      </c>
      <c r="C67" s="68" t="s">
        <v>14</v>
      </c>
      <c r="D67" s="42" t="str">
        <f>IF(ISBLANK(links!H67),links!D67,HYPERLINK(links!J67,links!D67))</f>
        <v>1.2.36.1.2001.1006.1.21000.17</v>
      </c>
      <c r="E67" s="63">
        <v>32624</v>
      </c>
      <c r="F67" s="3" t="s">
        <v>44</v>
      </c>
      <c r="G67" s="8" t="s">
        <v>45</v>
      </c>
      <c r="H67" s="84">
        <v>41556</v>
      </c>
      <c r="I67" s="8" t="s">
        <v>16</v>
      </c>
      <c r="J67" s="8" t="s">
        <v>165</v>
      </c>
      <c r="K67" s="52">
        <f t="shared" si="11"/>
        <v>41556</v>
      </c>
      <c r="L67" s="52">
        <f>IF(ISBLANK(I67),"",VLOOKUP(I67,codes!$A$2:$B$6,2))</f>
        <v>41581</v>
      </c>
      <c r="M67" s="52">
        <f t="shared" si="12"/>
        <v>41581</v>
      </c>
      <c r="N67" s="52"/>
      <c r="O67" s="52">
        <f>IF(ISBLANK(I67),"",VLOOKUP(I67,codes!$A$2:$B$7,2))</f>
        <v>41581</v>
      </c>
      <c r="P67" s="52"/>
    </row>
    <row r="68" spans="1:16" x14ac:dyDescent="0.25">
      <c r="A68" s="2" t="s">
        <v>29</v>
      </c>
      <c r="B68" s="61" t="s">
        <v>10</v>
      </c>
      <c r="C68" s="68" t="s">
        <v>27</v>
      </c>
      <c r="D68" s="42" t="str">
        <f>IF(ISBLANK(links!H68),links!D68,HYPERLINK(links!J68,links!D68))</f>
        <v>1.2.36.1.2001.1006.1.21000.18</v>
      </c>
      <c r="E68" s="63">
        <v>32624</v>
      </c>
      <c r="F68" s="3" t="s">
        <v>44</v>
      </c>
      <c r="G68" s="8" t="s">
        <v>45</v>
      </c>
      <c r="H68" s="84">
        <v>41556</v>
      </c>
      <c r="I68" s="8" t="s">
        <v>16</v>
      </c>
      <c r="J68" s="8" t="s">
        <v>165</v>
      </c>
      <c r="K68" s="52">
        <f t="shared" si="11"/>
        <v>41556</v>
      </c>
      <c r="L68" s="52">
        <f>IF(ISBLANK(I68),"",VLOOKUP(I68,codes!$A$2:$B$6,2))</f>
        <v>41581</v>
      </c>
      <c r="M68" s="52">
        <f t="shared" si="12"/>
        <v>41581</v>
      </c>
      <c r="N68" s="52"/>
      <c r="O68" s="52">
        <f>IF(ISBLANK(I68),"",VLOOKUP(I68,codes!$A$2:$B$7,2))</f>
        <v>41581</v>
      </c>
      <c r="P68" s="52"/>
    </row>
    <row r="69" spans="1:16" x14ac:dyDescent="0.25">
      <c r="A69" s="2" t="s">
        <v>29</v>
      </c>
      <c r="B69" s="61" t="s">
        <v>10</v>
      </c>
      <c r="C69" s="68" t="s">
        <v>13</v>
      </c>
      <c r="D69" s="42" t="str">
        <f>IF(ISBLANK(links!H69),links!D69,HYPERLINK(links!J69,links!D69))</f>
        <v>1.2.36.1.2001.1006.1.21000.19</v>
      </c>
      <c r="E69" s="63">
        <v>32624</v>
      </c>
      <c r="F69" s="3" t="s">
        <v>44</v>
      </c>
      <c r="G69" s="8" t="s">
        <v>45</v>
      </c>
      <c r="H69" s="84">
        <v>41556</v>
      </c>
      <c r="I69" s="8" t="s">
        <v>16</v>
      </c>
      <c r="J69" s="8" t="s">
        <v>165</v>
      </c>
      <c r="K69" s="52">
        <f t="shared" si="11"/>
        <v>41556</v>
      </c>
      <c r="L69" s="52">
        <f>IF(ISBLANK(I69),"",VLOOKUP(I69,codes!$A$2:$B$6,2))</f>
        <v>41581</v>
      </c>
      <c r="M69" s="52">
        <f t="shared" si="12"/>
        <v>41581</v>
      </c>
      <c r="N69" s="52"/>
      <c r="O69" s="52">
        <f>IF(ISBLANK(I69),"",VLOOKUP(I69,codes!$A$2:$B$7,2))</f>
        <v>41581</v>
      </c>
      <c r="P69" s="52"/>
    </row>
    <row r="70" spans="1:16" x14ac:dyDescent="0.25">
      <c r="A70" s="2" t="s">
        <v>29</v>
      </c>
      <c r="B70" s="61" t="s">
        <v>10</v>
      </c>
      <c r="C70" s="68">
        <v>2</v>
      </c>
      <c r="D70" s="42" t="str">
        <f>IF(ISBLANK(links!H70),links!D70,HYPERLINK(links!J70,links!D70))</f>
        <v>1.2.36.1.2001.1006.1.21000.20</v>
      </c>
      <c r="E70" s="63">
        <v>32624</v>
      </c>
      <c r="F70" s="3" t="s">
        <v>44</v>
      </c>
      <c r="G70" s="8" t="s">
        <v>45</v>
      </c>
      <c r="H70" s="84">
        <v>41556</v>
      </c>
      <c r="I70" s="8" t="s">
        <v>16</v>
      </c>
      <c r="J70" s="8" t="s">
        <v>165</v>
      </c>
      <c r="K70" s="52">
        <f t="shared" si="11"/>
        <v>41556</v>
      </c>
      <c r="L70" s="52">
        <f>IF(ISBLANK(I70),"",VLOOKUP(I70,codes!$A$2:$B$6,2))</f>
        <v>41581</v>
      </c>
      <c r="M70" s="52">
        <f t="shared" si="12"/>
        <v>41581</v>
      </c>
      <c r="N70" s="52"/>
      <c r="O70" s="52">
        <f>IF(ISBLANK(I70),"",VLOOKUP(I70,codes!$A$2:$B$7,2))</f>
        <v>41581</v>
      </c>
      <c r="P70" s="52"/>
    </row>
    <row r="71" spans="1:16" x14ac:dyDescent="0.25">
      <c r="A71" s="2" t="s">
        <v>29</v>
      </c>
      <c r="B71" s="61" t="s">
        <v>10</v>
      </c>
      <c r="C71" s="68" t="s">
        <v>11</v>
      </c>
      <c r="D71" s="42" t="str">
        <f>IF(ISBLANK(links!H71),links!D71,HYPERLINK(links!J71,links!D71))</f>
        <v>1.2.36.1.2001.1006.1.21000.21</v>
      </c>
      <c r="E71" s="63">
        <v>32624</v>
      </c>
      <c r="F71" s="3" t="s">
        <v>44</v>
      </c>
      <c r="G71" s="8" t="s">
        <v>45</v>
      </c>
      <c r="H71" s="84">
        <v>41556</v>
      </c>
      <c r="I71" s="8" t="s">
        <v>16</v>
      </c>
      <c r="J71" s="8" t="s">
        <v>165</v>
      </c>
      <c r="K71" s="52">
        <f t="shared" si="11"/>
        <v>41556</v>
      </c>
      <c r="L71" s="52">
        <f>IF(ISBLANK(I71),"",VLOOKUP(I71,codes!$A$2:$B$6,2))</f>
        <v>41581</v>
      </c>
      <c r="M71" s="52">
        <f t="shared" si="12"/>
        <v>41581</v>
      </c>
      <c r="N71" s="52"/>
      <c r="O71" s="52">
        <f>IF(ISBLANK(I71),"",VLOOKUP(I71,codes!$A$2:$B$7,2))</f>
        <v>41581</v>
      </c>
      <c r="P71" s="52"/>
    </row>
    <row r="72" spans="1:16" x14ac:dyDescent="0.25">
      <c r="A72" s="2" t="s">
        <v>29</v>
      </c>
      <c r="B72" s="61" t="s">
        <v>10</v>
      </c>
      <c r="C72" s="68" t="s">
        <v>14</v>
      </c>
      <c r="D72" s="42" t="str">
        <f>IF(ISBLANK(links!H72),links!D72,HYPERLINK(links!J72,links!D72))</f>
        <v>1.2.36.1.2001.1006.1.21000.22</v>
      </c>
      <c r="E72" s="63">
        <v>32624</v>
      </c>
      <c r="F72" s="3" t="s">
        <v>44</v>
      </c>
      <c r="G72" s="8" t="s">
        <v>45</v>
      </c>
      <c r="H72" s="84">
        <v>41556</v>
      </c>
      <c r="I72" s="8" t="s">
        <v>16</v>
      </c>
      <c r="J72" s="8" t="s">
        <v>165</v>
      </c>
      <c r="K72" s="52">
        <f t="shared" si="11"/>
        <v>41556</v>
      </c>
      <c r="L72" s="52">
        <f>IF(ISBLANK(I72),"",VLOOKUP(I72,codes!$A$2:$B$6,2))</f>
        <v>41581</v>
      </c>
      <c r="M72" s="52">
        <f t="shared" si="12"/>
        <v>41581</v>
      </c>
      <c r="N72" s="52"/>
      <c r="O72" s="52">
        <f>IF(ISBLANK(I72),"",VLOOKUP(I72,codes!$A$2:$B$7,2))</f>
        <v>41581</v>
      </c>
      <c r="P72" s="52"/>
    </row>
    <row r="73" spans="1:16" ht="7.5" customHeight="1" x14ac:dyDescent="0.25">
      <c r="A73" s="6"/>
      <c r="B73" s="71"/>
      <c r="C73" s="71"/>
      <c r="D73" s="5"/>
      <c r="E73" s="66"/>
      <c r="F73" s="9"/>
      <c r="G73" s="9"/>
      <c r="H73" s="85"/>
      <c r="I73" s="9"/>
      <c r="J73" s="23"/>
      <c r="K73" s="23"/>
      <c r="L73" s="50"/>
      <c r="M73" s="50"/>
      <c r="N73" s="50"/>
      <c r="O73" s="50"/>
      <c r="P73" s="9"/>
    </row>
    <row r="74" spans="1:16" x14ac:dyDescent="0.25">
      <c r="A74" s="2" t="s">
        <v>30</v>
      </c>
      <c r="B74" s="61" t="s">
        <v>10</v>
      </c>
      <c r="C74" s="68" t="s">
        <v>13</v>
      </c>
      <c r="D74" s="42" t="str">
        <f>IF(ISBLANK(links!H74),links!D74,HYPERLINK(links!J74,links!D74))</f>
        <v>1.2.36.1.2001.1006.1.16615.9</v>
      </c>
      <c r="E74" s="63">
        <v>146</v>
      </c>
      <c r="F74" s="8" t="s">
        <v>46</v>
      </c>
      <c r="G74" s="8" t="s">
        <v>22</v>
      </c>
      <c r="H74" s="87">
        <v>41046</v>
      </c>
      <c r="I74" s="8" t="s">
        <v>18</v>
      </c>
      <c r="J74" s="22" t="s">
        <v>172</v>
      </c>
      <c r="K74" s="52">
        <f t="shared" ref="K74:K87" si="13">H74</f>
        <v>41046</v>
      </c>
      <c r="L74" s="52">
        <f>IF(ISBLANK(I74),"",VLOOKUP(I74,codes!$A$2:$B$6,2))</f>
        <v>41138</v>
      </c>
      <c r="M74" s="52">
        <f t="shared" si="12"/>
        <v>41138</v>
      </c>
      <c r="N74" s="52"/>
      <c r="O74" s="52">
        <f>IF(ISBLANK(I74),"",VLOOKUP(I74,codes!$A$2:$B$7,2))</f>
        <v>41138</v>
      </c>
      <c r="P74" s="52"/>
    </row>
    <row r="75" spans="1:16" x14ac:dyDescent="0.25">
      <c r="A75" s="2" t="s">
        <v>30</v>
      </c>
      <c r="B75" s="61" t="s">
        <v>10</v>
      </c>
      <c r="C75" s="68">
        <v>2</v>
      </c>
      <c r="D75" s="42" t="str">
        <f>IF(ISBLANK(links!H75),links!D75,HYPERLINK(links!J75,links!D75))</f>
        <v>1.2.36.1.2001.1006.1.16615.10</v>
      </c>
      <c r="E75" s="63">
        <v>147</v>
      </c>
      <c r="F75" s="8" t="s">
        <v>46</v>
      </c>
      <c r="G75" s="8" t="s">
        <v>22</v>
      </c>
      <c r="H75" s="87">
        <v>41046</v>
      </c>
      <c r="I75" s="8" t="s">
        <v>18</v>
      </c>
      <c r="J75" s="22" t="s">
        <v>172</v>
      </c>
      <c r="K75" s="52">
        <f t="shared" si="13"/>
        <v>41046</v>
      </c>
      <c r="L75" s="52">
        <f>IF(ISBLANK(I75),"",VLOOKUP(I75,codes!$A$2:$B$6,2))</f>
        <v>41138</v>
      </c>
      <c r="M75" s="52">
        <f t="shared" si="12"/>
        <v>41138</v>
      </c>
      <c r="N75" s="52"/>
      <c r="O75" s="52">
        <f>IF(ISBLANK(I75),"",VLOOKUP(I75,codes!$A$2:$B$7,2))</f>
        <v>41138</v>
      </c>
      <c r="P75" s="52"/>
    </row>
    <row r="76" spans="1:16" x14ac:dyDescent="0.25">
      <c r="A76" s="2" t="s">
        <v>30</v>
      </c>
      <c r="B76" s="61" t="s">
        <v>10</v>
      </c>
      <c r="C76" s="68" t="s">
        <v>11</v>
      </c>
      <c r="D76" s="42" t="str">
        <f>IF(ISBLANK(links!H76),links!D76,HYPERLINK(links!J76,links!D76))</f>
        <v>1.2.36.1.2001.1006.1.16615.11</v>
      </c>
      <c r="E76" s="63">
        <v>148</v>
      </c>
      <c r="F76" s="8" t="s">
        <v>46</v>
      </c>
      <c r="G76" s="8" t="s">
        <v>22</v>
      </c>
      <c r="H76" s="87">
        <v>41046</v>
      </c>
      <c r="I76" s="8" t="s">
        <v>18</v>
      </c>
      <c r="J76" s="22" t="s">
        <v>172</v>
      </c>
      <c r="K76" s="52">
        <f t="shared" si="13"/>
        <v>41046</v>
      </c>
      <c r="L76" s="52">
        <f>IF(ISBLANK(I76),"",VLOOKUP(I76,codes!$A$2:$B$6,2))</f>
        <v>41138</v>
      </c>
      <c r="M76" s="52">
        <f t="shared" ref="M76:M87" si="14">O76</f>
        <v>41138</v>
      </c>
      <c r="N76" s="52"/>
      <c r="O76" s="52">
        <f>IF(ISBLANK(I76),"",VLOOKUP(I76,codes!$A$2:$B$7,2))</f>
        <v>41138</v>
      </c>
      <c r="P76" s="52"/>
    </row>
    <row r="77" spans="1:16" x14ac:dyDescent="0.25">
      <c r="A77" s="2" t="s">
        <v>30</v>
      </c>
      <c r="B77" s="61" t="s">
        <v>10</v>
      </c>
      <c r="C77" s="68" t="s">
        <v>27</v>
      </c>
      <c r="D77" s="42" t="str">
        <f>IF(ISBLANK(links!H77),links!D77,HYPERLINK(links!J77,links!D77))</f>
        <v>1.2.36.1.2001.1006.1.16615.12</v>
      </c>
      <c r="E77" s="63">
        <v>149</v>
      </c>
      <c r="F77" s="8" t="s">
        <v>46</v>
      </c>
      <c r="G77" s="8" t="s">
        <v>22</v>
      </c>
      <c r="H77" s="87">
        <v>41046</v>
      </c>
      <c r="I77" s="8" t="s">
        <v>18</v>
      </c>
      <c r="J77" s="22" t="s">
        <v>172</v>
      </c>
      <c r="K77" s="52">
        <f t="shared" si="13"/>
        <v>41046</v>
      </c>
      <c r="L77" s="52">
        <f>IF(ISBLANK(I77),"",VLOOKUP(I77,codes!$A$2:$B$6,2))</f>
        <v>41138</v>
      </c>
      <c r="M77" s="52">
        <f t="shared" si="14"/>
        <v>41138</v>
      </c>
      <c r="N77" s="52"/>
      <c r="O77" s="52">
        <f>IF(ISBLANK(I77),"",VLOOKUP(I77,codes!$A$2:$B$7,2))</f>
        <v>41138</v>
      </c>
      <c r="P77" s="52"/>
    </row>
    <row r="78" spans="1:16" x14ac:dyDescent="0.25">
      <c r="A78" s="2" t="s">
        <v>30</v>
      </c>
      <c r="B78" s="68" t="s">
        <v>12</v>
      </c>
      <c r="C78" s="68" t="s">
        <v>27</v>
      </c>
      <c r="D78" s="42" t="str">
        <f>IF(ISBLANK(links!H78),links!D78,HYPERLINK(links!J78,links!D78))</f>
        <v>1.2.36.1.2001.1006.1.16615.13</v>
      </c>
      <c r="E78" s="63">
        <v>32624</v>
      </c>
      <c r="F78" s="8" t="s">
        <v>46</v>
      </c>
      <c r="G78" s="8" t="s">
        <v>45</v>
      </c>
      <c r="H78" s="87">
        <v>41556</v>
      </c>
      <c r="I78" s="8" t="s">
        <v>16</v>
      </c>
      <c r="J78" s="22" t="s">
        <v>172</v>
      </c>
      <c r="K78" s="52">
        <f t="shared" si="13"/>
        <v>41556</v>
      </c>
      <c r="L78" s="52">
        <f>IF(ISBLANK(I78),"",VLOOKUP(I78,codes!$A$2:$B$6,2))</f>
        <v>41581</v>
      </c>
      <c r="M78" s="52">
        <f t="shared" si="14"/>
        <v>41581</v>
      </c>
      <c r="N78" s="52"/>
      <c r="O78" s="52">
        <f>IF(ISBLANK(I78),"",VLOOKUP(I78,codes!$A$2:$B$7,2))</f>
        <v>41581</v>
      </c>
      <c r="P78" s="52"/>
    </row>
    <row r="79" spans="1:16" x14ac:dyDescent="0.25">
      <c r="A79" s="2" t="s">
        <v>30</v>
      </c>
      <c r="B79" s="68" t="s">
        <v>12</v>
      </c>
      <c r="C79" s="68" t="s">
        <v>13</v>
      </c>
      <c r="D79" s="42" t="str">
        <f>IF(ISBLANK(links!H79),links!D79,HYPERLINK(links!J79,links!D79))</f>
        <v>1.2.36.1.2001.1006.1.16615.14</v>
      </c>
      <c r="E79" s="63">
        <v>32624</v>
      </c>
      <c r="F79" s="8" t="s">
        <v>46</v>
      </c>
      <c r="G79" s="8" t="s">
        <v>45</v>
      </c>
      <c r="H79" s="87">
        <v>41556</v>
      </c>
      <c r="I79" s="8" t="s">
        <v>16</v>
      </c>
      <c r="J79" s="22" t="s">
        <v>172</v>
      </c>
      <c r="K79" s="52">
        <f t="shared" si="13"/>
        <v>41556</v>
      </c>
      <c r="L79" s="52">
        <f>IF(ISBLANK(I79),"",VLOOKUP(I79,codes!$A$2:$B$6,2))</f>
        <v>41581</v>
      </c>
      <c r="M79" s="52">
        <f t="shared" si="14"/>
        <v>41581</v>
      </c>
      <c r="N79" s="52"/>
      <c r="O79" s="52">
        <f>IF(ISBLANK(I79),"",VLOOKUP(I79,codes!$A$2:$B$7,2))</f>
        <v>41581</v>
      </c>
      <c r="P79" s="52"/>
    </row>
    <row r="80" spans="1:16" x14ac:dyDescent="0.25">
      <c r="A80" s="2" t="s">
        <v>30</v>
      </c>
      <c r="B80" s="68" t="s">
        <v>12</v>
      </c>
      <c r="C80" s="68">
        <v>2</v>
      </c>
      <c r="D80" s="42" t="str">
        <f>IF(ISBLANK(links!H80),links!D80,HYPERLINK(links!J80,links!D80))</f>
        <v>1.2.36.1.2001.1006.1.16615.15</v>
      </c>
      <c r="E80" s="63">
        <v>32624</v>
      </c>
      <c r="F80" s="8" t="s">
        <v>46</v>
      </c>
      <c r="G80" s="8" t="s">
        <v>45</v>
      </c>
      <c r="H80" s="87">
        <v>41556</v>
      </c>
      <c r="I80" s="8" t="s">
        <v>16</v>
      </c>
      <c r="J80" s="22" t="s">
        <v>172</v>
      </c>
      <c r="K80" s="52">
        <f t="shared" si="13"/>
        <v>41556</v>
      </c>
      <c r="L80" s="52">
        <f>IF(ISBLANK(I80),"",VLOOKUP(I80,codes!$A$2:$B$6,2))</f>
        <v>41581</v>
      </c>
      <c r="M80" s="52">
        <f t="shared" si="14"/>
        <v>41581</v>
      </c>
      <c r="N80" s="52"/>
      <c r="O80" s="52">
        <f>IF(ISBLANK(I80),"",VLOOKUP(I80,codes!$A$2:$B$7,2))</f>
        <v>41581</v>
      </c>
      <c r="P80" s="52"/>
    </row>
    <row r="81" spans="1:16" x14ac:dyDescent="0.25">
      <c r="A81" s="2" t="s">
        <v>30</v>
      </c>
      <c r="B81" s="68" t="s">
        <v>12</v>
      </c>
      <c r="C81" s="68" t="s">
        <v>11</v>
      </c>
      <c r="D81" s="42" t="str">
        <f>IF(ISBLANK(links!H81),links!D81,HYPERLINK(links!J81,links!D81))</f>
        <v>1.2.36.1.2001.1006.1.16615.16</v>
      </c>
      <c r="E81" s="63">
        <v>32624</v>
      </c>
      <c r="F81" s="8" t="s">
        <v>46</v>
      </c>
      <c r="G81" s="8" t="s">
        <v>45</v>
      </c>
      <c r="H81" s="87">
        <v>41556</v>
      </c>
      <c r="I81" s="8" t="s">
        <v>16</v>
      </c>
      <c r="J81" s="22" t="s">
        <v>172</v>
      </c>
      <c r="K81" s="52">
        <f t="shared" si="13"/>
        <v>41556</v>
      </c>
      <c r="L81" s="52">
        <f>IF(ISBLANK(I81),"",VLOOKUP(I81,codes!$A$2:$B$6,2))</f>
        <v>41581</v>
      </c>
      <c r="M81" s="52">
        <f t="shared" si="14"/>
        <v>41581</v>
      </c>
      <c r="N81" s="52"/>
      <c r="O81" s="52">
        <f>IF(ISBLANK(I81),"",VLOOKUP(I81,codes!$A$2:$B$7,2))</f>
        <v>41581</v>
      </c>
      <c r="P81" s="52"/>
    </row>
    <row r="82" spans="1:16" x14ac:dyDescent="0.25">
      <c r="A82" s="2" t="s">
        <v>30</v>
      </c>
      <c r="B82" s="68" t="s">
        <v>12</v>
      </c>
      <c r="C82" s="68" t="s">
        <v>14</v>
      </c>
      <c r="D82" s="42" t="str">
        <f>IF(ISBLANK(links!H82),links!D82,HYPERLINK(links!J82,links!D82))</f>
        <v>1.2.36.1.2001.1006.1.16615.17</v>
      </c>
      <c r="E82" s="63">
        <v>32624</v>
      </c>
      <c r="F82" s="8" t="s">
        <v>46</v>
      </c>
      <c r="G82" s="8" t="s">
        <v>45</v>
      </c>
      <c r="H82" s="87">
        <v>41556</v>
      </c>
      <c r="I82" s="8" t="s">
        <v>16</v>
      </c>
      <c r="J82" s="22" t="s">
        <v>172</v>
      </c>
      <c r="K82" s="52">
        <f t="shared" si="13"/>
        <v>41556</v>
      </c>
      <c r="L82" s="52">
        <f>IF(ISBLANK(I82),"",VLOOKUP(I82,codes!$A$2:$B$6,2))</f>
        <v>41581</v>
      </c>
      <c r="M82" s="52">
        <f t="shared" si="14"/>
        <v>41581</v>
      </c>
      <c r="N82" s="52"/>
      <c r="O82" s="52">
        <f>IF(ISBLANK(I82),"",VLOOKUP(I82,codes!$A$2:$B$7,2))</f>
        <v>41581</v>
      </c>
      <c r="P82" s="52"/>
    </row>
    <row r="83" spans="1:16" x14ac:dyDescent="0.25">
      <c r="A83" s="2" t="s">
        <v>30</v>
      </c>
      <c r="B83" s="61" t="s">
        <v>10</v>
      </c>
      <c r="C83" s="68" t="s">
        <v>27</v>
      </c>
      <c r="D83" s="42" t="str">
        <f>IF(ISBLANK(links!H83),links!D83,HYPERLINK(links!J83,links!D83))</f>
        <v>1.2.36.1.2001.1006.1.16615.18</v>
      </c>
      <c r="E83" s="63">
        <v>32624</v>
      </c>
      <c r="F83" s="8" t="s">
        <v>46</v>
      </c>
      <c r="G83" s="8" t="s">
        <v>45</v>
      </c>
      <c r="H83" s="87">
        <v>41556</v>
      </c>
      <c r="I83" s="8" t="s">
        <v>16</v>
      </c>
      <c r="J83" s="22" t="s">
        <v>172</v>
      </c>
      <c r="K83" s="52">
        <f t="shared" si="13"/>
        <v>41556</v>
      </c>
      <c r="L83" s="52">
        <f>IF(ISBLANK(I83),"",VLOOKUP(I83,codes!$A$2:$B$6,2))</f>
        <v>41581</v>
      </c>
      <c r="M83" s="52">
        <f t="shared" si="14"/>
        <v>41581</v>
      </c>
      <c r="N83" s="52"/>
      <c r="O83" s="52">
        <f>IF(ISBLANK(I83),"",VLOOKUP(I83,codes!$A$2:$B$7,2))</f>
        <v>41581</v>
      </c>
      <c r="P83" s="52"/>
    </row>
    <row r="84" spans="1:16" x14ac:dyDescent="0.25">
      <c r="A84" s="2" t="s">
        <v>30</v>
      </c>
      <c r="B84" s="61" t="s">
        <v>10</v>
      </c>
      <c r="C84" s="68" t="s">
        <v>13</v>
      </c>
      <c r="D84" s="42" t="str">
        <f>IF(ISBLANK(links!H84),links!D84,HYPERLINK(links!J84,links!D84))</f>
        <v>1.2.36.1.2001.1006.1.16615.19</v>
      </c>
      <c r="E84" s="63">
        <v>32624</v>
      </c>
      <c r="F84" s="8" t="s">
        <v>46</v>
      </c>
      <c r="G84" s="8" t="s">
        <v>45</v>
      </c>
      <c r="H84" s="87">
        <v>41556</v>
      </c>
      <c r="I84" s="8" t="s">
        <v>16</v>
      </c>
      <c r="J84" s="22" t="s">
        <v>172</v>
      </c>
      <c r="K84" s="52">
        <f t="shared" si="13"/>
        <v>41556</v>
      </c>
      <c r="L84" s="52">
        <f>IF(ISBLANK(I84),"",VLOOKUP(I84,codes!$A$2:$B$6,2))</f>
        <v>41581</v>
      </c>
      <c r="M84" s="52">
        <f t="shared" si="14"/>
        <v>41581</v>
      </c>
      <c r="N84" s="52"/>
      <c r="O84" s="52">
        <f>IF(ISBLANK(I84),"",VLOOKUP(I84,codes!$A$2:$B$7,2))</f>
        <v>41581</v>
      </c>
      <c r="P84" s="52"/>
    </row>
    <row r="85" spans="1:16" x14ac:dyDescent="0.25">
      <c r="A85" s="2" t="s">
        <v>30</v>
      </c>
      <c r="B85" s="61" t="s">
        <v>10</v>
      </c>
      <c r="C85" s="68">
        <v>2</v>
      </c>
      <c r="D85" s="42" t="str">
        <f>IF(ISBLANK(links!H85),links!D85,HYPERLINK(links!J85,links!D85))</f>
        <v>1.2.36.1.2001.1006.1.16615.20</v>
      </c>
      <c r="E85" s="63">
        <v>32624</v>
      </c>
      <c r="F85" s="8" t="s">
        <v>46</v>
      </c>
      <c r="G85" s="8" t="s">
        <v>45</v>
      </c>
      <c r="H85" s="87">
        <v>41556</v>
      </c>
      <c r="I85" s="8" t="s">
        <v>16</v>
      </c>
      <c r="J85" s="22" t="s">
        <v>172</v>
      </c>
      <c r="K85" s="52">
        <f t="shared" si="13"/>
        <v>41556</v>
      </c>
      <c r="L85" s="52">
        <f>IF(ISBLANK(I85),"",VLOOKUP(I85,codes!$A$2:$B$6,2))</f>
        <v>41581</v>
      </c>
      <c r="M85" s="52">
        <f t="shared" si="14"/>
        <v>41581</v>
      </c>
      <c r="N85" s="52"/>
      <c r="O85" s="52">
        <f>IF(ISBLANK(I85),"",VLOOKUP(I85,codes!$A$2:$B$7,2))</f>
        <v>41581</v>
      </c>
      <c r="P85" s="52"/>
    </row>
    <row r="86" spans="1:16" x14ac:dyDescent="0.25">
      <c r="A86" s="2" t="s">
        <v>30</v>
      </c>
      <c r="B86" s="61" t="s">
        <v>10</v>
      </c>
      <c r="C86" s="68" t="s">
        <v>11</v>
      </c>
      <c r="D86" s="42" t="str">
        <f>IF(ISBLANK(links!H86),links!D86,HYPERLINK(links!J86,links!D86))</f>
        <v>1.2.36.1.2001.1006.1.16615.21</v>
      </c>
      <c r="E86" s="63">
        <v>32624</v>
      </c>
      <c r="F86" s="8" t="s">
        <v>46</v>
      </c>
      <c r="G86" s="8" t="s">
        <v>45</v>
      </c>
      <c r="H86" s="87">
        <v>41556</v>
      </c>
      <c r="I86" s="8" t="s">
        <v>16</v>
      </c>
      <c r="J86" s="22" t="s">
        <v>172</v>
      </c>
      <c r="K86" s="52">
        <f t="shared" si="13"/>
        <v>41556</v>
      </c>
      <c r="L86" s="52">
        <f>IF(ISBLANK(I86),"",VLOOKUP(I86,codes!$A$2:$B$6,2))</f>
        <v>41581</v>
      </c>
      <c r="M86" s="52">
        <f t="shared" si="14"/>
        <v>41581</v>
      </c>
      <c r="N86" s="52"/>
      <c r="O86" s="52">
        <f>IF(ISBLANK(I86),"",VLOOKUP(I86,codes!$A$2:$B$7,2))</f>
        <v>41581</v>
      </c>
      <c r="P86" s="52"/>
    </row>
    <row r="87" spans="1:16" x14ac:dyDescent="0.25">
      <c r="A87" s="2" t="s">
        <v>30</v>
      </c>
      <c r="B87" s="61" t="s">
        <v>10</v>
      </c>
      <c r="C87" s="68" t="s">
        <v>14</v>
      </c>
      <c r="D87" s="42" t="str">
        <f>IF(ISBLANK(links!H87),links!D87,HYPERLINK(links!J87,links!D87))</f>
        <v>1.2.36.1.2001.1006.1.16615.22</v>
      </c>
      <c r="E87" s="63">
        <v>32624</v>
      </c>
      <c r="F87" s="8" t="s">
        <v>46</v>
      </c>
      <c r="G87" s="8" t="s">
        <v>45</v>
      </c>
      <c r="H87" s="87">
        <v>41556</v>
      </c>
      <c r="I87" s="8" t="s">
        <v>16</v>
      </c>
      <c r="J87" s="22" t="s">
        <v>172</v>
      </c>
      <c r="K87" s="52">
        <f t="shared" si="13"/>
        <v>41556</v>
      </c>
      <c r="L87" s="52">
        <f>IF(ISBLANK(I87),"",VLOOKUP(I87,codes!$A$2:$B$6,2))</f>
        <v>41581</v>
      </c>
      <c r="M87" s="52">
        <f t="shared" si="14"/>
        <v>41581</v>
      </c>
      <c r="N87" s="52"/>
      <c r="O87" s="52">
        <f>IF(ISBLANK(I87),"",VLOOKUP(I87,codes!$A$2:$B$7,2))</f>
        <v>41581</v>
      </c>
      <c r="P87" s="52"/>
    </row>
    <row r="88" spans="1:16" s="19" customFormat="1" x14ac:dyDescent="0.25">
      <c r="A88" s="2" t="s">
        <v>257</v>
      </c>
      <c r="B88" s="68" t="s">
        <v>12</v>
      </c>
      <c r="C88" s="68" t="s">
        <v>27</v>
      </c>
      <c r="D88" s="42" t="str">
        <f>IF(ISBLANK(links!H88),links!D88,HYPERLINK(links!J88,links!D88))</f>
        <v>1.2.36.1.2001.1006.1.16615.23</v>
      </c>
      <c r="E88" s="63">
        <v>35416</v>
      </c>
      <c r="F88" s="22" t="s">
        <v>46</v>
      </c>
      <c r="G88" s="22" t="s">
        <v>25</v>
      </c>
      <c r="H88" s="87">
        <v>41912</v>
      </c>
      <c r="I88" s="11" t="s">
        <v>268</v>
      </c>
      <c r="J88" s="22" t="s">
        <v>165</v>
      </c>
      <c r="K88" s="52">
        <f>H88</f>
        <v>41912</v>
      </c>
      <c r="L88" s="52"/>
      <c r="M88" s="52">
        <f>IF(ISBLANK(I88),"",VLOOKUP(I88,codes!$A$2:$B$7,2))</f>
        <v>41972</v>
      </c>
      <c r="N88" s="52"/>
      <c r="O88" s="52">
        <f>IF(ISBLANK(I88),"",VLOOKUP(I88,codes!$A$2:$B$7,2))</f>
        <v>41972</v>
      </c>
      <c r="P88" s="52"/>
    </row>
    <row r="89" spans="1:16" s="19" customFormat="1" x14ac:dyDescent="0.25">
      <c r="A89" s="2" t="s">
        <v>257</v>
      </c>
      <c r="B89" s="68" t="s">
        <v>12</v>
      </c>
      <c r="C89" s="68" t="s">
        <v>13</v>
      </c>
      <c r="D89" s="42" t="str">
        <f>IF(ISBLANK(links!H89),links!D89,HYPERLINK(links!J89,links!D89))</f>
        <v>1.2.36.1.2001.1006.1.16615.24</v>
      </c>
      <c r="E89" s="63">
        <v>35416</v>
      </c>
      <c r="F89" s="22" t="s">
        <v>46</v>
      </c>
      <c r="G89" s="22" t="s">
        <v>25</v>
      </c>
      <c r="H89" s="87">
        <v>41912</v>
      </c>
      <c r="I89" s="11" t="s">
        <v>268</v>
      </c>
      <c r="J89" s="22" t="s">
        <v>165</v>
      </c>
      <c r="K89" s="52">
        <f t="shared" ref="K89:K97" si="15">H89</f>
        <v>41912</v>
      </c>
      <c r="L89" s="52"/>
      <c r="M89" s="52">
        <f>IF(ISBLANK(I89),"",VLOOKUP(I89,codes!$A$2:$B$7,2))</f>
        <v>41972</v>
      </c>
      <c r="N89" s="52"/>
      <c r="O89" s="52">
        <f>IF(ISBLANK(I89),"",VLOOKUP(I89,codes!$A$2:$B$7,2))</f>
        <v>41972</v>
      </c>
      <c r="P89" s="52"/>
    </row>
    <row r="90" spans="1:16" s="19" customFormat="1" x14ac:dyDescent="0.25">
      <c r="A90" s="2" t="s">
        <v>257</v>
      </c>
      <c r="B90" s="68" t="s">
        <v>12</v>
      </c>
      <c r="C90" s="68">
        <v>2</v>
      </c>
      <c r="D90" s="42" t="str">
        <f>IF(ISBLANK(links!H90),links!D90,HYPERLINK(links!J90,links!D90))</f>
        <v>1.2.36.1.2001.1006.1.16615.25</v>
      </c>
      <c r="E90" s="63">
        <v>35416</v>
      </c>
      <c r="F90" s="22" t="s">
        <v>46</v>
      </c>
      <c r="G90" s="22" t="s">
        <v>25</v>
      </c>
      <c r="H90" s="87">
        <v>41912</v>
      </c>
      <c r="I90" s="11" t="s">
        <v>268</v>
      </c>
      <c r="J90" s="22" t="s">
        <v>165</v>
      </c>
      <c r="K90" s="52">
        <f t="shared" si="15"/>
        <v>41912</v>
      </c>
      <c r="L90" s="52"/>
      <c r="M90" s="52">
        <f>IF(ISBLANK(I90),"",VLOOKUP(I90,codes!$A$2:$B$7,2))</f>
        <v>41972</v>
      </c>
      <c r="N90" s="52"/>
      <c r="O90" s="52">
        <f>IF(ISBLANK(I90),"",VLOOKUP(I90,codes!$A$2:$B$7,2))</f>
        <v>41972</v>
      </c>
      <c r="P90" s="52"/>
    </row>
    <row r="91" spans="1:16" s="19" customFormat="1" x14ac:dyDescent="0.25">
      <c r="A91" s="2" t="s">
        <v>257</v>
      </c>
      <c r="B91" s="68" t="s">
        <v>12</v>
      </c>
      <c r="C91" s="68" t="s">
        <v>11</v>
      </c>
      <c r="D91" s="42" t="str">
        <f>IF(ISBLANK(links!H91),links!D91,HYPERLINK(links!J91,links!D91))</f>
        <v>1.2.36.1.2001.1006.1.16615.26</v>
      </c>
      <c r="E91" s="63">
        <v>35416</v>
      </c>
      <c r="F91" s="22" t="s">
        <v>46</v>
      </c>
      <c r="G91" s="22" t="s">
        <v>25</v>
      </c>
      <c r="H91" s="87">
        <v>41912</v>
      </c>
      <c r="I91" s="11" t="s">
        <v>268</v>
      </c>
      <c r="J91" s="22" t="s">
        <v>165</v>
      </c>
      <c r="K91" s="52">
        <f t="shared" si="15"/>
        <v>41912</v>
      </c>
      <c r="L91" s="52"/>
      <c r="M91" s="52">
        <f>IF(ISBLANK(I91),"",VLOOKUP(I91,codes!$A$2:$B$7,2))</f>
        <v>41972</v>
      </c>
      <c r="N91" s="52"/>
      <c r="O91" s="52">
        <f>IF(ISBLANK(I91),"",VLOOKUP(I91,codes!$A$2:$B$7,2))</f>
        <v>41972</v>
      </c>
      <c r="P91" s="52"/>
    </row>
    <row r="92" spans="1:16" s="19" customFormat="1" x14ac:dyDescent="0.25">
      <c r="A92" s="2" t="s">
        <v>257</v>
      </c>
      <c r="B92" s="68" t="s">
        <v>12</v>
      </c>
      <c r="C92" s="68" t="s">
        <v>14</v>
      </c>
      <c r="D92" s="42" t="str">
        <f>IF(ISBLANK(links!H92),links!D92,HYPERLINK(links!J92,links!D92))</f>
        <v>1.2.36.1.2001.1006.1.16615.27</v>
      </c>
      <c r="E92" s="63">
        <v>35416</v>
      </c>
      <c r="F92" s="22" t="s">
        <v>46</v>
      </c>
      <c r="G92" s="22" t="s">
        <v>25</v>
      </c>
      <c r="H92" s="87">
        <v>41912</v>
      </c>
      <c r="I92" s="11" t="s">
        <v>268</v>
      </c>
      <c r="J92" s="22" t="s">
        <v>165</v>
      </c>
      <c r="K92" s="52">
        <f t="shared" si="15"/>
        <v>41912</v>
      </c>
      <c r="L92" s="52"/>
      <c r="M92" s="52">
        <f>IF(ISBLANK(I92),"",VLOOKUP(I92,codes!$A$2:$B$7,2))</f>
        <v>41972</v>
      </c>
      <c r="N92" s="52"/>
      <c r="O92" s="52">
        <f>IF(ISBLANK(I92),"",VLOOKUP(I92,codes!$A$2:$B$7,2))</f>
        <v>41972</v>
      </c>
      <c r="P92" s="52"/>
    </row>
    <row r="93" spans="1:16" s="19" customFormat="1" x14ac:dyDescent="0.25">
      <c r="A93" s="2" t="s">
        <v>257</v>
      </c>
      <c r="B93" s="61" t="s">
        <v>10</v>
      </c>
      <c r="C93" s="68" t="s">
        <v>27</v>
      </c>
      <c r="D93" s="42" t="str">
        <f>IF(ISBLANK(links!H93),links!D93,HYPERLINK(links!J93,links!D93))</f>
        <v>1.2.36.1.2001.1006.1.16615.28</v>
      </c>
      <c r="E93" s="63">
        <v>35416</v>
      </c>
      <c r="F93" s="22" t="s">
        <v>46</v>
      </c>
      <c r="G93" s="22" t="s">
        <v>25</v>
      </c>
      <c r="H93" s="87">
        <v>41912</v>
      </c>
      <c r="I93" s="11" t="s">
        <v>268</v>
      </c>
      <c r="J93" s="22" t="s">
        <v>165</v>
      </c>
      <c r="K93" s="52">
        <f t="shared" si="15"/>
        <v>41912</v>
      </c>
      <c r="L93" s="52"/>
      <c r="M93" s="52">
        <f>IF(ISBLANK(I93),"",VLOOKUP(I93,codes!$A$2:$B$7,2))</f>
        <v>41972</v>
      </c>
      <c r="N93" s="52"/>
      <c r="O93" s="52">
        <f>IF(ISBLANK(I93),"",VLOOKUP(I93,codes!$A$2:$B$7,2))</f>
        <v>41972</v>
      </c>
      <c r="P93" s="52"/>
    </row>
    <row r="94" spans="1:16" s="19" customFormat="1" x14ac:dyDescent="0.25">
      <c r="A94" s="2" t="s">
        <v>257</v>
      </c>
      <c r="B94" s="61" t="s">
        <v>10</v>
      </c>
      <c r="C94" s="68" t="s">
        <v>13</v>
      </c>
      <c r="D94" s="42" t="str">
        <f>IF(ISBLANK(links!H94),links!D94,HYPERLINK(links!J94,links!D94))</f>
        <v>1.2.36.1.2001.1006.1.16615.29</v>
      </c>
      <c r="E94" s="63">
        <v>35416</v>
      </c>
      <c r="F94" s="22" t="s">
        <v>46</v>
      </c>
      <c r="G94" s="22" t="s">
        <v>25</v>
      </c>
      <c r="H94" s="87">
        <v>41912</v>
      </c>
      <c r="I94" s="11" t="s">
        <v>268</v>
      </c>
      <c r="J94" s="22" t="s">
        <v>165</v>
      </c>
      <c r="K94" s="52">
        <f t="shared" si="15"/>
        <v>41912</v>
      </c>
      <c r="L94" s="52"/>
      <c r="M94" s="52">
        <f>IF(ISBLANK(I94),"",VLOOKUP(I94,codes!$A$2:$B$7,2))</f>
        <v>41972</v>
      </c>
      <c r="N94" s="52"/>
      <c r="O94" s="52">
        <f>IF(ISBLANK(I94),"",VLOOKUP(I94,codes!$A$2:$B$7,2))</f>
        <v>41972</v>
      </c>
      <c r="P94" s="52"/>
    </row>
    <row r="95" spans="1:16" s="19" customFormat="1" x14ac:dyDescent="0.25">
      <c r="A95" s="2" t="s">
        <v>257</v>
      </c>
      <c r="B95" s="61" t="s">
        <v>10</v>
      </c>
      <c r="C95" s="68">
        <v>2</v>
      </c>
      <c r="D95" s="42" t="str">
        <f>IF(ISBLANK(links!H95),links!D95,HYPERLINK(links!J95,links!D95))</f>
        <v>1.2.36.1.2001.1006.1.16615.30</v>
      </c>
      <c r="E95" s="63">
        <v>35416</v>
      </c>
      <c r="F95" s="22" t="s">
        <v>46</v>
      </c>
      <c r="G95" s="22" t="s">
        <v>25</v>
      </c>
      <c r="H95" s="87">
        <v>41912</v>
      </c>
      <c r="I95" s="11" t="s">
        <v>268</v>
      </c>
      <c r="J95" s="22" t="s">
        <v>165</v>
      </c>
      <c r="K95" s="52">
        <f t="shared" si="15"/>
        <v>41912</v>
      </c>
      <c r="L95" s="52"/>
      <c r="M95" s="52">
        <f>IF(ISBLANK(I95),"",VLOOKUP(I95,codes!$A$2:$B$7,2))</f>
        <v>41972</v>
      </c>
      <c r="N95" s="52"/>
      <c r="O95" s="52">
        <f>IF(ISBLANK(I95),"",VLOOKUP(I95,codes!$A$2:$B$7,2))</f>
        <v>41972</v>
      </c>
      <c r="P95" s="52"/>
    </row>
    <row r="96" spans="1:16" s="19" customFormat="1" x14ac:dyDescent="0.25">
      <c r="A96" s="2" t="s">
        <v>257</v>
      </c>
      <c r="B96" s="61" t="s">
        <v>10</v>
      </c>
      <c r="C96" s="68" t="s">
        <v>11</v>
      </c>
      <c r="D96" s="42" t="str">
        <f>IF(ISBLANK(links!H96),links!D96,HYPERLINK(links!J96,links!D96))</f>
        <v>1.2.36.1.2001.1006.1.16615.31</v>
      </c>
      <c r="E96" s="63">
        <v>35416</v>
      </c>
      <c r="F96" s="22" t="s">
        <v>46</v>
      </c>
      <c r="G96" s="22" t="s">
        <v>25</v>
      </c>
      <c r="H96" s="87">
        <v>41912</v>
      </c>
      <c r="I96" s="11" t="s">
        <v>268</v>
      </c>
      <c r="J96" s="22" t="s">
        <v>165</v>
      </c>
      <c r="K96" s="52">
        <f t="shared" si="15"/>
        <v>41912</v>
      </c>
      <c r="L96" s="52"/>
      <c r="M96" s="52">
        <f>IF(ISBLANK(I96),"",VLOOKUP(I96,codes!$A$2:$B$7,2))</f>
        <v>41972</v>
      </c>
      <c r="N96" s="52"/>
      <c r="O96" s="52">
        <f>IF(ISBLANK(I96),"",VLOOKUP(I96,codes!$A$2:$B$7,2))</f>
        <v>41972</v>
      </c>
      <c r="P96" s="52"/>
    </row>
    <row r="97" spans="1:16" s="19" customFormat="1" x14ac:dyDescent="0.25">
      <c r="A97" s="2" t="s">
        <v>257</v>
      </c>
      <c r="B97" s="61" t="s">
        <v>10</v>
      </c>
      <c r="C97" s="68" t="s">
        <v>14</v>
      </c>
      <c r="D97" s="42" t="str">
        <f>IF(ISBLANK(links!H97),links!D97,HYPERLINK(links!J97,links!D97))</f>
        <v>1.2.36.1.2001.1006.1.16615.32</v>
      </c>
      <c r="E97" s="63">
        <v>35416</v>
      </c>
      <c r="F97" s="22" t="s">
        <v>46</v>
      </c>
      <c r="G97" s="22" t="s">
        <v>25</v>
      </c>
      <c r="H97" s="87">
        <v>41912</v>
      </c>
      <c r="I97" s="11" t="s">
        <v>268</v>
      </c>
      <c r="J97" s="22" t="s">
        <v>165</v>
      </c>
      <c r="K97" s="52">
        <f t="shared" si="15"/>
        <v>41912</v>
      </c>
      <c r="L97" s="52"/>
      <c r="M97" s="52">
        <f>IF(ISBLANK(I97),"",VLOOKUP(I97,codes!$A$2:$B$7,2))</f>
        <v>41972</v>
      </c>
      <c r="N97" s="52"/>
      <c r="O97" s="52">
        <f>IF(ISBLANK(I97),"",VLOOKUP(I97,codes!$A$2:$B$7,2))</f>
        <v>41972</v>
      </c>
      <c r="P97" s="52"/>
    </row>
    <row r="98" spans="1:16" ht="7.5" customHeight="1" x14ac:dyDescent="0.25">
      <c r="A98" s="6"/>
      <c r="B98" s="71"/>
      <c r="C98" s="71"/>
      <c r="D98" s="5"/>
      <c r="E98" s="66"/>
      <c r="F98" s="7"/>
      <c r="G98" s="9"/>
      <c r="H98" s="85"/>
      <c r="I98" s="9"/>
      <c r="J98" s="23"/>
      <c r="K98" s="23"/>
      <c r="L98" s="50"/>
      <c r="M98" s="50"/>
      <c r="N98" s="50"/>
      <c r="O98" s="50"/>
      <c r="P98" s="9"/>
    </row>
    <row r="99" spans="1:16" x14ac:dyDescent="0.25">
      <c r="A99" s="2" t="s">
        <v>294</v>
      </c>
      <c r="B99" s="61" t="s">
        <v>10</v>
      </c>
      <c r="C99" s="68" t="s">
        <v>13</v>
      </c>
      <c r="D99" s="20" t="str">
        <f>IF(ISBLANK(links!H99),links!D99,HYPERLINK(links!J99,links!D99))</f>
        <v>1.2.36.1.2001.1006.1.16644.1</v>
      </c>
      <c r="E99" s="63">
        <v>16</v>
      </c>
      <c r="F99" s="10" t="s">
        <v>47</v>
      </c>
      <c r="G99" s="8" t="s">
        <v>21</v>
      </c>
      <c r="H99" s="87">
        <v>42026</v>
      </c>
      <c r="I99" s="8" t="s">
        <v>19</v>
      </c>
      <c r="J99" s="8" t="s">
        <v>164</v>
      </c>
      <c r="K99" s="52">
        <f>H99</f>
        <v>42026</v>
      </c>
      <c r="L99" s="52">
        <f>IF(ISBLANK(I99),"",VLOOKUP(I99,codes!$A$2:$B$6,2))</f>
        <v>41091</v>
      </c>
      <c r="M99" s="52">
        <f t="shared" ref="M99:M100" si="16">O99</f>
        <v>41091</v>
      </c>
      <c r="N99" s="52">
        <f>P99</f>
        <v>41138</v>
      </c>
      <c r="O99" s="52">
        <f>IF(ISBLANK(I99),"",VLOOKUP(I99,codes!$A$2:$B$7,2))</f>
        <v>41091</v>
      </c>
      <c r="P99" s="52">
        <f>O100</f>
        <v>41138</v>
      </c>
    </row>
    <row r="100" spans="1:16" x14ac:dyDescent="0.25">
      <c r="A100" s="2" t="s">
        <v>294</v>
      </c>
      <c r="B100" s="61" t="s">
        <v>10</v>
      </c>
      <c r="C100" s="68" t="s">
        <v>11</v>
      </c>
      <c r="D100" s="42" t="str">
        <f>IF(ISBLANK(links!H100),links!D100,HYPERLINK(links!J100,links!D100))</f>
        <v>1.2.36.1.2001.1006.1.16644.6</v>
      </c>
      <c r="E100" s="63">
        <v>45</v>
      </c>
      <c r="F100" s="10" t="s">
        <v>47</v>
      </c>
      <c r="G100" s="22" t="s">
        <v>21</v>
      </c>
      <c r="H100" s="87">
        <v>42026</v>
      </c>
      <c r="I100" s="8" t="s">
        <v>18</v>
      </c>
      <c r="J100" s="8" t="s">
        <v>165</v>
      </c>
      <c r="K100" s="52">
        <f>H100</f>
        <v>42026</v>
      </c>
      <c r="L100" s="52">
        <f>IF(ISBLANK(I100),"",VLOOKUP(I100,codes!$A$2:$B$6,2))</f>
        <v>41138</v>
      </c>
      <c r="M100" s="52">
        <f t="shared" si="16"/>
        <v>41138</v>
      </c>
      <c r="N100" s="52"/>
      <c r="O100" s="52">
        <f>IF(ISBLANK(I100),"",VLOOKUP(I100,codes!$A$2:$B$7,2))</f>
        <v>41138</v>
      </c>
      <c r="P100" s="52"/>
    </row>
    <row r="101" spans="1:16" ht="7.5" customHeight="1" x14ac:dyDescent="0.25">
      <c r="A101" s="6"/>
      <c r="B101" s="71"/>
      <c r="C101" s="71"/>
      <c r="D101" s="5"/>
      <c r="E101" s="66"/>
      <c r="F101" s="7"/>
      <c r="G101" s="9"/>
      <c r="H101" s="85"/>
      <c r="I101" s="9"/>
      <c r="J101" s="23"/>
      <c r="K101" s="23"/>
      <c r="L101" s="50"/>
      <c r="M101" s="50"/>
      <c r="N101" s="50"/>
      <c r="O101" s="50"/>
      <c r="P101" s="9"/>
    </row>
    <row r="102" spans="1:16" x14ac:dyDescent="0.25">
      <c r="A102" s="2" t="s">
        <v>31</v>
      </c>
      <c r="B102" s="61" t="s">
        <v>10</v>
      </c>
      <c r="C102" s="68" t="s">
        <v>13</v>
      </c>
      <c r="D102" s="20" t="str">
        <f>IF(ISBLANK(links!H102),links!D102,HYPERLINK(links!J102,links!D102))</f>
        <v>1.2.36.1.2001.1006.1.16650.1</v>
      </c>
      <c r="E102" s="63">
        <v>16</v>
      </c>
      <c r="F102" s="10" t="s">
        <v>47</v>
      </c>
      <c r="G102" s="22" t="s">
        <v>21</v>
      </c>
      <c r="H102" s="87">
        <v>41939</v>
      </c>
      <c r="I102" s="8" t="s">
        <v>19</v>
      </c>
      <c r="J102" s="8" t="s">
        <v>164</v>
      </c>
      <c r="K102" s="52">
        <f>H102</f>
        <v>41939</v>
      </c>
      <c r="L102" s="52">
        <f>IF(ISBLANK(I102),"",VLOOKUP(I102,codes!$A$2:$B$6,2))</f>
        <v>41091</v>
      </c>
      <c r="M102" s="52">
        <f t="shared" ref="M102:M103" si="17">O102</f>
        <v>41091</v>
      </c>
      <c r="N102" s="52">
        <f>P102</f>
        <v>41138</v>
      </c>
      <c r="O102" s="52">
        <f>IF(ISBLANK(I102),"",VLOOKUP(I102,codes!$A$2:$B$7,2))</f>
        <v>41091</v>
      </c>
      <c r="P102" s="52">
        <f>O103</f>
        <v>41138</v>
      </c>
    </row>
    <row r="103" spans="1:16" x14ac:dyDescent="0.25">
      <c r="A103" s="2" t="s">
        <v>31</v>
      </c>
      <c r="B103" s="61" t="s">
        <v>10</v>
      </c>
      <c r="C103" s="68" t="s">
        <v>11</v>
      </c>
      <c r="D103" s="42" t="str">
        <f>IF(ISBLANK(links!H103),links!D103,HYPERLINK(links!J103,links!D103))</f>
        <v>1.2.36.1.2001.1006.1.16650.5</v>
      </c>
      <c r="E103" s="63">
        <v>41</v>
      </c>
      <c r="F103" s="10" t="s">
        <v>47</v>
      </c>
      <c r="G103" s="22" t="s">
        <v>21</v>
      </c>
      <c r="H103" s="87">
        <v>41939</v>
      </c>
      <c r="I103" s="22" t="s">
        <v>18</v>
      </c>
      <c r="J103" s="22" t="s">
        <v>165</v>
      </c>
      <c r="K103" s="52">
        <f>H103</f>
        <v>41939</v>
      </c>
      <c r="L103" s="52">
        <f>IF(ISBLANK(I103),"",VLOOKUP(I103,codes!$A$2:$B$6,2))</f>
        <v>41138</v>
      </c>
      <c r="M103" s="52">
        <f t="shared" si="17"/>
        <v>41138</v>
      </c>
      <c r="N103" s="52"/>
      <c r="O103" s="52">
        <f>IF(ISBLANK(I103),"",VLOOKUP(I103,codes!$A$2:$B$7,2))</f>
        <v>41138</v>
      </c>
      <c r="P103" s="52"/>
    </row>
    <row r="104" spans="1:16" ht="7.5" customHeight="1" x14ac:dyDescent="0.25">
      <c r="A104" s="6"/>
      <c r="B104" s="71"/>
      <c r="C104" s="71"/>
      <c r="D104" s="5"/>
      <c r="E104" s="66"/>
      <c r="F104" s="7"/>
      <c r="G104" s="9"/>
      <c r="H104" s="85"/>
      <c r="I104" s="9"/>
      <c r="J104" s="23"/>
      <c r="K104" s="23"/>
      <c r="L104" s="50"/>
      <c r="M104" s="50"/>
      <c r="N104" s="50"/>
      <c r="O104" s="50"/>
      <c r="P104" s="9"/>
    </row>
    <row r="105" spans="1:16" x14ac:dyDescent="0.25">
      <c r="A105" s="2" t="s">
        <v>32</v>
      </c>
      <c r="B105" s="61" t="s">
        <v>10</v>
      </c>
      <c r="C105" s="68" t="s">
        <v>13</v>
      </c>
      <c r="D105" s="20" t="str">
        <f>IF(ISBLANK(links!H105),links!D105,HYPERLINK(links!J105,links!D105))</f>
        <v>1.2.36.1.2001.1006.1.16659.1</v>
      </c>
      <c r="E105" s="63">
        <v>20</v>
      </c>
      <c r="F105" s="10" t="s">
        <v>47</v>
      </c>
      <c r="G105" s="22" t="s">
        <v>21</v>
      </c>
      <c r="H105" s="87">
        <v>42026</v>
      </c>
      <c r="I105" s="8" t="s">
        <v>19</v>
      </c>
      <c r="J105" s="8" t="s">
        <v>164</v>
      </c>
      <c r="K105" s="52">
        <f>H105</f>
        <v>42026</v>
      </c>
      <c r="L105" s="52">
        <f>IF(ISBLANK(I105),"",VLOOKUP(I105,codes!$A$2:$B$6,2))</f>
        <v>41091</v>
      </c>
      <c r="M105" s="52">
        <f t="shared" ref="M105:M106" si="18">O105</f>
        <v>41091</v>
      </c>
      <c r="N105" s="52">
        <f>P105</f>
        <v>41138</v>
      </c>
      <c r="O105" s="52">
        <f>IF(ISBLANK(I105),"",VLOOKUP(I105,codes!$A$2:$B$7,2))</f>
        <v>41091</v>
      </c>
      <c r="P105" s="52">
        <f>O106</f>
        <v>41138</v>
      </c>
    </row>
    <row r="106" spans="1:16" x14ac:dyDescent="0.25">
      <c r="A106" s="2" t="s">
        <v>32</v>
      </c>
      <c r="B106" s="61" t="s">
        <v>10</v>
      </c>
      <c r="C106" s="68" t="s">
        <v>11</v>
      </c>
      <c r="D106" s="42" t="str">
        <f>IF(ISBLANK(links!H106),links!D106,HYPERLINK(links!J106,links!D106))</f>
        <v>1.2.36.1.2001.1006.1.16659.6</v>
      </c>
      <c r="E106" s="63">
        <v>49</v>
      </c>
      <c r="F106" s="10" t="s">
        <v>47</v>
      </c>
      <c r="G106" s="22" t="s">
        <v>21</v>
      </c>
      <c r="H106" s="87">
        <v>42026</v>
      </c>
      <c r="I106" s="8" t="s">
        <v>18</v>
      </c>
      <c r="J106" s="8" t="s">
        <v>165</v>
      </c>
      <c r="K106" s="52">
        <f>H106</f>
        <v>42026</v>
      </c>
      <c r="L106" s="52">
        <f>IF(ISBLANK(I106),"",VLOOKUP(I106,codes!$A$2:$B$6,2))</f>
        <v>41138</v>
      </c>
      <c r="M106" s="52">
        <f t="shared" si="18"/>
        <v>41138</v>
      </c>
      <c r="N106" s="52"/>
      <c r="O106" s="52">
        <f>IF(ISBLANK(I106),"",VLOOKUP(I106,codes!$A$2:$B$7,2))</f>
        <v>41138</v>
      </c>
      <c r="P106" s="52"/>
    </row>
    <row r="107" spans="1:16" ht="7.5" customHeight="1" x14ac:dyDescent="0.25">
      <c r="A107" s="6"/>
      <c r="B107" s="71"/>
      <c r="C107" s="71"/>
      <c r="D107" s="5"/>
      <c r="E107" s="66"/>
      <c r="F107" s="7"/>
      <c r="G107" s="9"/>
      <c r="H107" s="85"/>
      <c r="I107" s="9"/>
      <c r="J107" s="23"/>
      <c r="K107" s="23"/>
      <c r="L107" s="50"/>
      <c r="M107" s="50"/>
      <c r="N107" s="50"/>
      <c r="O107" s="50"/>
      <c r="P107" s="9"/>
    </row>
    <row r="108" spans="1:16" x14ac:dyDescent="0.25">
      <c r="A108" s="3" t="s">
        <v>62</v>
      </c>
      <c r="B108" s="61" t="s">
        <v>10</v>
      </c>
      <c r="C108" s="68" t="s">
        <v>13</v>
      </c>
      <c r="D108" s="20" t="str">
        <f>IF(ISBLANK(links!H108),links!D108,HYPERLINK(links!J108,links!D108))</f>
        <v>1.2.36.1.2001.1006.1.16671.1</v>
      </c>
      <c r="E108" s="63">
        <v>16</v>
      </c>
      <c r="F108" s="10" t="s">
        <v>47</v>
      </c>
      <c r="G108" s="22" t="s">
        <v>21</v>
      </c>
      <c r="H108" s="87">
        <v>41939</v>
      </c>
      <c r="I108" s="8" t="s">
        <v>19</v>
      </c>
      <c r="J108" s="8" t="s">
        <v>164</v>
      </c>
      <c r="K108" s="52">
        <f>H108</f>
        <v>41939</v>
      </c>
      <c r="L108" s="52">
        <f>IF(ISBLANK(I108),"",VLOOKUP(I108,codes!$A$2:$B$6,2))</f>
        <v>41091</v>
      </c>
      <c r="M108" s="52">
        <f t="shared" ref="M108:M109" si="19">O108</f>
        <v>41091</v>
      </c>
      <c r="N108" s="52">
        <f>P108</f>
        <v>41138</v>
      </c>
      <c r="O108" s="52">
        <f>IF(ISBLANK(I108),"",VLOOKUP(I108,codes!$A$2:$B$7,2))</f>
        <v>41091</v>
      </c>
      <c r="P108" s="52">
        <f>O109</f>
        <v>41138</v>
      </c>
    </row>
    <row r="109" spans="1:16" x14ac:dyDescent="0.25">
      <c r="A109" s="3" t="s">
        <v>62</v>
      </c>
      <c r="B109" s="61" t="s">
        <v>10</v>
      </c>
      <c r="C109" s="68" t="s">
        <v>11</v>
      </c>
      <c r="D109" s="42" t="str">
        <f>IF(ISBLANK(links!H109),links!D109,HYPERLINK(links!J109,links!D109))</f>
        <v>1.2.36.1.2001.1006.1.16671.5</v>
      </c>
      <c r="E109" s="63">
        <v>39</v>
      </c>
      <c r="F109" s="10" t="s">
        <v>47</v>
      </c>
      <c r="G109" s="22" t="s">
        <v>21</v>
      </c>
      <c r="H109" s="87">
        <v>41939</v>
      </c>
      <c r="I109" s="22" t="s">
        <v>18</v>
      </c>
      <c r="J109" s="22" t="s">
        <v>165</v>
      </c>
      <c r="K109" s="52">
        <f>H109</f>
        <v>41939</v>
      </c>
      <c r="L109" s="52">
        <f>IF(ISBLANK(I109),"",VLOOKUP(I109,codes!$A$2:$B$6,2))</f>
        <v>41138</v>
      </c>
      <c r="M109" s="52">
        <f t="shared" si="19"/>
        <v>41138</v>
      </c>
      <c r="N109" s="52"/>
      <c r="O109" s="52">
        <f>IF(ISBLANK(I109),"",VLOOKUP(I109,codes!$A$2:$B$7,2))</f>
        <v>41138</v>
      </c>
      <c r="P109" s="52"/>
    </row>
    <row r="110" spans="1:16" ht="7.5" customHeight="1" x14ac:dyDescent="0.25">
      <c r="A110" s="6"/>
      <c r="B110" s="71"/>
      <c r="C110" s="71"/>
      <c r="D110" s="5"/>
      <c r="E110" s="66"/>
      <c r="F110" s="7"/>
      <c r="G110" s="9"/>
      <c r="H110" s="85"/>
      <c r="I110" s="9"/>
      <c r="J110" s="23"/>
      <c r="K110" s="23"/>
      <c r="L110" s="50"/>
      <c r="M110" s="50"/>
      <c r="N110" s="50"/>
      <c r="O110" s="50"/>
      <c r="P110" s="9"/>
    </row>
    <row r="111" spans="1:16" x14ac:dyDescent="0.25">
      <c r="A111" s="2" t="s">
        <v>295</v>
      </c>
      <c r="B111" s="61" t="s">
        <v>10</v>
      </c>
      <c r="C111" s="68" t="s">
        <v>11</v>
      </c>
      <c r="D111" s="42" t="str">
        <f>IF(ISBLANK(links!H111),links!D111,HYPERLINK(links!J111,links!D111))</f>
        <v>1.2.36.1.2001.1006.1.16681.1</v>
      </c>
      <c r="E111" s="63">
        <v>9</v>
      </c>
      <c r="F111" s="8" t="s">
        <v>48</v>
      </c>
      <c r="G111" s="8" t="s">
        <v>49</v>
      </c>
      <c r="H111" s="87">
        <v>40898</v>
      </c>
      <c r="I111" s="8" t="s">
        <v>19</v>
      </c>
      <c r="J111" s="8" t="s">
        <v>164</v>
      </c>
      <c r="K111" s="52">
        <f>H111</f>
        <v>40898</v>
      </c>
      <c r="L111" s="52">
        <f>IF(ISBLANK(I111),"",VLOOKUP(I111,codes!$A$2:$B$6,2))</f>
        <v>41091</v>
      </c>
      <c r="M111" s="52">
        <f t="shared" ref="M111:M112" si="20">O111</f>
        <v>41091</v>
      </c>
      <c r="N111" s="52">
        <f>P111</f>
        <v>41138</v>
      </c>
      <c r="O111" s="52">
        <f>IF(ISBLANK(I111),"",VLOOKUP(I111,codes!$A$2:$B$7,2))</f>
        <v>41091</v>
      </c>
      <c r="P111" s="52">
        <f>O112</f>
        <v>41138</v>
      </c>
    </row>
    <row r="112" spans="1:16" x14ac:dyDescent="0.25">
      <c r="A112" s="2" t="s">
        <v>295</v>
      </c>
      <c r="B112" s="61" t="s">
        <v>10</v>
      </c>
      <c r="C112" s="68" t="s">
        <v>11</v>
      </c>
      <c r="D112" s="42" t="str">
        <f>IF(ISBLANK(links!H112),links!D112,HYPERLINK(links!J112,links!D112))</f>
        <v>1.2.36.1.2001.1006.1.16681.2</v>
      </c>
      <c r="E112" s="63">
        <v>24</v>
      </c>
      <c r="F112" s="8" t="s">
        <v>48</v>
      </c>
      <c r="G112" s="8" t="s">
        <v>49</v>
      </c>
      <c r="H112" s="87">
        <v>40898</v>
      </c>
      <c r="I112" s="8" t="s">
        <v>18</v>
      </c>
      <c r="J112" s="8" t="s">
        <v>165</v>
      </c>
      <c r="K112" s="52">
        <f>H112</f>
        <v>40898</v>
      </c>
      <c r="L112" s="52">
        <f>IF(ISBLANK(I112),"",VLOOKUP(I112,codes!$A$2:$B$6,2))</f>
        <v>41138</v>
      </c>
      <c r="M112" s="52">
        <f t="shared" si="20"/>
        <v>41138</v>
      </c>
      <c r="N112" s="52"/>
      <c r="O112" s="52">
        <f>IF(ISBLANK(I112),"",VLOOKUP(I112,codes!$A$2:$B$7,2))</f>
        <v>41138</v>
      </c>
      <c r="P112" s="52"/>
    </row>
    <row r="113" spans="1:16" ht="7.5" customHeight="1" x14ac:dyDescent="0.25">
      <c r="A113" s="6"/>
      <c r="B113" s="71"/>
      <c r="C113" s="71"/>
      <c r="D113" s="5"/>
      <c r="E113" s="66"/>
      <c r="F113" s="9"/>
      <c r="G113" s="9"/>
      <c r="H113" s="85"/>
      <c r="I113" s="9"/>
      <c r="J113" s="23"/>
      <c r="K113" s="23"/>
      <c r="L113" s="50"/>
      <c r="M113" s="50"/>
      <c r="N113" s="50"/>
      <c r="O113" s="50"/>
      <c r="P113" s="9"/>
    </row>
    <row r="114" spans="1:16" x14ac:dyDescent="0.25">
      <c r="A114" s="2" t="s">
        <v>33</v>
      </c>
      <c r="B114" s="61" t="s">
        <v>10</v>
      </c>
      <c r="C114" s="68" t="s">
        <v>11</v>
      </c>
      <c r="D114" s="42" t="str">
        <f>IF(ISBLANK(links!H114),links!D114,HYPERLINK(links!J114,links!D114))</f>
        <v>1.2.36.1.2001.1006.1.16685.1</v>
      </c>
      <c r="E114" s="63">
        <v>9</v>
      </c>
      <c r="F114" s="8" t="s">
        <v>48</v>
      </c>
      <c r="G114" s="8" t="s">
        <v>49</v>
      </c>
      <c r="H114" s="87">
        <v>40898</v>
      </c>
      <c r="I114" s="8" t="s">
        <v>19</v>
      </c>
      <c r="J114" s="8" t="s">
        <v>164</v>
      </c>
      <c r="K114" s="52">
        <f>H114</f>
        <v>40898</v>
      </c>
      <c r="L114" s="52">
        <f>IF(ISBLANK(I114),"",VLOOKUP(I114,codes!$A$2:$B$6,2))</f>
        <v>41091</v>
      </c>
      <c r="M114" s="52">
        <f t="shared" ref="M114:M115" si="21">O114</f>
        <v>41091</v>
      </c>
      <c r="N114" s="52">
        <f>P114</f>
        <v>41138</v>
      </c>
      <c r="O114" s="52">
        <f>IF(ISBLANK(I114),"",VLOOKUP(I114,codes!$A$2:$B$7,2))</f>
        <v>41091</v>
      </c>
      <c r="P114" s="52">
        <f>O115</f>
        <v>41138</v>
      </c>
    </row>
    <row r="115" spans="1:16" x14ac:dyDescent="0.25">
      <c r="A115" s="2" t="s">
        <v>33</v>
      </c>
      <c r="B115" s="61" t="s">
        <v>10</v>
      </c>
      <c r="C115" s="68" t="s">
        <v>11</v>
      </c>
      <c r="D115" s="42" t="str">
        <f>IF(ISBLANK(links!H115),links!D115,HYPERLINK(links!J115,links!D115))</f>
        <v>1.2.36.1.2001.1006.1.16685.2</v>
      </c>
      <c r="E115" s="63">
        <v>25</v>
      </c>
      <c r="F115" s="8" t="s">
        <v>48</v>
      </c>
      <c r="G115" s="8" t="s">
        <v>49</v>
      </c>
      <c r="H115" s="87">
        <v>40898</v>
      </c>
      <c r="I115" s="8" t="s">
        <v>18</v>
      </c>
      <c r="J115" s="8" t="s">
        <v>165</v>
      </c>
      <c r="K115" s="52">
        <f>H115</f>
        <v>40898</v>
      </c>
      <c r="L115" s="52">
        <f>IF(ISBLANK(I115),"",VLOOKUP(I115,codes!$A$2:$B$6,2))</f>
        <v>41138</v>
      </c>
      <c r="M115" s="52">
        <f t="shared" si="21"/>
        <v>41138</v>
      </c>
      <c r="N115" s="52"/>
      <c r="O115" s="52">
        <f>IF(ISBLANK(I115),"",VLOOKUP(I115,codes!$A$2:$B$7,2))</f>
        <v>41138</v>
      </c>
      <c r="P115" s="52"/>
    </row>
    <row r="116" spans="1:16" ht="7.5" customHeight="1" x14ac:dyDescent="0.25">
      <c r="A116" s="6"/>
      <c r="B116" s="71"/>
      <c r="C116" s="71"/>
      <c r="D116" s="5"/>
      <c r="E116" s="66"/>
      <c r="F116" s="9"/>
      <c r="G116" s="9"/>
      <c r="H116" s="85"/>
      <c r="I116" s="9"/>
      <c r="J116" s="23"/>
      <c r="K116" s="23"/>
      <c r="L116" s="50"/>
      <c r="M116" s="50"/>
      <c r="N116" s="50"/>
      <c r="O116" s="50"/>
      <c r="P116" s="9"/>
    </row>
    <row r="117" spans="1:16" x14ac:dyDescent="0.25">
      <c r="A117" s="2" t="s">
        <v>296</v>
      </c>
      <c r="B117" s="61" t="s">
        <v>10</v>
      </c>
      <c r="C117" s="68" t="s">
        <v>11</v>
      </c>
      <c r="D117" s="42" t="str">
        <f>IF(ISBLANK(links!H117),links!D117,HYPERLINK(links!J117,links!D117))</f>
        <v>1.2.36.1.2001.1006.1.16696.1</v>
      </c>
      <c r="E117" s="63">
        <v>9</v>
      </c>
      <c r="F117" s="8" t="s">
        <v>48</v>
      </c>
      <c r="G117" s="8" t="s">
        <v>49</v>
      </c>
      <c r="H117" s="87">
        <v>40898</v>
      </c>
      <c r="I117" s="8" t="s">
        <v>19</v>
      </c>
      <c r="J117" s="8" t="s">
        <v>164</v>
      </c>
      <c r="K117" s="52">
        <f>H117</f>
        <v>40898</v>
      </c>
      <c r="L117" s="52">
        <f>IF(ISBLANK(I117),"",VLOOKUP(I117,codes!$A$2:$B$6,2))</f>
        <v>41091</v>
      </c>
      <c r="M117" s="52">
        <f t="shared" ref="M117:M127" si="22">O117</f>
        <v>41091</v>
      </c>
      <c r="N117" s="52">
        <f>P117</f>
        <v>41138</v>
      </c>
      <c r="O117" s="52">
        <f>IF(ISBLANK(I117),"",VLOOKUP(I117,codes!$A$2:$B$7,2))</f>
        <v>41091</v>
      </c>
      <c r="P117" s="52">
        <f>O118</f>
        <v>41138</v>
      </c>
    </row>
    <row r="118" spans="1:16" x14ac:dyDescent="0.25">
      <c r="A118" s="2" t="s">
        <v>296</v>
      </c>
      <c r="B118" s="61" t="s">
        <v>10</v>
      </c>
      <c r="C118" s="68" t="s">
        <v>11</v>
      </c>
      <c r="D118" s="42" t="str">
        <f>IF(ISBLANK(links!H118),links!D118,HYPERLINK(links!J118,links!D118))</f>
        <v>1.2.36.1.2001.1006.1.16696.2</v>
      </c>
      <c r="E118" s="63">
        <v>24</v>
      </c>
      <c r="F118" s="8" t="s">
        <v>48</v>
      </c>
      <c r="G118" s="8" t="s">
        <v>49</v>
      </c>
      <c r="H118" s="87">
        <v>40898</v>
      </c>
      <c r="I118" s="8" t="s">
        <v>18</v>
      </c>
      <c r="J118" s="8" t="s">
        <v>165</v>
      </c>
      <c r="K118" s="52">
        <f>H118</f>
        <v>40898</v>
      </c>
      <c r="L118" s="52">
        <f>IF(ISBLANK(I118),"",VLOOKUP(I118,codes!$A$2:$B$6,2))</f>
        <v>41138</v>
      </c>
      <c r="M118" s="52">
        <f t="shared" si="22"/>
        <v>41138</v>
      </c>
      <c r="N118" s="52"/>
      <c r="O118" s="52">
        <f>IF(ISBLANK(I118),"",VLOOKUP(I118,codes!$A$2:$B$7,2))</f>
        <v>41138</v>
      </c>
      <c r="P118" s="52"/>
    </row>
    <row r="119" spans="1:16" ht="7.5" customHeight="1" x14ac:dyDescent="0.25">
      <c r="A119" s="6"/>
      <c r="B119" s="71"/>
      <c r="C119" s="71"/>
      <c r="D119" s="5"/>
      <c r="E119" s="66"/>
      <c r="F119" s="9"/>
      <c r="G119" s="9"/>
      <c r="H119" s="85"/>
      <c r="I119" s="9"/>
      <c r="J119" s="23"/>
      <c r="K119" s="23"/>
      <c r="L119" s="50"/>
      <c r="M119" s="50"/>
      <c r="N119" s="50"/>
      <c r="O119" s="50"/>
      <c r="P119" s="9"/>
    </row>
    <row r="120" spans="1:16" x14ac:dyDescent="0.25">
      <c r="A120" s="2" t="s">
        <v>34</v>
      </c>
      <c r="B120" s="61" t="s">
        <v>10</v>
      </c>
      <c r="C120" s="68" t="s">
        <v>11</v>
      </c>
      <c r="D120" s="42" t="str">
        <f>IF(ISBLANK(links!H120),links!D120,HYPERLINK(links!J120,links!D120))</f>
        <v>1.2.36.1.2001.1006.1.171.1</v>
      </c>
      <c r="E120" s="63">
        <v>30988</v>
      </c>
      <c r="F120" s="8" t="s">
        <v>54</v>
      </c>
      <c r="G120" s="8" t="s">
        <v>21</v>
      </c>
      <c r="H120" s="87">
        <v>41403</v>
      </c>
      <c r="I120" s="8" t="s">
        <v>17</v>
      </c>
      <c r="J120" s="22" t="s">
        <v>172</v>
      </c>
      <c r="K120" s="52">
        <f>H120</f>
        <v>41403</v>
      </c>
      <c r="L120" s="52">
        <f>IF(ISBLANK(I120),"",VLOOKUP(I120,codes!$A$2:$B$6,2))</f>
        <v>41407</v>
      </c>
      <c r="M120" s="52">
        <f t="shared" si="22"/>
        <v>41407</v>
      </c>
      <c r="N120" s="52"/>
      <c r="O120" s="52">
        <f>IF(ISBLANK(I120),"",VLOOKUP(I120,codes!$A$2:$B$7,2))</f>
        <v>41407</v>
      </c>
      <c r="P120" s="52"/>
    </row>
    <row r="121" spans="1:16" x14ac:dyDescent="0.25">
      <c r="A121" s="2" t="s">
        <v>34</v>
      </c>
      <c r="B121" s="68" t="s">
        <v>12</v>
      </c>
      <c r="C121" s="68" t="s">
        <v>11</v>
      </c>
      <c r="D121" s="42" t="str">
        <f>IF(ISBLANK(links!H121),links!D121,HYPERLINK(links!J121,links!D121))</f>
        <v>1.2.36.1.2001.1006.1.171.2</v>
      </c>
      <c r="E121" s="63">
        <v>32566</v>
      </c>
      <c r="F121" s="8" t="s">
        <v>50</v>
      </c>
      <c r="G121" s="8" t="s">
        <v>24</v>
      </c>
      <c r="H121" s="87">
        <v>41556</v>
      </c>
      <c r="I121" s="8" t="s">
        <v>16</v>
      </c>
      <c r="J121" s="22" t="s">
        <v>172</v>
      </c>
      <c r="K121" s="52">
        <f>H121</f>
        <v>41556</v>
      </c>
      <c r="L121" s="52">
        <f>IF(ISBLANK(I121),"",VLOOKUP(I121,codes!$A$2:$B$6,2))</f>
        <v>41581</v>
      </c>
      <c r="M121" s="52">
        <f t="shared" si="22"/>
        <v>41581</v>
      </c>
      <c r="N121" s="52"/>
      <c r="O121" s="52">
        <f>IF(ISBLANK(I121),"",VLOOKUP(I121,codes!$A$2:$B$7,2))</f>
        <v>41581</v>
      </c>
      <c r="P121" s="52"/>
    </row>
    <row r="122" spans="1:16" x14ac:dyDescent="0.25">
      <c r="A122" s="2" t="s">
        <v>34</v>
      </c>
      <c r="B122" s="61" t="s">
        <v>10</v>
      </c>
      <c r="C122" s="68" t="s">
        <v>11</v>
      </c>
      <c r="D122" s="42" t="str">
        <f>IF(ISBLANK(links!H122),links!D122,HYPERLINK(links!J122,links!D122))</f>
        <v>1.2.36.1.2001.1006.1.171.3</v>
      </c>
      <c r="E122" s="63">
        <v>32566</v>
      </c>
      <c r="F122" s="8" t="s">
        <v>50</v>
      </c>
      <c r="G122" s="8" t="s">
        <v>24</v>
      </c>
      <c r="H122" s="87">
        <v>41556</v>
      </c>
      <c r="I122" s="8" t="s">
        <v>16</v>
      </c>
      <c r="J122" s="22" t="s">
        <v>172</v>
      </c>
      <c r="K122" s="52">
        <f>H122</f>
        <v>41556</v>
      </c>
      <c r="L122" s="52">
        <f>IF(ISBLANK(I122),"",VLOOKUP(I122,codes!$A$2:$B$6,2))</f>
        <v>41581</v>
      </c>
      <c r="M122" s="52">
        <f>O122</f>
        <v>41581</v>
      </c>
      <c r="N122" s="52"/>
      <c r="O122" s="52">
        <f>IF(ISBLANK(I122),"",VLOOKUP(I122,codes!$A$2:$B$7,2))</f>
        <v>41581</v>
      </c>
      <c r="P122" s="52"/>
    </row>
    <row r="123" spans="1:16" s="19" customFormat="1" x14ac:dyDescent="0.25">
      <c r="A123" s="2" t="s">
        <v>34</v>
      </c>
      <c r="B123" s="68" t="s">
        <v>12</v>
      </c>
      <c r="C123" s="68" t="s">
        <v>11</v>
      </c>
      <c r="D123" s="42" t="str">
        <f>IF(ISBLANK(links!H123),links!D123,HYPERLINK(links!J123,links!D123))</f>
        <v>1.2.36.1.2001.1006.1.171.4</v>
      </c>
      <c r="E123" s="63">
        <f>links!E123</f>
        <v>36140</v>
      </c>
      <c r="F123" s="22"/>
      <c r="G123" s="22" t="s">
        <v>22</v>
      </c>
      <c r="H123" s="87">
        <v>42055</v>
      </c>
      <c r="I123" s="22" t="s">
        <v>312</v>
      </c>
      <c r="J123" s="22" t="s">
        <v>165</v>
      </c>
      <c r="K123" s="52">
        <f>H123</f>
        <v>42055</v>
      </c>
      <c r="L123" s="52"/>
      <c r="M123" s="52">
        <v>42052</v>
      </c>
      <c r="N123" s="52"/>
      <c r="O123" s="52">
        <v>42052</v>
      </c>
      <c r="P123" s="52"/>
    </row>
    <row r="124" spans="1:16" s="19" customFormat="1" x14ac:dyDescent="0.25">
      <c r="A124" s="2" t="s">
        <v>34</v>
      </c>
      <c r="B124" s="61" t="s">
        <v>10</v>
      </c>
      <c r="C124" s="68" t="s">
        <v>11</v>
      </c>
      <c r="D124" s="42" t="str">
        <f>IF(ISBLANK(links!H124),links!D124,HYPERLINK(links!J124,links!D124))</f>
        <v>1.2.36.1.2001.1006.1.171.5</v>
      </c>
      <c r="E124" s="63">
        <f>links!E124</f>
        <v>36140</v>
      </c>
      <c r="F124" s="22"/>
      <c r="G124" s="22" t="s">
        <v>22</v>
      </c>
      <c r="H124" s="87">
        <v>42055</v>
      </c>
      <c r="I124" s="22" t="s">
        <v>312</v>
      </c>
      <c r="J124" s="22" t="s">
        <v>165</v>
      </c>
      <c r="K124" s="52">
        <f>H124</f>
        <v>42055</v>
      </c>
      <c r="L124" s="52"/>
      <c r="M124" s="52">
        <v>42052</v>
      </c>
      <c r="N124" s="52"/>
      <c r="O124" s="52">
        <v>42052</v>
      </c>
      <c r="P124" s="52"/>
    </row>
    <row r="125" spans="1:16" ht="7.5" customHeight="1" x14ac:dyDescent="0.25">
      <c r="A125" s="6"/>
      <c r="B125" s="71"/>
      <c r="C125" s="71"/>
      <c r="D125" s="5"/>
      <c r="E125" s="66"/>
      <c r="F125" s="9"/>
      <c r="G125" s="9"/>
      <c r="H125" s="85"/>
      <c r="I125" s="9"/>
      <c r="J125" s="23"/>
      <c r="K125" s="23"/>
      <c r="L125" s="50"/>
      <c r="M125" s="50"/>
      <c r="N125" s="50"/>
      <c r="O125" s="50"/>
      <c r="P125" s="9"/>
    </row>
    <row r="126" spans="1:16" x14ac:dyDescent="0.25">
      <c r="A126" s="2" t="s">
        <v>35</v>
      </c>
      <c r="B126" s="61" t="s">
        <v>10</v>
      </c>
      <c r="C126" s="68" t="s">
        <v>11</v>
      </c>
      <c r="D126" s="42" t="str">
        <f>IF(ISBLANK(links!H126),links!D126,HYPERLINK(links!J126,links!D126))</f>
        <v>1.2.36.1.2001.1006.1.170.1</v>
      </c>
      <c r="E126" s="63">
        <v>30979</v>
      </c>
      <c r="F126" s="8" t="s">
        <v>54</v>
      </c>
      <c r="G126" s="8" t="s">
        <v>21</v>
      </c>
      <c r="H126" s="87">
        <v>41403</v>
      </c>
      <c r="I126" s="8" t="s">
        <v>17</v>
      </c>
      <c r="J126" s="22" t="s">
        <v>172</v>
      </c>
      <c r="K126" s="52">
        <f>H126</f>
        <v>41403</v>
      </c>
      <c r="L126" s="52">
        <f>IF(ISBLANK(I126),"",VLOOKUP(I126,codes!$A$2:$B$6,2))</f>
        <v>41407</v>
      </c>
      <c r="M126" s="52">
        <f t="shared" si="22"/>
        <v>41407</v>
      </c>
      <c r="N126" s="52"/>
      <c r="O126" s="52">
        <f>IF(ISBLANK(I126),"",VLOOKUP(I126,codes!$A$2:$B$7,2))</f>
        <v>41407</v>
      </c>
      <c r="P126" s="52"/>
    </row>
    <row r="127" spans="1:16" x14ac:dyDescent="0.25">
      <c r="A127" s="2" t="s">
        <v>35</v>
      </c>
      <c r="B127" s="68" t="s">
        <v>12</v>
      </c>
      <c r="C127" s="68" t="s">
        <v>11</v>
      </c>
      <c r="D127" s="42" t="str">
        <f>IF(ISBLANK(links!H127),links!D127,HYPERLINK(links!J127,links!D127))</f>
        <v>1.2.36.1.2001.1006.1.170.2</v>
      </c>
      <c r="E127" s="63">
        <v>32566</v>
      </c>
      <c r="F127" s="8" t="s">
        <v>51</v>
      </c>
      <c r="G127" s="8" t="s">
        <v>24</v>
      </c>
      <c r="H127" s="87">
        <v>41556</v>
      </c>
      <c r="I127" s="8" t="s">
        <v>16</v>
      </c>
      <c r="J127" s="22" t="s">
        <v>172</v>
      </c>
      <c r="K127" s="52">
        <f>H127</f>
        <v>41556</v>
      </c>
      <c r="L127" s="52">
        <f>IF(ISBLANK(I127),"",VLOOKUP(I127,codes!$A$2:$B$6,2))</f>
        <v>41581</v>
      </c>
      <c r="M127" s="52">
        <f t="shared" si="22"/>
        <v>41581</v>
      </c>
      <c r="N127" s="52"/>
      <c r="O127" s="52">
        <f>IF(ISBLANK(I127),"",VLOOKUP(I127,codes!$A$2:$B$7,2))</f>
        <v>41581</v>
      </c>
      <c r="P127" s="52"/>
    </row>
    <row r="128" spans="1:16" x14ac:dyDescent="0.25">
      <c r="A128" s="2" t="s">
        <v>35</v>
      </c>
      <c r="B128" s="61" t="s">
        <v>10</v>
      </c>
      <c r="C128" s="68" t="s">
        <v>11</v>
      </c>
      <c r="D128" s="42" t="str">
        <f>IF(ISBLANK(links!H128),links!D128,HYPERLINK(links!J128,links!D128))</f>
        <v>1.2.36.1.2001.1006.1.170.3</v>
      </c>
      <c r="E128" s="63">
        <v>32566</v>
      </c>
      <c r="F128" s="8" t="s">
        <v>51</v>
      </c>
      <c r="G128" s="8" t="s">
        <v>24</v>
      </c>
      <c r="H128" s="87">
        <v>41556</v>
      </c>
      <c r="I128" s="8" t="s">
        <v>16</v>
      </c>
      <c r="J128" s="22" t="s">
        <v>172</v>
      </c>
      <c r="K128" s="52">
        <f>H128</f>
        <v>41556</v>
      </c>
      <c r="L128" s="52">
        <f>IF(ISBLANK(I128),"",VLOOKUP(I128,codes!$A$2:$B$6,2))</f>
        <v>41581</v>
      </c>
      <c r="M128" s="52">
        <f>O128</f>
        <v>41581</v>
      </c>
      <c r="N128" s="52"/>
      <c r="O128" s="52">
        <f>IF(ISBLANK(I128),"",VLOOKUP(I128,codes!$A$2:$B$7,2))</f>
        <v>41581</v>
      </c>
      <c r="P128" s="52"/>
    </row>
    <row r="129" spans="1:16" s="19" customFormat="1" x14ac:dyDescent="0.25">
      <c r="A129" s="2" t="s">
        <v>35</v>
      </c>
      <c r="B129" s="68" t="s">
        <v>12</v>
      </c>
      <c r="C129" s="68" t="s">
        <v>11</v>
      </c>
      <c r="D129" s="42" t="str">
        <f>IF(ISBLANK(links!H129),links!D129,HYPERLINK(links!J129,links!D129))</f>
        <v>1.2.36.1.2001.1006.1.170.4</v>
      </c>
      <c r="E129" s="63">
        <f>links!E129</f>
        <v>36140</v>
      </c>
      <c r="F129" s="22"/>
      <c r="G129" s="22" t="s">
        <v>22</v>
      </c>
      <c r="H129" s="87">
        <v>42055</v>
      </c>
      <c r="I129" s="22" t="s">
        <v>312</v>
      </c>
      <c r="J129" s="22" t="s">
        <v>165</v>
      </c>
      <c r="K129" s="52">
        <f>H129</f>
        <v>42055</v>
      </c>
      <c r="L129" s="52"/>
      <c r="M129" s="52">
        <v>42052</v>
      </c>
      <c r="N129" s="52"/>
      <c r="O129" s="52">
        <v>42052</v>
      </c>
      <c r="P129" s="52"/>
    </row>
    <row r="130" spans="1:16" s="19" customFormat="1" x14ac:dyDescent="0.25">
      <c r="A130" s="2" t="s">
        <v>35</v>
      </c>
      <c r="B130" s="61" t="s">
        <v>10</v>
      </c>
      <c r="C130" s="68" t="s">
        <v>11</v>
      </c>
      <c r="D130" s="42" t="str">
        <f>IF(ISBLANK(links!H130),links!D130,HYPERLINK(links!J130,links!D130))</f>
        <v>1.2.36.1.2001.1006.1.170.5</v>
      </c>
      <c r="E130" s="63">
        <f>links!E130</f>
        <v>36140</v>
      </c>
      <c r="F130" s="22"/>
      <c r="G130" s="22" t="s">
        <v>22</v>
      </c>
      <c r="H130" s="87">
        <v>42055</v>
      </c>
      <c r="I130" s="22" t="s">
        <v>312</v>
      </c>
      <c r="J130" s="22" t="s">
        <v>165</v>
      </c>
      <c r="K130" s="52">
        <f>H130</f>
        <v>42055</v>
      </c>
      <c r="L130" s="52"/>
      <c r="M130" s="52">
        <v>42052</v>
      </c>
      <c r="N130" s="52"/>
      <c r="O130" s="52">
        <v>42052</v>
      </c>
      <c r="P130" s="52"/>
    </row>
    <row r="131" spans="1:16" ht="7.5" customHeight="1" x14ac:dyDescent="0.25">
      <c r="A131" s="6"/>
      <c r="B131" s="71"/>
      <c r="C131" s="71"/>
      <c r="D131" s="5"/>
      <c r="E131" s="66"/>
      <c r="F131" s="9"/>
      <c r="G131" s="9"/>
      <c r="H131" s="85"/>
      <c r="I131" s="9"/>
      <c r="J131" s="23"/>
      <c r="K131" s="23"/>
      <c r="L131" s="50"/>
      <c r="M131" s="50"/>
      <c r="N131" s="50"/>
      <c r="O131" s="50"/>
      <c r="P131" s="9"/>
    </row>
    <row r="132" spans="1:16" x14ac:dyDescent="0.25">
      <c r="A132" s="2" t="s">
        <v>302</v>
      </c>
      <c r="B132" s="61" t="s">
        <v>10</v>
      </c>
      <c r="C132" s="68" t="s">
        <v>11</v>
      </c>
      <c r="D132" s="42" t="str">
        <f>IF(ISBLANK(links!H132),links!D132,HYPERLINK(links!J132,links!D132))</f>
        <v>1.2.36.1.2001.1006.1.179.1</v>
      </c>
      <c r="E132" s="63">
        <v>30987</v>
      </c>
      <c r="F132" s="8" t="s">
        <v>52</v>
      </c>
      <c r="G132" s="8" t="s">
        <v>24</v>
      </c>
      <c r="H132" s="87">
        <v>41556</v>
      </c>
      <c r="I132" s="8" t="s">
        <v>16</v>
      </c>
      <c r="J132" s="8" t="s">
        <v>166</v>
      </c>
      <c r="K132" s="52">
        <f>H132</f>
        <v>41556</v>
      </c>
      <c r="L132" s="52">
        <f>IF(ISBLANK(I132),"",VLOOKUP(I132,codes!$A$2:$B$6,2))</f>
        <v>41581</v>
      </c>
      <c r="M132" s="52">
        <f>IF(ISBLANK(I132),"",VLOOKUP(I132,codes!$A$2:$B$7,2))</f>
        <v>41581</v>
      </c>
      <c r="N132" s="52"/>
      <c r="O132" s="52"/>
      <c r="P132" s="52"/>
    </row>
    <row r="133" spans="1:16" ht="7.5" customHeight="1" x14ac:dyDescent="0.25">
      <c r="A133" s="6"/>
      <c r="B133" s="71"/>
      <c r="C133" s="71"/>
      <c r="D133" s="5"/>
      <c r="E133" s="66"/>
      <c r="F133" s="9"/>
      <c r="G133" s="9"/>
      <c r="H133" s="85"/>
      <c r="I133" s="9"/>
      <c r="J133" s="23"/>
      <c r="K133" s="23"/>
      <c r="L133" s="50"/>
      <c r="M133" s="50"/>
      <c r="N133" s="50"/>
      <c r="O133" s="50"/>
      <c r="P133" s="9"/>
    </row>
    <row r="134" spans="1:16" x14ac:dyDescent="0.25">
      <c r="A134" s="2" t="s">
        <v>36</v>
      </c>
      <c r="B134" s="61" t="s">
        <v>10</v>
      </c>
      <c r="C134" s="68" t="str">
        <f>links!C134</f>
        <v>3A</v>
      </c>
      <c r="D134" s="42" t="str">
        <f>IF(ISBLANK(links!H134),links!D134,HYPERLINK(links!J134,links!D134))</f>
        <v>1.2.36.1.2001.1006.1.172.1</v>
      </c>
      <c r="E134" s="68">
        <f>links!E134</f>
        <v>31582</v>
      </c>
      <c r="F134" s="8" t="s">
        <v>55</v>
      </c>
      <c r="G134" s="8" t="s">
        <v>21</v>
      </c>
      <c r="H134" s="87">
        <v>41394</v>
      </c>
      <c r="I134" s="8" t="s">
        <v>17</v>
      </c>
      <c r="J134" s="22" t="s">
        <v>172</v>
      </c>
      <c r="K134" s="52">
        <f>H134</f>
        <v>41394</v>
      </c>
      <c r="L134" s="52">
        <f>IF(ISBLANK(I134),"",VLOOKUP(I134,codes!$A$2:$B$6,2))</f>
        <v>41407</v>
      </c>
      <c r="M134" s="52">
        <f>IF(ISBLANK(I134),"",VLOOKUP(I134,codes!$A$2:$B$7,2))</f>
        <v>41407</v>
      </c>
      <c r="N134" s="52"/>
      <c r="O134" s="52"/>
      <c r="P134" s="52"/>
    </row>
    <row r="135" spans="1:16" s="19" customFormat="1" x14ac:dyDescent="0.25">
      <c r="A135" s="2" t="s">
        <v>36</v>
      </c>
      <c r="B135" s="61" t="s">
        <v>10</v>
      </c>
      <c r="C135" s="68" t="str">
        <f>links!C135</f>
        <v>3A</v>
      </c>
      <c r="D135" s="42" t="str">
        <f>IF(ISBLANK(links!H135),links!D135,HYPERLINK(links!J135,links!D135))</f>
        <v>1.2.36.1.2001.1006.1.172.1</v>
      </c>
      <c r="E135" s="68">
        <f>links!E135</f>
        <v>32762</v>
      </c>
      <c r="F135" s="22"/>
      <c r="G135" s="22" t="s">
        <v>24</v>
      </c>
      <c r="H135" s="87">
        <v>41991</v>
      </c>
      <c r="I135" s="22" t="s">
        <v>268</v>
      </c>
      <c r="J135" s="22" t="s">
        <v>166</v>
      </c>
      <c r="K135" s="52">
        <v>41991</v>
      </c>
      <c r="L135" s="52"/>
      <c r="M135" s="52">
        <f>IF(ISBLANK(I135),"",VLOOKUP(I135,codes!$A$2:$B$7,2))</f>
        <v>41972</v>
      </c>
      <c r="N135" s="52"/>
      <c r="O135" s="52"/>
      <c r="P135" s="52"/>
    </row>
    <row r="136" spans="1:16" ht="7.5" customHeight="1" x14ac:dyDescent="0.25">
      <c r="A136" s="6"/>
      <c r="B136" s="71"/>
      <c r="C136" s="71"/>
      <c r="D136" s="5"/>
      <c r="E136" s="66"/>
      <c r="F136" s="7"/>
      <c r="G136" s="7"/>
      <c r="H136" s="88"/>
      <c r="I136" s="7"/>
      <c r="J136" s="23"/>
      <c r="K136" s="23"/>
      <c r="L136" s="50"/>
      <c r="M136" s="50"/>
      <c r="N136" s="50"/>
      <c r="O136" s="50"/>
      <c r="P136" s="9"/>
    </row>
    <row r="137" spans="1:16" x14ac:dyDescent="0.25">
      <c r="A137" s="2" t="s">
        <v>37</v>
      </c>
      <c r="B137" s="61" t="s">
        <v>10</v>
      </c>
      <c r="C137" s="68" t="s">
        <v>11</v>
      </c>
      <c r="D137" s="20" t="str">
        <f>links!D137</f>
        <v>1.2.36.1.2001.1006.1.183.1</v>
      </c>
      <c r="E137" s="63">
        <v>31471</v>
      </c>
      <c r="F137" s="10" t="s">
        <v>47</v>
      </c>
      <c r="G137" s="89" t="s">
        <v>47</v>
      </c>
      <c r="H137" s="89" t="s">
        <v>47</v>
      </c>
      <c r="I137" s="8" t="s">
        <v>17</v>
      </c>
      <c r="J137" s="8" t="s">
        <v>165</v>
      </c>
      <c r="K137" s="89" t="str">
        <f>H137</f>
        <v>n/a</v>
      </c>
      <c r="L137" s="52">
        <f>IF(ISBLANK(I137),"",VLOOKUP(I137,codes!$A$2:$B$6,2))</f>
        <v>41407</v>
      </c>
      <c r="M137" s="52">
        <f t="shared" ref="M137" si="23">O137</f>
        <v>41407</v>
      </c>
      <c r="N137" s="52"/>
      <c r="O137" s="52">
        <f>IF(ISBLANK(I137),"",VLOOKUP(I137,codes!$A$2:$B$7,2))</f>
        <v>41407</v>
      </c>
      <c r="P137" s="52"/>
    </row>
    <row r="138" spans="1:16" ht="7.5" customHeight="1" x14ac:dyDescent="0.25">
      <c r="A138" s="6"/>
      <c r="B138" s="71"/>
      <c r="C138" s="71"/>
      <c r="D138" s="5"/>
      <c r="E138" s="66"/>
      <c r="F138" s="7"/>
      <c r="G138" s="90"/>
      <c r="H138" s="90"/>
      <c r="I138" s="7"/>
      <c r="J138" s="23"/>
      <c r="K138" s="91"/>
      <c r="L138" s="50"/>
      <c r="M138" s="50"/>
      <c r="N138" s="50"/>
      <c r="O138" s="50"/>
      <c r="P138" s="9"/>
    </row>
    <row r="139" spans="1:16" x14ac:dyDescent="0.25">
      <c r="A139" s="2" t="s">
        <v>303</v>
      </c>
      <c r="B139" s="61" t="s">
        <v>10</v>
      </c>
      <c r="C139" s="68" t="s">
        <v>11</v>
      </c>
      <c r="D139" s="20" t="str">
        <f>links!D139</f>
        <v>1.2.36.1.2001.1006.1.208.1</v>
      </c>
      <c r="E139" s="63">
        <v>31511</v>
      </c>
      <c r="F139" s="10" t="s">
        <v>47</v>
      </c>
      <c r="G139" s="89" t="s">
        <v>47</v>
      </c>
      <c r="H139" s="89" t="s">
        <v>47</v>
      </c>
      <c r="I139" s="8" t="s">
        <v>17</v>
      </c>
      <c r="J139" s="8" t="s">
        <v>165</v>
      </c>
      <c r="K139" s="89" t="str">
        <f>H139</f>
        <v>n/a</v>
      </c>
      <c r="L139" s="52">
        <f>IF(ISBLANK(I139),"",VLOOKUP(I139,codes!$A$2:$B$6,2))</f>
        <v>41407</v>
      </c>
      <c r="M139" s="52">
        <f t="shared" ref="M139" si="24">O139</f>
        <v>41407</v>
      </c>
      <c r="N139" s="52"/>
      <c r="O139" s="52">
        <f>IF(ISBLANK(I139),"",VLOOKUP(I139,codes!$A$2:$B$7,2))</f>
        <v>41407</v>
      </c>
      <c r="P139" s="52"/>
    </row>
    <row r="140" spans="1:16" ht="7.5" customHeight="1" x14ac:dyDescent="0.25">
      <c r="A140" s="6"/>
      <c r="B140" s="71"/>
      <c r="C140" s="71"/>
      <c r="D140" s="5"/>
      <c r="E140" s="66"/>
      <c r="F140" s="7"/>
      <c r="G140" s="90"/>
      <c r="H140" s="90"/>
      <c r="I140" s="7"/>
      <c r="J140" s="23"/>
      <c r="K140" s="91"/>
      <c r="L140" s="50"/>
      <c r="M140" s="50"/>
      <c r="N140" s="50"/>
      <c r="O140" s="50"/>
      <c r="P140" s="9"/>
    </row>
    <row r="141" spans="1:16" x14ac:dyDescent="0.25">
      <c r="A141" s="2" t="s">
        <v>301</v>
      </c>
      <c r="B141" s="61" t="s">
        <v>10</v>
      </c>
      <c r="C141" s="68" t="s">
        <v>11</v>
      </c>
      <c r="D141" s="20" t="str">
        <f>links!D141</f>
        <v>1.2.36.1.2001.1006.1.215.1</v>
      </c>
      <c r="E141" s="63">
        <v>31861</v>
      </c>
      <c r="F141" s="10" t="s">
        <v>47</v>
      </c>
      <c r="G141" s="89" t="s">
        <v>47</v>
      </c>
      <c r="H141" s="89" t="s">
        <v>47</v>
      </c>
      <c r="I141" s="8" t="s">
        <v>53</v>
      </c>
      <c r="J141" s="8" t="s">
        <v>165</v>
      </c>
      <c r="K141" s="89" t="str">
        <f>H141</f>
        <v>n/a</v>
      </c>
      <c r="L141" s="52">
        <f>IF(ISBLANK(I141),"",VLOOKUP(I141,codes!$A$2:$B$6,2))</f>
        <v>41496</v>
      </c>
      <c r="M141" s="52">
        <f t="shared" ref="M141" si="25">O141</f>
        <v>41496</v>
      </c>
      <c r="N141" s="52"/>
      <c r="O141" s="52">
        <f>IF(ISBLANK(I141),"",VLOOKUP(I141,codes!$A$2:$B$7,2))</f>
        <v>41496</v>
      </c>
      <c r="P141" s="52"/>
    </row>
    <row r="142" spans="1:16" ht="7.5" customHeight="1" x14ac:dyDescent="0.25">
      <c r="A142" s="6"/>
      <c r="B142" s="71"/>
      <c r="C142" s="71"/>
      <c r="D142" s="5"/>
      <c r="E142" s="66"/>
      <c r="F142" s="7"/>
      <c r="G142" s="90"/>
      <c r="H142" s="90"/>
      <c r="I142" s="7"/>
      <c r="J142" s="23"/>
      <c r="K142" s="91"/>
      <c r="L142" s="50"/>
      <c r="M142" s="50"/>
      <c r="N142" s="50"/>
      <c r="O142" s="50"/>
      <c r="P142" s="9"/>
    </row>
    <row r="143" spans="1:16" x14ac:dyDescent="0.25">
      <c r="A143" s="2" t="s">
        <v>38</v>
      </c>
      <c r="B143" s="61" t="s">
        <v>10</v>
      </c>
      <c r="C143" s="68" t="s">
        <v>11</v>
      </c>
      <c r="D143" s="20" t="str">
        <f>links!D143</f>
        <v>1.2.36.1.2001.1006.1.216.1</v>
      </c>
      <c r="E143" s="79">
        <v>31869</v>
      </c>
      <c r="F143" s="10" t="s">
        <v>47</v>
      </c>
      <c r="G143" s="89" t="s">
        <v>47</v>
      </c>
      <c r="H143" s="89" t="s">
        <v>47</v>
      </c>
      <c r="I143" s="8" t="s">
        <v>53</v>
      </c>
      <c r="J143" s="22" t="s">
        <v>172</v>
      </c>
      <c r="K143" s="89" t="str">
        <f>H143</f>
        <v>n/a</v>
      </c>
      <c r="L143" s="52">
        <f>IF(ISBLANK(I143),"",VLOOKUP(I143,codes!$A$2:$B$6,2))</f>
        <v>41496</v>
      </c>
      <c r="M143" s="52">
        <f t="shared" ref="M143:M145" si="26">O143</f>
        <v>41496</v>
      </c>
      <c r="N143" s="52"/>
      <c r="O143" s="52">
        <f>IF(ISBLANK(I143),"",VLOOKUP(I143,codes!$A$2:$B$7,2))</f>
        <v>41496</v>
      </c>
      <c r="P143" s="52"/>
    </row>
    <row r="144" spans="1:16" x14ac:dyDescent="0.25">
      <c r="A144" s="2" t="s">
        <v>38</v>
      </c>
      <c r="B144" s="68" t="s">
        <v>12</v>
      </c>
      <c r="C144" s="68" t="s">
        <v>11</v>
      </c>
      <c r="D144" s="20" t="str">
        <f>links!D144</f>
        <v>1.2.36.1.2001.1006.1.216.2</v>
      </c>
      <c r="E144" s="79">
        <v>32728</v>
      </c>
      <c r="F144" s="10" t="s">
        <v>47</v>
      </c>
      <c r="G144" s="89" t="s">
        <v>47</v>
      </c>
      <c r="H144" s="89" t="s">
        <v>47</v>
      </c>
      <c r="I144" s="8" t="s">
        <v>16</v>
      </c>
      <c r="J144" s="8" t="s">
        <v>165</v>
      </c>
      <c r="K144" s="89" t="str">
        <f>H144</f>
        <v>n/a</v>
      </c>
      <c r="L144" s="52">
        <f>IF(ISBLANK(I144),"",VLOOKUP(I144,codes!$A$2:$B$6,2))</f>
        <v>41581</v>
      </c>
      <c r="M144" s="52">
        <f t="shared" si="26"/>
        <v>41581</v>
      </c>
      <c r="N144" s="52"/>
      <c r="O144" s="52">
        <f>IF(ISBLANK(I144),"",VLOOKUP(I144,codes!$A$2:$B$7,2))</f>
        <v>41581</v>
      </c>
      <c r="P144" s="52"/>
    </row>
    <row r="145" spans="1:16" x14ac:dyDescent="0.25">
      <c r="A145" s="2" t="s">
        <v>38</v>
      </c>
      <c r="B145" s="61" t="s">
        <v>10</v>
      </c>
      <c r="C145" s="68" t="s">
        <v>11</v>
      </c>
      <c r="D145" s="20" t="str">
        <f>links!D145</f>
        <v>1.2.36.1.2001.1006.1.216.3</v>
      </c>
      <c r="E145" s="79">
        <v>32728</v>
      </c>
      <c r="F145" s="10" t="s">
        <v>47</v>
      </c>
      <c r="G145" s="89" t="s">
        <v>47</v>
      </c>
      <c r="H145" s="89" t="s">
        <v>47</v>
      </c>
      <c r="I145" s="8" t="s">
        <v>16</v>
      </c>
      <c r="J145" s="8" t="s">
        <v>165</v>
      </c>
      <c r="K145" s="89" t="str">
        <f>H145</f>
        <v>n/a</v>
      </c>
      <c r="L145" s="52">
        <f>IF(ISBLANK(I145),"",VLOOKUP(I145,codes!$A$2:$B$6,2))</f>
        <v>41581</v>
      </c>
      <c r="M145" s="52">
        <f t="shared" si="26"/>
        <v>41581</v>
      </c>
      <c r="N145" s="52"/>
      <c r="O145" s="52">
        <f>IF(ISBLANK(I145),"",VLOOKUP(I145,codes!$A$2:$B$7,2))</f>
        <v>41581</v>
      </c>
      <c r="P145" s="52"/>
    </row>
    <row r="146" spans="1:16" ht="7.5" customHeight="1" x14ac:dyDescent="0.25">
      <c r="A146" s="6"/>
      <c r="B146" s="71"/>
      <c r="C146" s="71"/>
      <c r="D146" s="5"/>
      <c r="E146" s="66"/>
      <c r="F146" s="7"/>
      <c r="G146" s="90"/>
      <c r="H146" s="90"/>
      <c r="I146" s="7"/>
      <c r="J146" s="23"/>
      <c r="K146" s="91"/>
      <c r="L146" s="50"/>
      <c r="M146" s="50"/>
      <c r="N146" s="50"/>
      <c r="O146" s="50"/>
      <c r="P146" s="9"/>
    </row>
    <row r="147" spans="1:16" x14ac:dyDescent="0.25">
      <c r="A147" s="2" t="s">
        <v>39</v>
      </c>
      <c r="B147" s="61" t="s">
        <v>10</v>
      </c>
      <c r="C147" s="69" t="s">
        <v>11</v>
      </c>
      <c r="D147" s="20" t="str">
        <f>links!D147</f>
        <v>1.2.36.1.2001.1006.1.214.1</v>
      </c>
      <c r="E147" s="69">
        <v>31560</v>
      </c>
      <c r="F147" s="10" t="s">
        <v>47</v>
      </c>
      <c r="G147" s="89" t="s">
        <v>47</v>
      </c>
      <c r="H147" s="89" t="s">
        <v>47</v>
      </c>
      <c r="I147" s="22" t="s">
        <v>17</v>
      </c>
      <c r="J147" s="22" t="s">
        <v>165</v>
      </c>
      <c r="K147" s="89" t="str">
        <f>H147</f>
        <v>n/a</v>
      </c>
      <c r="L147" s="52">
        <f>IF(ISBLANK(I147),"",VLOOKUP(I147,codes!$A$2:$B$6,2))</f>
        <v>41407</v>
      </c>
      <c r="M147" s="52">
        <f>IF(ISBLANK(I147),"",VLOOKUP(I147,codes!$A$2:$B$7,2))</f>
        <v>41407</v>
      </c>
      <c r="N147" s="52"/>
      <c r="O147" s="52">
        <f>IF(ISBLANK(I147),"",VLOOKUP(I147,codes!$A$2:$B$7,2))</f>
        <v>41407</v>
      </c>
      <c r="P147" s="52"/>
    </row>
    <row r="148" spans="1:16" ht="7.5" customHeight="1" x14ac:dyDescent="0.25">
      <c r="A148" s="6"/>
      <c r="B148" s="71"/>
      <c r="C148" s="71"/>
      <c r="D148" s="5"/>
      <c r="E148" s="66"/>
      <c r="F148" s="7"/>
      <c r="G148" s="90"/>
      <c r="H148" s="90"/>
      <c r="I148" s="7"/>
      <c r="J148" s="23"/>
      <c r="K148" s="91"/>
      <c r="L148" s="50"/>
      <c r="M148" s="50"/>
      <c r="N148" s="50"/>
      <c r="O148" s="50"/>
      <c r="P148" s="9"/>
    </row>
    <row r="149" spans="1:16" x14ac:dyDescent="0.25">
      <c r="A149" s="3" t="s">
        <v>299</v>
      </c>
      <c r="B149" s="61" t="s">
        <v>10</v>
      </c>
      <c r="C149" s="68" t="s">
        <v>11</v>
      </c>
      <c r="D149" s="20" t="str">
        <f>links!D149</f>
        <v>1.2.36.1.2001.1006.1.777.1</v>
      </c>
      <c r="E149" s="68">
        <v>31862</v>
      </c>
      <c r="F149" s="10" t="s">
        <v>47</v>
      </c>
      <c r="G149" s="89" t="s">
        <v>47</v>
      </c>
      <c r="H149" s="89" t="s">
        <v>47</v>
      </c>
      <c r="I149" s="22" t="s">
        <v>17</v>
      </c>
      <c r="J149" s="8" t="s">
        <v>166</v>
      </c>
      <c r="K149" s="89" t="str">
        <f>H149</f>
        <v>n/a</v>
      </c>
      <c r="L149" s="52">
        <f>IF(ISBLANK(I149),"",VLOOKUP(I149,codes!$A$2:$B$6,2))</f>
        <v>41407</v>
      </c>
      <c r="M149" s="52">
        <f>IF(ISBLANK(I149),"",VLOOKUP(I149,codes!$A$2:$B$7,2))</f>
        <v>41407</v>
      </c>
      <c r="N149" s="52"/>
      <c r="O149" s="52"/>
      <c r="P149" s="52"/>
    </row>
    <row r="150" spans="1:16" ht="7.5" customHeight="1" x14ac:dyDescent="0.25">
      <c r="A150" s="6"/>
      <c r="B150" s="71"/>
      <c r="C150" s="71"/>
      <c r="D150" s="5"/>
      <c r="E150" s="66"/>
      <c r="F150" s="7"/>
      <c r="G150" s="90"/>
      <c r="H150" s="90"/>
      <c r="I150" s="7"/>
      <c r="J150" s="23"/>
      <c r="K150" s="91"/>
      <c r="L150" s="50"/>
      <c r="M150" s="50"/>
      <c r="N150" s="50"/>
      <c r="O150" s="50"/>
      <c r="P150" s="9"/>
    </row>
    <row r="151" spans="1:16" x14ac:dyDescent="0.25">
      <c r="A151" s="2" t="s">
        <v>300</v>
      </c>
      <c r="B151" s="61" t="s">
        <v>10</v>
      </c>
      <c r="C151" s="68" t="s">
        <v>11</v>
      </c>
      <c r="D151" s="20" t="str">
        <f>links!D151</f>
        <v>1.2.36.1.2001.1006.1.210.1</v>
      </c>
      <c r="E151" s="68">
        <v>31540</v>
      </c>
      <c r="F151" s="10" t="s">
        <v>47</v>
      </c>
      <c r="G151" s="89" t="s">
        <v>47</v>
      </c>
      <c r="H151" s="89" t="s">
        <v>47</v>
      </c>
      <c r="I151" s="22" t="s">
        <v>17</v>
      </c>
      <c r="J151" s="8" t="s">
        <v>166</v>
      </c>
      <c r="K151" s="89" t="str">
        <f>H151</f>
        <v>n/a</v>
      </c>
      <c r="L151" s="52">
        <f>IF(ISBLANK(I151),"",VLOOKUP(I151,codes!$A$2:$B$6,2))</f>
        <v>41407</v>
      </c>
      <c r="M151" s="52">
        <f>IF(ISBLANK(I151),"",VLOOKUP(I151,codes!$A$2:$B$7,2))</f>
        <v>41407</v>
      </c>
      <c r="N151" s="52"/>
      <c r="O151" s="52"/>
      <c r="P151" s="52"/>
    </row>
    <row r="152" spans="1:16" s="19" customFormat="1" ht="7.5" customHeight="1" x14ac:dyDescent="0.25">
      <c r="A152" s="6"/>
      <c r="B152" s="71"/>
      <c r="C152" s="71"/>
      <c r="D152" s="5"/>
      <c r="E152" s="66"/>
      <c r="F152" s="21"/>
      <c r="G152" s="21"/>
      <c r="H152" s="88"/>
      <c r="I152" s="21"/>
      <c r="J152" s="23"/>
      <c r="K152" s="23"/>
      <c r="L152" s="50"/>
      <c r="M152" s="50"/>
      <c r="N152" s="50"/>
      <c r="O152" s="50"/>
      <c r="P152" s="23"/>
    </row>
    <row r="153" spans="1:16" x14ac:dyDescent="0.25">
      <c r="A153" s="2" t="s">
        <v>297</v>
      </c>
      <c r="B153" s="62" t="str">
        <f>links!B153</f>
        <v>HPIIrelaxed</v>
      </c>
      <c r="C153" s="62" t="str">
        <f>links!C153</f>
        <v>3A</v>
      </c>
      <c r="D153" s="42" t="str">
        <f>IF(ISBLANK(links!H153),links!D153,HYPERLINK(links!J153,links!D153))</f>
        <v>1.2.36.1.2001.1006.1.222.1</v>
      </c>
      <c r="E153" s="68">
        <f>links!E153</f>
        <v>35665</v>
      </c>
      <c r="F153" s="22" t="s">
        <v>288</v>
      </c>
      <c r="G153" s="22" t="s">
        <v>290</v>
      </c>
      <c r="H153" s="87">
        <v>41991</v>
      </c>
      <c r="I153" s="22" t="s">
        <v>268</v>
      </c>
      <c r="J153" s="22" t="s">
        <v>166</v>
      </c>
      <c r="K153" s="52">
        <f t="shared" ref="K153:K156" si="27">H153</f>
        <v>41991</v>
      </c>
      <c r="M153" s="52">
        <f>O153</f>
        <v>41972</v>
      </c>
      <c r="N153" s="52"/>
      <c r="O153" s="52">
        <f>IF(ISBLANK(I153),"",VLOOKUP(I153,codes!$A$2:$B$7,2))</f>
        <v>41972</v>
      </c>
      <c r="P153" s="52"/>
    </row>
    <row r="154" spans="1:16" s="19" customFormat="1" x14ac:dyDescent="0.25">
      <c r="A154" s="2" t="s">
        <v>297</v>
      </c>
      <c r="B154" s="62" t="str">
        <f>links!B154</f>
        <v>default</v>
      </c>
      <c r="C154" s="62" t="str">
        <f>links!C154</f>
        <v>3A</v>
      </c>
      <c r="D154" s="42" t="str">
        <f>IF(ISBLANK(links!H154),links!D154,HYPERLINK(links!J154,links!D154))</f>
        <v>1.2.36.1.2001.1006.1.222.2</v>
      </c>
      <c r="E154" s="68">
        <f>links!E154</f>
        <v>35665</v>
      </c>
      <c r="F154" s="22" t="s">
        <v>288</v>
      </c>
      <c r="G154" s="22" t="s">
        <v>290</v>
      </c>
      <c r="H154" s="87">
        <v>41991</v>
      </c>
      <c r="I154" s="22" t="s">
        <v>268</v>
      </c>
      <c r="J154" s="22" t="s">
        <v>166</v>
      </c>
      <c r="K154" s="52">
        <f t="shared" si="27"/>
        <v>41991</v>
      </c>
      <c r="M154" s="52">
        <f>O154</f>
        <v>41972</v>
      </c>
      <c r="N154" s="52"/>
      <c r="O154" s="52">
        <f>IF(ISBLANK(I154),"",VLOOKUP(I154,codes!$A$2:$B$7,2))</f>
        <v>41972</v>
      </c>
      <c r="P154" s="52"/>
    </row>
    <row r="155" spans="1:16" s="19" customFormat="1" x14ac:dyDescent="0.25">
      <c r="A155" s="2" t="s">
        <v>297</v>
      </c>
      <c r="B155" s="62" t="str">
        <f>links!B155</f>
        <v>HPIIrelaxed</v>
      </c>
      <c r="C155" s="62" t="str">
        <f>links!C155</f>
        <v>3A</v>
      </c>
      <c r="D155" s="42" t="str">
        <f>IF(ISBLANK(links!H155),links!D155,HYPERLINK(links!J155,links!D155))</f>
        <v>1.2.36.1.2001.1006.1.222.3</v>
      </c>
      <c r="E155" s="68">
        <f>links!E155</f>
        <v>37413</v>
      </c>
      <c r="F155" s="22"/>
      <c r="G155" s="22" t="s">
        <v>339</v>
      </c>
      <c r="H155" s="110" t="s">
        <v>341</v>
      </c>
      <c r="I155" s="22" t="s">
        <v>312</v>
      </c>
      <c r="J155" s="22" t="s">
        <v>166</v>
      </c>
      <c r="K155" s="87" t="str">
        <f t="shared" si="27"/>
        <v>July 2015</v>
      </c>
      <c r="L155" s="111"/>
      <c r="M155" s="87" t="str">
        <f>O155</f>
        <v>July 2015</v>
      </c>
      <c r="N155" s="52"/>
      <c r="O155" s="110" t="s">
        <v>341</v>
      </c>
      <c r="P155" s="52"/>
    </row>
    <row r="156" spans="1:16" s="19" customFormat="1" x14ac:dyDescent="0.25">
      <c r="A156" s="2" t="s">
        <v>297</v>
      </c>
      <c r="B156" s="62" t="str">
        <f>links!B156</f>
        <v>default</v>
      </c>
      <c r="C156" s="62" t="str">
        <f>links!C156</f>
        <v>3A</v>
      </c>
      <c r="D156" s="42" t="str">
        <f>IF(ISBLANK(links!H156),links!D156,HYPERLINK(links!J156,links!D156))</f>
        <v>1.2.36.1.2001.1006.1.222.4</v>
      </c>
      <c r="E156" s="68">
        <f>links!E156</f>
        <v>37413</v>
      </c>
      <c r="F156" s="22"/>
      <c r="G156" s="22" t="s">
        <v>339</v>
      </c>
      <c r="H156" s="110" t="s">
        <v>341</v>
      </c>
      <c r="I156" s="22" t="s">
        <v>312</v>
      </c>
      <c r="J156" s="22" t="s">
        <v>166</v>
      </c>
      <c r="K156" s="87" t="str">
        <f t="shared" si="27"/>
        <v>July 2015</v>
      </c>
      <c r="L156" s="111"/>
      <c r="M156" s="87" t="str">
        <f>O156</f>
        <v>July 2015</v>
      </c>
      <c r="N156" s="52"/>
      <c r="O156" s="110" t="s">
        <v>341</v>
      </c>
      <c r="P156" s="52"/>
    </row>
    <row r="157" spans="1:16" s="19" customFormat="1" ht="7.5" customHeight="1" x14ac:dyDescent="0.25">
      <c r="A157" s="6"/>
      <c r="B157" s="71"/>
      <c r="C157" s="71"/>
      <c r="D157" s="5"/>
      <c r="E157" s="66"/>
      <c r="F157" s="21"/>
      <c r="G157" s="21"/>
      <c r="H157" s="88"/>
      <c r="I157" s="21"/>
      <c r="J157" s="23"/>
      <c r="K157" s="85"/>
      <c r="L157" s="50"/>
      <c r="M157" s="109"/>
      <c r="N157" s="50"/>
      <c r="O157" s="50"/>
      <c r="P157" s="23"/>
    </row>
    <row r="158" spans="1:16" x14ac:dyDescent="0.25">
      <c r="A158" s="2" t="s">
        <v>298</v>
      </c>
      <c r="B158" s="62" t="str">
        <f>links!B158</f>
        <v>HPIIrelaxed</v>
      </c>
      <c r="C158" s="62" t="str">
        <f>links!C158</f>
        <v>3A</v>
      </c>
      <c r="D158" s="42" t="str">
        <f>IF(ISBLANK(links!H158),links!D158,HYPERLINK(links!J158,links!D158))</f>
        <v>1.2.36.1.2001.1006.1.220.1</v>
      </c>
      <c r="E158" s="68">
        <f>links!E158</f>
        <v>35746</v>
      </c>
      <c r="F158" s="22" t="s">
        <v>289</v>
      </c>
      <c r="G158" s="22" t="s">
        <v>290</v>
      </c>
      <c r="H158" s="87">
        <v>41991</v>
      </c>
      <c r="I158" s="22" t="s">
        <v>268</v>
      </c>
      <c r="J158" s="22" t="s">
        <v>166</v>
      </c>
      <c r="K158" s="87">
        <f t="shared" ref="K158:K161" si="28">H158</f>
        <v>41991</v>
      </c>
      <c r="M158" s="87">
        <f t="shared" ref="M158:M161" si="29">O158</f>
        <v>41972</v>
      </c>
      <c r="N158" s="52"/>
      <c r="O158" s="52">
        <f>IF(ISBLANK(I158),"",VLOOKUP(I158,codes!$A$2:$B$7,2))</f>
        <v>41972</v>
      </c>
      <c r="P158" s="52"/>
    </row>
    <row r="159" spans="1:16" x14ac:dyDescent="0.25">
      <c r="A159" s="2" t="s">
        <v>298</v>
      </c>
      <c r="B159" s="62" t="str">
        <f>links!B159</f>
        <v>default</v>
      </c>
      <c r="C159" s="62" t="str">
        <f>links!C159</f>
        <v>3A</v>
      </c>
      <c r="D159" s="42" t="str">
        <f>IF(ISBLANK(links!H159),links!D159,HYPERLINK(links!J159,links!D159))</f>
        <v>1.2.36.1.2001.1006.1.220.2</v>
      </c>
      <c r="E159" s="68">
        <f>links!E159</f>
        <v>35746</v>
      </c>
      <c r="F159" s="22" t="s">
        <v>289</v>
      </c>
      <c r="G159" s="22" t="s">
        <v>290</v>
      </c>
      <c r="H159" s="87">
        <v>41991</v>
      </c>
      <c r="I159" s="22" t="s">
        <v>268</v>
      </c>
      <c r="J159" s="22" t="s">
        <v>166</v>
      </c>
      <c r="K159" s="87">
        <f t="shared" si="28"/>
        <v>41991</v>
      </c>
      <c r="M159" s="87">
        <f t="shared" si="29"/>
        <v>41972</v>
      </c>
      <c r="N159" s="52"/>
      <c r="O159" s="52">
        <f>IF(ISBLANK(I159),"",VLOOKUP(I159,codes!$A$2:$B$7,2))</f>
        <v>41972</v>
      </c>
      <c r="P159" s="52"/>
    </row>
    <row r="160" spans="1:16" s="19" customFormat="1" x14ac:dyDescent="0.25">
      <c r="A160" s="2" t="s">
        <v>298</v>
      </c>
      <c r="B160" s="62" t="str">
        <f>links!B160</f>
        <v>HPIIrelaxed</v>
      </c>
      <c r="C160" s="62" t="str">
        <f>links!C160</f>
        <v>3A</v>
      </c>
      <c r="D160" s="42" t="str">
        <f>IF(ISBLANK(links!H160),links!D160,HYPERLINK(links!J160,links!D160))</f>
        <v>1.2.36.1.2001.1006.1.220.3</v>
      </c>
      <c r="E160" s="68">
        <f>links!E160</f>
        <v>37049</v>
      </c>
      <c r="F160" s="22"/>
      <c r="G160" s="22" t="s">
        <v>339</v>
      </c>
      <c r="H160" s="110" t="s">
        <v>341</v>
      </c>
      <c r="I160" s="22" t="s">
        <v>312</v>
      </c>
      <c r="J160" s="22" t="s">
        <v>166</v>
      </c>
      <c r="K160" s="87" t="str">
        <f t="shared" si="28"/>
        <v>July 2015</v>
      </c>
      <c r="L160" s="111"/>
      <c r="M160" s="87" t="str">
        <f t="shared" si="29"/>
        <v>July 2015</v>
      </c>
      <c r="N160" s="52"/>
      <c r="O160" s="110" t="s">
        <v>341</v>
      </c>
      <c r="P160" s="52"/>
    </row>
    <row r="161" spans="1:16" s="19" customFormat="1" x14ac:dyDescent="0.25">
      <c r="A161" s="2" t="s">
        <v>298</v>
      </c>
      <c r="B161" s="62" t="str">
        <f>links!B161</f>
        <v>default</v>
      </c>
      <c r="C161" s="62" t="str">
        <f>links!C161</f>
        <v>3A</v>
      </c>
      <c r="D161" s="42" t="str">
        <f>IF(ISBLANK(links!H161),links!D161,HYPERLINK(links!J161,links!D161))</f>
        <v>1.2.36.1.2001.1006.1.220.4</v>
      </c>
      <c r="E161" s="68">
        <f>links!E161</f>
        <v>37049</v>
      </c>
      <c r="F161" s="22"/>
      <c r="G161" s="22" t="s">
        <v>339</v>
      </c>
      <c r="H161" s="110" t="s">
        <v>341</v>
      </c>
      <c r="I161" s="22" t="s">
        <v>312</v>
      </c>
      <c r="J161" s="22" t="s">
        <v>166</v>
      </c>
      <c r="K161" s="87" t="str">
        <f t="shared" si="28"/>
        <v>July 2015</v>
      </c>
      <c r="L161" s="111"/>
      <c r="M161" s="87" t="str">
        <f t="shared" si="29"/>
        <v>July 2015</v>
      </c>
      <c r="N161" s="52"/>
      <c r="O161" s="110" t="s">
        <v>341</v>
      </c>
      <c r="P161" s="52"/>
    </row>
    <row r="162" spans="1:16" s="19" customFormat="1" ht="7.5" customHeight="1" x14ac:dyDescent="0.25">
      <c r="A162" s="6"/>
      <c r="B162" s="71"/>
      <c r="C162" s="71"/>
      <c r="D162" s="5"/>
      <c r="E162" s="66"/>
      <c r="F162" s="21"/>
      <c r="G162" s="21"/>
      <c r="H162" s="88"/>
      <c r="I162" s="21"/>
      <c r="J162" s="23"/>
      <c r="K162" s="23"/>
      <c r="L162" s="50"/>
      <c r="M162" s="50"/>
      <c r="N162" s="50"/>
      <c r="O162" s="50"/>
      <c r="P162" s="23"/>
    </row>
  </sheetData>
  <autoFilter ref="A2:P162"/>
  <mergeCells count="3">
    <mergeCell ref="K1:P1"/>
    <mergeCell ref="D1:E1"/>
    <mergeCell ref="F1:H1"/>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'pick lists'!$A$2:$A$7</xm:f>
          </x14:formula1>
          <xm:sqref>J15:J33 J74:J97 J35:J57 J59:J72 J147 J99:J100 J102:J103 J105:J106 J108:J109 J111:J112 J114:J115 J117:J118 J153:J156 J120:J124 J132 J134:J135 J137 J139 J141 J143:J145 J126:J130 J149 J151 J4:J13 J158:J161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K164"/>
  <sheetViews>
    <sheetView zoomScaleNormal="100" workbookViewId="0">
      <pane xSplit="3" ySplit="3" topLeftCell="D127" activePane="bottomRight" state="frozen"/>
      <selection pane="topRight" activeCell="D1" sqref="D1"/>
      <selection pane="bottomLeft" activeCell="A4" sqref="A4"/>
      <selection pane="bottomRight" activeCell="G170" sqref="G170"/>
    </sheetView>
  </sheetViews>
  <sheetFormatPr defaultRowHeight="15" x14ac:dyDescent="0.25"/>
  <cols>
    <col min="1" max="1" width="45" style="59" bestFit="1" customWidth="1"/>
    <col min="2" max="2" width="14.140625" style="59" customWidth="1"/>
    <col min="3" max="3" width="7.85546875" style="59" customWidth="1"/>
    <col min="4" max="4" width="29.42578125" style="59" customWidth="1"/>
    <col min="5" max="5" width="7.42578125" style="59" customWidth="1"/>
    <col min="6" max="6" width="85.7109375" style="59" hidden="1" customWidth="1"/>
    <col min="7" max="7" width="70.7109375" style="59" bestFit="1" customWidth="1"/>
    <col min="8" max="8" width="18.7109375" style="59" customWidth="1"/>
    <col min="9" max="9" width="21.42578125" style="59" customWidth="1"/>
    <col min="10" max="10" width="99.140625" style="59" bestFit="1" customWidth="1"/>
    <col min="11" max="11" width="30.85546875" style="59" customWidth="1"/>
    <col min="12" max="16384" width="9.140625" style="59"/>
  </cols>
  <sheetData>
    <row r="1" spans="1:11" s="56" customFormat="1" ht="15" customHeight="1" x14ac:dyDescent="0.25">
      <c r="A1" s="54"/>
      <c r="B1" s="54"/>
      <c r="C1" s="54"/>
      <c r="D1" s="106" t="s">
        <v>169</v>
      </c>
      <c r="E1" s="107"/>
      <c r="F1" s="55" t="s">
        <v>162</v>
      </c>
      <c r="G1" s="108" t="s">
        <v>235</v>
      </c>
      <c r="H1" s="108"/>
      <c r="I1" s="108"/>
      <c r="J1" s="108"/>
      <c r="K1" s="108"/>
    </row>
    <row r="2" spans="1:11" ht="30" x14ac:dyDescent="0.25">
      <c r="A2" s="57" t="s">
        <v>5</v>
      </c>
      <c r="B2" s="57" t="s">
        <v>158</v>
      </c>
      <c r="C2" s="57" t="s">
        <v>174</v>
      </c>
      <c r="D2" s="57" t="s">
        <v>170</v>
      </c>
      <c r="E2" s="57" t="s">
        <v>171</v>
      </c>
      <c r="F2" s="57" t="s">
        <v>161</v>
      </c>
      <c r="G2" s="58" t="s">
        <v>203</v>
      </c>
      <c r="H2" s="58" t="s">
        <v>202</v>
      </c>
      <c r="I2" s="58" t="s">
        <v>201</v>
      </c>
      <c r="J2" s="58" t="s">
        <v>210</v>
      </c>
      <c r="K2" s="58" t="s">
        <v>199</v>
      </c>
    </row>
    <row r="3" spans="1:11" ht="7.5" customHeight="1" x14ac:dyDescent="0.25">
      <c r="A3" s="60"/>
      <c r="B3" s="60"/>
      <c r="C3" s="60"/>
      <c r="D3" s="60"/>
      <c r="E3" s="60"/>
      <c r="F3" s="60"/>
      <c r="G3" s="60"/>
      <c r="H3" s="60"/>
      <c r="I3" s="60"/>
      <c r="J3" s="60"/>
      <c r="K3" s="60"/>
    </row>
    <row r="4" spans="1:11" x14ac:dyDescent="0.25">
      <c r="A4" s="61" t="s">
        <v>20</v>
      </c>
      <c r="B4" s="61" t="s">
        <v>10</v>
      </c>
      <c r="C4" s="61" t="s">
        <v>11</v>
      </c>
      <c r="D4" s="62" t="s">
        <v>64</v>
      </c>
      <c r="E4" s="63">
        <v>25</v>
      </c>
      <c r="F4" s="64" t="s">
        <v>23</v>
      </c>
      <c r="G4" s="62" t="s">
        <v>200</v>
      </c>
      <c r="H4" s="62" t="s">
        <v>204</v>
      </c>
      <c r="I4" s="62" t="s">
        <v>209</v>
      </c>
      <c r="J4" s="62" t="str">
        <f>IF(ISBLANK(H4),"",G4 &amp; SUBSTITUTE(H4,":","-") &amp; "/" &amp; SUBSTITUTE(I4,":","-"))</f>
        <v>http://www.nehta.gov.au/implementation-resources/clinical-documents/EP-1752-2014/NEHTA-1778-2014</v>
      </c>
      <c r="K4" s="65" t="str">
        <f>IF(ISBLANK(H4),"",HYPERLINK(J4,D4))</f>
        <v>1.2.36.1.2001.1006.1.16565.1</v>
      </c>
    </row>
    <row r="5" spans="1:11" x14ac:dyDescent="0.25">
      <c r="A5" s="61" t="s">
        <v>20</v>
      </c>
      <c r="B5" s="61" t="s">
        <v>10</v>
      </c>
      <c r="C5" s="61" t="s">
        <v>11</v>
      </c>
      <c r="D5" s="62" t="s">
        <v>65</v>
      </c>
      <c r="E5" s="63">
        <v>42</v>
      </c>
      <c r="F5" s="64" t="s">
        <v>23</v>
      </c>
      <c r="G5" s="62" t="s">
        <v>200</v>
      </c>
      <c r="H5" s="62" t="s">
        <v>204</v>
      </c>
      <c r="I5" s="62" t="s">
        <v>209</v>
      </c>
      <c r="J5" s="62" t="str">
        <f t="shared" ref="J5:J82" si="0">IF(ISBLANK(H5),"",G5 &amp; SUBSTITUTE(H5,":","-") &amp; "/" &amp; SUBSTITUTE(I5,":","-"))</f>
        <v>http://www.nehta.gov.au/implementation-resources/clinical-documents/EP-1752-2014/NEHTA-1778-2014</v>
      </c>
      <c r="K5" s="65" t="str">
        <f t="shared" ref="K5:K82" si="1">IF(ISBLANK(H5),"",HYPERLINK(J5,D5))</f>
        <v>1.2.36.1.2001.1006.1.16565.3</v>
      </c>
    </row>
    <row r="6" spans="1:11" x14ac:dyDescent="0.25">
      <c r="A6" s="61" t="s">
        <v>20</v>
      </c>
      <c r="B6" s="61" t="s">
        <v>12</v>
      </c>
      <c r="C6" s="61" t="s">
        <v>11</v>
      </c>
      <c r="D6" s="62" t="s">
        <v>66</v>
      </c>
      <c r="E6" s="63">
        <v>32620</v>
      </c>
      <c r="F6" s="64" t="s">
        <v>23</v>
      </c>
      <c r="G6" s="62" t="s">
        <v>200</v>
      </c>
      <c r="H6" s="62" t="s">
        <v>204</v>
      </c>
      <c r="I6" s="62" t="s">
        <v>209</v>
      </c>
      <c r="J6" s="62" t="str">
        <f t="shared" si="0"/>
        <v>http://www.nehta.gov.au/implementation-resources/clinical-documents/EP-1752-2014/NEHTA-1778-2014</v>
      </c>
      <c r="K6" s="65" t="str">
        <f t="shared" si="1"/>
        <v>1.2.36.1.2001.1006.1.16565.4</v>
      </c>
    </row>
    <row r="7" spans="1:11" x14ac:dyDescent="0.25">
      <c r="A7" s="61" t="s">
        <v>20</v>
      </c>
      <c r="B7" s="61" t="s">
        <v>12</v>
      </c>
      <c r="C7" s="61" t="s">
        <v>14</v>
      </c>
      <c r="D7" s="62" t="s">
        <v>67</v>
      </c>
      <c r="E7" s="63">
        <v>32620</v>
      </c>
      <c r="F7" s="64" t="s">
        <v>23</v>
      </c>
      <c r="G7" s="62" t="s">
        <v>200</v>
      </c>
      <c r="H7" s="62" t="s">
        <v>204</v>
      </c>
      <c r="I7" s="62" t="s">
        <v>209</v>
      </c>
      <c r="J7" s="62" t="str">
        <f t="shared" si="0"/>
        <v>http://www.nehta.gov.au/implementation-resources/clinical-documents/EP-1752-2014/NEHTA-1778-2014</v>
      </c>
      <c r="K7" s="65" t="str">
        <f t="shared" si="1"/>
        <v>1.2.36.1.2001.1006.1.16565.5</v>
      </c>
    </row>
    <row r="8" spans="1:11" x14ac:dyDescent="0.25">
      <c r="A8" s="61" t="s">
        <v>20</v>
      </c>
      <c r="B8" s="61" t="s">
        <v>10</v>
      </c>
      <c r="C8" s="61" t="s">
        <v>11</v>
      </c>
      <c r="D8" s="62" t="s">
        <v>68</v>
      </c>
      <c r="E8" s="63">
        <v>32620</v>
      </c>
      <c r="F8" s="64" t="s">
        <v>23</v>
      </c>
      <c r="G8" s="62" t="s">
        <v>200</v>
      </c>
      <c r="H8" s="62" t="s">
        <v>204</v>
      </c>
      <c r="I8" s="62" t="s">
        <v>209</v>
      </c>
      <c r="J8" s="62" t="str">
        <f t="shared" si="0"/>
        <v>http://www.nehta.gov.au/implementation-resources/clinical-documents/EP-1752-2014/NEHTA-1778-2014</v>
      </c>
      <c r="K8" s="65" t="str">
        <f t="shared" si="1"/>
        <v>1.2.36.1.2001.1006.1.16565.6</v>
      </c>
    </row>
    <row r="9" spans="1:11" x14ac:dyDescent="0.25">
      <c r="A9" s="61" t="s">
        <v>20</v>
      </c>
      <c r="B9" s="61" t="s">
        <v>10</v>
      </c>
      <c r="C9" s="61" t="s">
        <v>14</v>
      </c>
      <c r="D9" s="62" t="s">
        <v>69</v>
      </c>
      <c r="E9" s="63">
        <v>32620</v>
      </c>
      <c r="F9" s="64" t="s">
        <v>23</v>
      </c>
      <c r="G9" s="62" t="s">
        <v>200</v>
      </c>
      <c r="H9" s="62" t="s">
        <v>204</v>
      </c>
      <c r="I9" s="62" t="s">
        <v>209</v>
      </c>
      <c r="J9" s="62" t="str">
        <f t="shared" si="0"/>
        <v>http://www.nehta.gov.au/implementation-resources/clinical-documents/EP-1752-2014/NEHTA-1778-2014</v>
      </c>
      <c r="K9" s="65" t="str">
        <f t="shared" si="1"/>
        <v>1.2.36.1.2001.1006.1.16565.7</v>
      </c>
    </row>
    <row r="10" spans="1:11" x14ac:dyDescent="0.25">
      <c r="A10" s="61" t="s">
        <v>20</v>
      </c>
      <c r="B10" s="61" t="s">
        <v>12</v>
      </c>
      <c r="C10" s="61" t="s">
        <v>11</v>
      </c>
      <c r="D10" s="62" t="s">
        <v>313</v>
      </c>
      <c r="E10" s="63">
        <v>36326</v>
      </c>
      <c r="F10" s="64"/>
      <c r="G10" s="19" t="s">
        <v>200</v>
      </c>
      <c r="H10" s="62" t="s">
        <v>325</v>
      </c>
      <c r="I10" s="62" t="s">
        <v>324</v>
      </c>
      <c r="J10" s="62" t="str">
        <f t="shared" si="0"/>
        <v>http://www.nehta.gov.au/implementation-resources/clinical-documents/EP-1816-2015/NEHTA-1841-2015</v>
      </c>
      <c r="K10" s="65" t="str">
        <f t="shared" si="1"/>
        <v>1.2.36.1.2001.1006.1.16565.8</v>
      </c>
    </row>
    <row r="11" spans="1:11" x14ac:dyDescent="0.25">
      <c r="A11" s="61" t="s">
        <v>20</v>
      </c>
      <c r="B11" s="61" t="s">
        <v>12</v>
      </c>
      <c r="C11" s="61" t="s">
        <v>14</v>
      </c>
      <c r="D11" s="62" t="s">
        <v>314</v>
      </c>
      <c r="E11" s="63">
        <v>36326</v>
      </c>
      <c r="F11" s="64"/>
      <c r="G11" s="20" t="s">
        <v>200</v>
      </c>
      <c r="H11" s="62" t="s">
        <v>325</v>
      </c>
      <c r="I11" s="62" t="s">
        <v>324</v>
      </c>
      <c r="J11" s="62" t="str">
        <f t="shared" si="0"/>
        <v>http://www.nehta.gov.au/implementation-resources/clinical-documents/EP-1816-2015/NEHTA-1841-2015</v>
      </c>
      <c r="K11" s="65" t="str">
        <f t="shared" si="1"/>
        <v>1.2.36.1.2001.1006.1.16565.9</v>
      </c>
    </row>
    <row r="12" spans="1:11" x14ac:dyDescent="0.25">
      <c r="A12" s="61" t="s">
        <v>20</v>
      </c>
      <c r="B12" s="61" t="s">
        <v>10</v>
      </c>
      <c r="C12" s="61" t="s">
        <v>11</v>
      </c>
      <c r="D12" s="62" t="s">
        <v>315</v>
      </c>
      <c r="E12" s="63">
        <v>36326</v>
      </c>
      <c r="F12" s="64"/>
      <c r="G12" s="62" t="s">
        <v>200</v>
      </c>
      <c r="H12" s="62" t="s">
        <v>325</v>
      </c>
      <c r="I12" s="62" t="s">
        <v>324</v>
      </c>
      <c r="J12" s="62" t="str">
        <f t="shared" si="0"/>
        <v>http://www.nehta.gov.au/implementation-resources/clinical-documents/EP-1816-2015/NEHTA-1841-2015</v>
      </c>
      <c r="K12" s="65" t="str">
        <f t="shared" si="1"/>
        <v>1.2.36.1.2001.1006.1.16565.10</v>
      </c>
    </row>
    <row r="13" spans="1:11" x14ac:dyDescent="0.25">
      <c r="A13" s="61" t="s">
        <v>20</v>
      </c>
      <c r="B13" s="61" t="s">
        <v>10</v>
      </c>
      <c r="C13" s="61" t="s">
        <v>14</v>
      </c>
      <c r="D13" s="62" t="s">
        <v>316</v>
      </c>
      <c r="E13" s="63">
        <v>36326</v>
      </c>
      <c r="F13" s="64"/>
      <c r="G13" s="62" t="s">
        <v>200</v>
      </c>
      <c r="H13" s="62" t="s">
        <v>325</v>
      </c>
      <c r="I13" s="62" t="s">
        <v>324</v>
      </c>
      <c r="J13" s="62" t="str">
        <f t="shared" si="0"/>
        <v>http://www.nehta.gov.au/implementation-resources/clinical-documents/EP-1816-2015/NEHTA-1841-2015</v>
      </c>
      <c r="K13" s="65" t="str">
        <f t="shared" si="1"/>
        <v>1.2.36.1.2001.1006.1.16565.11</v>
      </c>
    </row>
    <row r="14" spans="1:11" ht="7.5" customHeight="1" x14ac:dyDescent="0.25">
      <c r="A14" s="60"/>
      <c r="B14" s="60"/>
      <c r="C14" s="60"/>
      <c r="D14" s="60"/>
      <c r="E14" s="60"/>
      <c r="F14" s="60"/>
      <c r="G14" s="60"/>
      <c r="H14" s="60"/>
      <c r="I14" s="60"/>
      <c r="J14" s="60"/>
      <c r="K14" s="60"/>
    </row>
    <row r="15" spans="1:11" x14ac:dyDescent="0.25">
      <c r="A15" s="61" t="s">
        <v>9</v>
      </c>
      <c r="B15" s="61" t="s">
        <v>10</v>
      </c>
      <c r="C15" s="61" t="s">
        <v>11</v>
      </c>
      <c r="D15" s="62" t="s">
        <v>70</v>
      </c>
      <c r="E15" s="63">
        <v>39</v>
      </c>
      <c r="F15" s="64" t="s">
        <v>15</v>
      </c>
      <c r="G15" s="62" t="s">
        <v>200</v>
      </c>
      <c r="H15" s="62" t="s">
        <v>205</v>
      </c>
      <c r="I15" s="62" t="s">
        <v>211</v>
      </c>
      <c r="J15" s="62" t="str">
        <f t="shared" si="0"/>
        <v>http://www.nehta.gov.au/implementation-resources/clinical-documents/EP-1749-2014/NEHTA-1772-2014</v>
      </c>
      <c r="K15" s="65" t="str">
        <f t="shared" si="1"/>
        <v>1.2.36.1.2001.1006.1.16473.1</v>
      </c>
    </row>
    <row r="16" spans="1:11" x14ac:dyDescent="0.25">
      <c r="A16" s="61" t="s">
        <v>9</v>
      </c>
      <c r="B16" s="61" t="s">
        <v>10</v>
      </c>
      <c r="C16" s="61">
        <v>2</v>
      </c>
      <c r="D16" s="62" t="s">
        <v>71</v>
      </c>
      <c r="E16" s="63">
        <v>40</v>
      </c>
      <c r="F16" s="64" t="s">
        <v>15</v>
      </c>
      <c r="G16" s="62" t="s">
        <v>200</v>
      </c>
      <c r="H16" s="62" t="s">
        <v>205</v>
      </c>
      <c r="I16" s="62" t="s">
        <v>211</v>
      </c>
      <c r="J16" s="62" t="str">
        <f t="shared" si="0"/>
        <v>http://www.nehta.gov.au/implementation-resources/clinical-documents/EP-1749-2014/NEHTA-1772-2014</v>
      </c>
      <c r="K16" s="65" t="str">
        <f t="shared" si="1"/>
        <v>1.2.36.1.2001.1006.1.16473.2</v>
      </c>
    </row>
    <row r="17" spans="1:11" x14ac:dyDescent="0.25">
      <c r="A17" s="61" t="s">
        <v>9</v>
      </c>
      <c r="B17" s="61" t="s">
        <v>10</v>
      </c>
      <c r="C17" s="61" t="s">
        <v>13</v>
      </c>
      <c r="D17" s="62" t="s">
        <v>72</v>
      </c>
      <c r="E17" s="63">
        <v>41</v>
      </c>
      <c r="F17" s="64" t="s">
        <v>15</v>
      </c>
      <c r="G17" s="62" t="s">
        <v>200</v>
      </c>
      <c r="H17" s="62" t="s">
        <v>205</v>
      </c>
      <c r="I17" s="62" t="s">
        <v>211</v>
      </c>
      <c r="J17" s="62" t="str">
        <f t="shared" si="0"/>
        <v>http://www.nehta.gov.au/implementation-resources/clinical-documents/EP-1749-2014/NEHTA-1772-2014</v>
      </c>
      <c r="K17" s="65" t="str">
        <f t="shared" si="1"/>
        <v>1.2.36.1.2001.1006.1.16473.3</v>
      </c>
    </row>
    <row r="18" spans="1:11" x14ac:dyDescent="0.25">
      <c r="A18" s="61" t="s">
        <v>9</v>
      </c>
      <c r="B18" s="61" t="s">
        <v>10</v>
      </c>
      <c r="C18" s="61" t="s">
        <v>11</v>
      </c>
      <c r="D18" s="62" t="s">
        <v>73</v>
      </c>
      <c r="E18" s="63">
        <v>58</v>
      </c>
      <c r="F18" s="64" t="s">
        <v>15</v>
      </c>
      <c r="G18" s="62" t="s">
        <v>200</v>
      </c>
      <c r="H18" s="62" t="s">
        <v>205</v>
      </c>
      <c r="I18" s="62" t="s">
        <v>211</v>
      </c>
      <c r="J18" s="62" t="str">
        <f t="shared" si="0"/>
        <v>http://www.nehta.gov.au/implementation-resources/clinical-documents/EP-1749-2014/NEHTA-1772-2014</v>
      </c>
      <c r="K18" s="65" t="str">
        <f t="shared" si="1"/>
        <v>1.2.36.1.2001.1006.1.16473.6</v>
      </c>
    </row>
    <row r="19" spans="1:11" x14ac:dyDescent="0.25">
      <c r="A19" s="61" t="s">
        <v>9</v>
      </c>
      <c r="B19" s="61" t="s">
        <v>10</v>
      </c>
      <c r="C19" s="61" t="s">
        <v>11</v>
      </c>
      <c r="D19" s="62" t="s">
        <v>74</v>
      </c>
      <c r="E19" s="63">
        <v>30923</v>
      </c>
      <c r="F19" s="64" t="s">
        <v>15</v>
      </c>
      <c r="G19" s="62" t="s">
        <v>200</v>
      </c>
      <c r="H19" s="62" t="s">
        <v>205</v>
      </c>
      <c r="I19" s="62" t="s">
        <v>211</v>
      </c>
      <c r="J19" s="62" t="str">
        <f t="shared" si="0"/>
        <v>http://www.nehta.gov.au/implementation-resources/clinical-documents/EP-1749-2014/NEHTA-1772-2014</v>
      </c>
      <c r="K19" s="65" t="str">
        <f t="shared" si="1"/>
        <v>1.2.36.1.2001.1006.1.16473.7</v>
      </c>
    </row>
    <row r="20" spans="1:11" x14ac:dyDescent="0.25">
      <c r="A20" s="61" t="s">
        <v>9</v>
      </c>
      <c r="B20" s="61" t="s">
        <v>12</v>
      </c>
      <c r="C20" s="61" t="s">
        <v>14</v>
      </c>
      <c r="D20" s="62" t="s">
        <v>75</v>
      </c>
      <c r="E20" s="63">
        <v>32620</v>
      </c>
      <c r="F20" s="64" t="s">
        <v>15</v>
      </c>
      <c r="G20" s="62" t="s">
        <v>200</v>
      </c>
      <c r="H20" s="62" t="s">
        <v>205</v>
      </c>
      <c r="I20" s="62" t="s">
        <v>211</v>
      </c>
      <c r="J20" s="62" t="str">
        <f t="shared" si="0"/>
        <v>http://www.nehta.gov.au/implementation-resources/clinical-documents/EP-1749-2014/NEHTA-1772-2014</v>
      </c>
      <c r="K20" s="65" t="str">
        <f t="shared" si="1"/>
        <v>1.2.36.1.2001.1006.1.16473.8</v>
      </c>
    </row>
    <row r="21" spans="1:11" x14ac:dyDescent="0.25">
      <c r="A21" s="61" t="s">
        <v>9</v>
      </c>
      <c r="B21" s="61" t="s">
        <v>12</v>
      </c>
      <c r="C21" s="61" t="s">
        <v>11</v>
      </c>
      <c r="D21" s="62" t="s">
        <v>76</v>
      </c>
      <c r="E21" s="63">
        <v>32620</v>
      </c>
      <c r="F21" s="64" t="s">
        <v>15</v>
      </c>
      <c r="G21" s="62" t="s">
        <v>200</v>
      </c>
      <c r="H21" s="62" t="s">
        <v>205</v>
      </c>
      <c r="I21" s="62" t="s">
        <v>211</v>
      </c>
      <c r="J21" s="62" t="str">
        <f t="shared" si="0"/>
        <v>http://www.nehta.gov.au/implementation-resources/clinical-documents/EP-1749-2014/NEHTA-1772-2014</v>
      </c>
      <c r="K21" s="65" t="str">
        <f t="shared" si="1"/>
        <v>1.2.36.1.2001.1006.1.16473.9</v>
      </c>
    </row>
    <row r="22" spans="1:11" x14ac:dyDescent="0.25">
      <c r="A22" s="61" t="s">
        <v>9</v>
      </c>
      <c r="B22" s="61" t="s">
        <v>10</v>
      </c>
      <c r="C22" s="61" t="s">
        <v>11</v>
      </c>
      <c r="D22" s="62" t="s">
        <v>77</v>
      </c>
      <c r="E22" s="63">
        <v>32620</v>
      </c>
      <c r="F22" s="64" t="s">
        <v>15</v>
      </c>
      <c r="G22" s="62" t="s">
        <v>200</v>
      </c>
      <c r="H22" s="62" t="s">
        <v>205</v>
      </c>
      <c r="I22" s="62" t="s">
        <v>211</v>
      </c>
      <c r="J22" s="62" t="str">
        <f t="shared" si="0"/>
        <v>http://www.nehta.gov.au/implementation-resources/clinical-documents/EP-1749-2014/NEHTA-1772-2014</v>
      </c>
      <c r="K22" s="65" t="str">
        <f t="shared" si="1"/>
        <v>1.2.36.1.2001.1006.1.16473.10</v>
      </c>
    </row>
    <row r="23" spans="1:11" x14ac:dyDescent="0.25">
      <c r="A23" s="61" t="s">
        <v>9</v>
      </c>
      <c r="B23" s="61" t="s">
        <v>10</v>
      </c>
      <c r="C23" s="61" t="s">
        <v>14</v>
      </c>
      <c r="D23" s="62" t="s">
        <v>78</v>
      </c>
      <c r="E23" s="63">
        <v>32620</v>
      </c>
      <c r="F23" s="64" t="s">
        <v>15</v>
      </c>
      <c r="G23" s="62" t="s">
        <v>200</v>
      </c>
      <c r="H23" s="62" t="s">
        <v>205</v>
      </c>
      <c r="I23" s="62" t="s">
        <v>211</v>
      </c>
      <c r="J23" s="62" t="str">
        <f>IF(ISBLANK(H23),"",G23 &amp; SUBSTITUTE(H23,":","-") &amp; "/" &amp; SUBSTITUTE(I23,":","-"))</f>
        <v>http://www.nehta.gov.au/implementation-resources/clinical-documents/EP-1749-2014/NEHTA-1772-2014</v>
      </c>
      <c r="K23" s="65" t="str">
        <f>IF(ISBLANK(H23),"",HYPERLINK(J23,D23))</f>
        <v>1.2.36.1.2001.1006.1.16473.11</v>
      </c>
    </row>
    <row r="24" spans="1:11" x14ac:dyDescent="0.25">
      <c r="A24" s="61" t="s">
        <v>9</v>
      </c>
      <c r="B24" s="61" t="s">
        <v>10</v>
      </c>
      <c r="C24" s="61" t="s">
        <v>11</v>
      </c>
      <c r="D24" s="62" t="s">
        <v>73</v>
      </c>
      <c r="E24" s="63">
        <v>35754</v>
      </c>
      <c r="F24" s="64" t="s">
        <v>15</v>
      </c>
      <c r="G24" s="62" t="s">
        <v>200</v>
      </c>
      <c r="H24" s="62" t="s">
        <v>275</v>
      </c>
      <c r="I24" s="62" t="s">
        <v>276</v>
      </c>
      <c r="J24" s="62" t="str">
        <f t="shared" ref="J24:J33" si="2">IF(ISBLANK(H24),"",G24 &amp; SUBSTITUTE(H24,":","-") &amp; "/" &amp; SUBSTITUTE(I24,":","-"))</f>
        <v>http://www.nehta.gov.au/implementation-resources/clinical-documents/EP-1961-2014/NEHTA-1964-2014</v>
      </c>
      <c r="K24" s="65" t="str">
        <f t="shared" ref="K24:K33" si="3">IF(ISBLANK(H24),"",HYPERLINK(J24,D24))</f>
        <v>1.2.36.1.2001.1006.1.16473.6</v>
      </c>
    </row>
    <row r="25" spans="1:11" x14ac:dyDescent="0.25">
      <c r="A25" s="61" t="s">
        <v>9</v>
      </c>
      <c r="B25" s="61" t="s">
        <v>10</v>
      </c>
      <c r="C25" s="61" t="s">
        <v>11</v>
      </c>
      <c r="D25" s="62" t="s">
        <v>74</v>
      </c>
      <c r="E25" s="63">
        <v>35755</v>
      </c>
      <c r="F25" s="64" t="s">
        <v>15</v>
      </c>
      <c r="G25" s="62" t="s">
        <v>200</v>
      </c>
      <c r="H25" s="62" t="s">
        <v>275</v>
      </c>
      <c r="I25" s="62" t="s">
        <v>276</v>
      </c>
      <c r="J25" s="62" t="str">
        <f t="shared" si="2"/>
        <v>http://www.nehta.gov.au/implementation-resources/clinical-documents/EP-1961-2014/NEHTA-1964-2014</v>
      </c>
      <c r="K25" s="65" t="str">
        <f t="shared" si="3"/>
        <v>1.2.36.1.2001.1006.1.16473.7</v>
      </c>
    </row>
    <row r="26" spans="1:11" x14ac:dyDescent="0.25">
      <c r="A26" s="61" t="s">
        <v>9</v>
      </c>
      <c r="B26" s="61" t="s">
        <v>12</v>
      </c>
      <c r="C26" s="61" t="s">
        <v>14</v>
      </c>
      <c r="D26" s="62" t="s">
        <v>75</v>
      </c>
      <c r="E26" s="63">
        <v>35754</v>
      </c>
      <c r="F26" s="64" t="s">
        <v>15</v>
      </c>
      <c r="G26" s="62" t="s">
        <v>200</v>
      </c>
      <c r="H26" s="62" t="s">
        <v>275</v>
      </c>
      <c r="I26" s="62" t="s">
        <v>276</v>
      </c>
      <c r="J26" s="62" t="str">
        <f t="shared" si="2"/>
        <v>http://www.nehta.gov.au/implementation-resources/clinical-documents/EP-1961-2014/NEHTA-1964-2014</v>
      </c>
      <c r="K26" s="65" t="str">
        <f t="shared" si="3"/>
        <v>1.2.36.1.2001.1006.1.16473.8</v>
      </c>
    </row>
    <row r="27" spans="1:11" x14ac:dyDescent="0.25">
      <c r="A27" s="61" t="s">
        <v>9</v>
      </c>
      <c r="B27" s="61" t="s">
        <v>12</v>
      </c>
      <c r="C27" s="61" t="s">
        <v>11</v>
      </c>
      <c r="D27" s="62" t="s">
        <v>76</v>
      </c>
      <c r="E27" s="63">
        <v>35754</v>
      </c>
      <c r="F27" s="64" t="s">
        <v>15</v>
      </c>
      <c r="G27" s="62" t="s">
        <v>200</v>
      </c>
      <c r="H27" s="62" t="s">
        <v>275</v>
      </c>
      <c r="I27" s="62" t="s">
        <v>276</v>
      </c>
      <c r="J27" s="62" t="str">
        <f t="shared" si="2"/>
        <v>http://www.nehta.gov.au/implementation-resources/clinical-documents/EP-1961-2014/NEHTA-1964-2014</v>
      </c>
      <c r="K27" s="65" t="str">
        <f t="shared" si="3"/>
        <v>1.2.36.1.2001.1006.1.16473.9</v>
      </c>
    </row>
    <row r="28" spans="1:11" x14ac:dyDescent="0.25">
      <c r="A28" s="61" t="s">
        <v>9</v>
      </c>
      <c r="B28" s="61" t="s">
        <v>10</v>
      </c>
      <c r="C28" s="61" t="s">
        <v>11</v>
      </c>
      <c r="D28" s="62" t="s">
        <v>77</v>
      </c>
      <c r="E28" s="63">
        <v>35754</v>
      </c>
      <c r="F28" s="64" t="s">
        <v>15</v>
      </c>
      <c r="G28" s="62" t="s">
        <v>200</v>
      </c>
      <c r="H28" s="62" t="s">
        <v>275</v>
      </c>
      <c r="I28" s="62" t="s">
        <v>276</v>
      </c>
      <c r="J28" s="62" t="str">
        <f t="shared" si="2"/>
        <v>http://www.nehta.gov.au/implementation-resources/clinical-documents/EP-1961-2014/NEHTA-1964-2014</v>
      </c>
      <c r="K28" s="65" t="str">
        <f t="shared" si="3"/>
        <v>1.2.36.1.2001.1006.1.16473.10</v>
      </c>
    </row>
    <row r="29" spans="1:11" x14ac:dyDescent="0.25">
      <c r="A29" s="61" t="s">
        <v>9</v>
      </c>
      <c r="B29" s="61" t="s">
        <v>10</v>
      </c>
      <c r="C29" s="61" t="s">
        <v>14</v>
      </c>
      <c r="D29" s="62" t="s">
        <v>78</v>
      </c>
      <c r="E29" s="63">
        <v>35754</v>
      </c>
      <c r="F29" s="64" t="s">
        <v>15</v>
      </c>
      <c r="G29" s="62" t="s">
        <v>200</v>
      </c>
      <c r="H29" s="62" t="s">
        <v>275</v>
      </c>
      <c r="I29" s="62" t="s">
        <v>276</v>
      </c>
      <c r="J29" s="62" t="str">
        <f t="shared" si="2"/>
        <v>http://www.nehta.gov.au/implementation-resources/clinical-documents/EP-1961-2014/NEHTA-1964-2014</v>
      </c>
      <c r="K29" s="65" t="str">
        <f t="shared" si="3"/>
        <v>1.2.36.1.2001.1006.1.16473.11</v>
      </c>
    </row>
    <row r="30" spans="1:11" x14ac:dyDescent="0.25">
      <c r="A30" s="61" t="s">
        <v>9</v>
      </c>
      <c r="B30" s="61" t="s">
        <v>12</v>
      </c>
      <c r="C30" s="61" t="s">
        <v>11</v>
      </c>
      <c r="D30" s="62" t="s">
        <v>318</v>
      </c>
      <c r="E30" s="63">
        <v>36678</v>
      </c>
      <c r="F30" s="64"/>
      <c r="G30" s="62" t="s">
        <v>200</v>
      </c>
      <c r="H30" s="62" t="s">
        <v>322</v>
      </c>
      <c r="I30" s="62" t="s">
        <v>323</v>
      </c>
      <c r="J30" s="62" t="str">
        <f t="shared" si="2"/>
        <v>http://www.nehta.gov.au/implementation-resources/clinical-documents/EP-1817-2015/NEHTA-1843-2015</v>
      </c>
      <c r="K30" s="65" t="str">
        <f t="shared" si="3"/>
        <v>1.2.36.1.2001.1006.1.16473.12</v>
      </c>
    </row>
    <row r="31" spans="1:11" x14ac:dyDescent="0.25">
      <c r="A31" s="61" t="s">
        <v>9</v>
      </c>
      <c r="B31" s="61" t="s">
        <v>12</v>
      </c>
      <c r="C31" s="61" t="s">
        <v>14</v>
      </c>
      <c r="D31" s="62" t="s">
        <v>319</v>
      </c>
      <c r="E31" s="63">
        <v>36678</v>
      </c>
      <c r="F31" s="64"/>
      <c r="G31" s="62" t="s">
        <v>200</v>
      </c>
      <c r="H31" s="62" t="s">
        <v>322</v>
      </c>
      <c r="I31" s="62" t="s">
        <v>323</v>
      </c>
      <c r="J31" s="62" t="str">
        <f t="shared" si="2"/>
        <v>http://www.nehta.gov.au/implementation-resources/clinical-documents/EP-1817-2015/NEHTA-1843-2015</v>
      </c>
      <c r="K31" s="65" t="str">
        <f t="shared" si="3"/>
        <v>1.2.36.1.2001.1006.1.16473.13</v>
      </c>
    </row>
    <row r="32" spans="1:11" x14ac:dyDescent="0.25">
      <c r="A32" s="61" t="s">
        <v>9</v>
      </c>
      <c r="B32" s="61" t="s">
        <v>10</v>
      </c>
      <c r="C32" s="61" t="s">
        <v>11</v>
      </c>
      <c r="D32" s="62" t="s">
        <v>320</v>
      </c>
      <c r="E32" s="63">
        <v>36678</v>
      </c>
      <c r="F32" s="64"/>
      <c r="G32" s="62" t="s">
        <v>200</v>
      </c>
      <c r="H32" s="62" t="s">
        <v>322</v>
      </c>
      <c r="I32" s="62" t="s">
        <v>323</v>
      </c>
      <c r="J32" s="62" t="str">
        <f t="shared" si="2"/>
        <v>http://www.nehta.gov.au/implementation-resources/clinical-documents/EP-1817-2015/NEHTA-1843-2015</v>
      </c>
      <c r="K32" s="65" t="str">
        <f t="shared" si="3"/>
        <v>1.2.36.1.2001.1006.1.16473.14</v>
      </c>
    </row>
    <row r="33" spans="1:11" x14ac:dyDescent="0.25">
      <c r="A33" s="61" t="s">
        <v>9</v>
      </c>
      <c r="B33" s="61" t="s">
        <v>10</v>
      </c>
      <c r="C33" s="61" t="s">
        <v>14</v>
      </c>
      <c r="D33" s="62" t="s">
        <v>321</v>
      </c>
      <c r="E33" s="63">
        <v>36678</v>
      </c>
      <c r="F33" s="64"/>
      <c r="G33" s="62" t="s">
        <v>200</v>
      </c>
      <c r="H33" s="62" t="s">
        <v>322</v>
      </c>
      <c r="I33" s="62" t="s">
        <v>323</v>
      </c>
      <c r="J33" s="62" t="str">
        <f t="shared" si="2"/>
        <v>http://www.nehta.gov.au/implementation-resources/clinical-documents/EP-1817-2015/NEHTA-1843-2015</v>
      </c>
      <c r="K33" s="65" t="str">
        <f t="shared" si="3"/>
        <v>1.2.36.1.2001.1006.1.16473.15</v>
      </c>
    </row>
    <row r="34" spans="1:11" ht="7.5" customHeight="1" x14ac:dyDescent="0.25">
      <c r="A34" s="66"/>
      <c r="B34" s="60"/>
      <c r="C34" s="60"/>
      <c r="D34" s="67"/>
      <c r="E34" s="60"/>
      <c r="F34" s="60"/>
      <c r="G34" s="60"/>
      <c r="H34" s="60"/>
      <c r="I34" s="60"/>
      <c r="J34" s="60"/>
      <c r="K34" s="60"/>
    </row>
    <row r="35" spans="1:11" x14ac:dyDescent="0.25">
      <c r="A35" s="61" t="s">
        <v>26</v>
      </c>
      <c r="B35" s="68" t="s">
        <v>10</v>
      </c>
      <c r="C35" s="61" t="s">
        <v>13</v>
      </c>
      <c r="D35" s="62" t="s">
        <v>79</v>
      </c>
      <c r="E35" s="63">
        <v>79</v>
      </c>
      <c r="F35" s="64" t="s">
        <v>28</v>
      </c>
      <c r="G35" s="62" t="s">
        <v>200</v>
      </c>
      <c r="H35" s="62" t="s">
        <v>206</v>
      </c>
      <c r="I35" s="62" t="s">
        <v>212</v>
      </c>
      <c r="J35" s="62" t="str">
        <f t="shared" si="0"/>
        <v>http://www.nehta.gov.au/implementation-resources/clinical-documents/EP-1748-2014/NEHTA-1763-2014</v>
      </c>
      <c r="K35" s="65" t="str">
        <f t="shared" si="1"/>
        <v>1.2.36.1.2001.1006.1.20000.1</v>
      </c>
    </row>
    <row r="36" spans="1:11" x14ac:dyDescent="0.25">
      <c r="A36" s="61" t="s">
        <v>26</v>
      </c>
      <c r="B36" s="68" t="s">
        <v>10</v>
      </c>
      <c r="C36" s="61">
        <v>2</v>
      </c>
      <c r="D36" s="62" t="s">
        <v>80</v>
      </c>
      <c r="E36" s="63">
        <v>80</v>
      </c>
      <c r="F36" s="64" t="s">
        <v>28</v>
      </c>
      <c r="G36" s="62" t="s">
        <v>200</v>
      </c>
      <c r="H36" s="62" t="s">
        <v>206</v>
      </c>
      <c r="I36" s="62" t="s">
        <v>212</v>
      </c>
      <c r="J36" s="62" t="str">
        <f t="shared" si="0"/>
        <v>http://www.nehta.gov.au/implementation-resources/clinical-documents/EP-1748-2014/NEHTA-1763-2014</v>
      </c>
      <c r="K36" s="65" t="str">
        <f t="shared" si="1"/>
        <v>1.2.36.1.2001.1006.1.20000.2</v>
      </c>
    </row>
    <row r="37" spans="1:11" x14ac:dyDescent="0.25">
      <c r="A37" s="61" t="s">
        <v>26</v>
      </c>
      <c r="B37" s="68" t="s">
        <v>10</v>
      </c>
      <c r="C37" s="61" t="s">
        <v>11</v>
      </c>
      <c r="D37" s="62" t="s">
        <v>81</v>
      </c>
      <c r="E37" s="63">
        <v>81</v>
      </c>
      <c r="F37" s="64" t="s">
        <v>28</v>
      </c>
      <c r="G37" s="62" t="s">
        <v>200</v>
      </c>
      <c r="H37" s="62" t="s">
        <v>206</v>
      </c>
      <c r="I37" s="62" t="s">
        <v>212</v>
      </c>
      <c r="J37" s="62" t="str">
        <f t="shared" si="0"/>
        <v>http://www.nehta.gov.au/implementation-resources/clinical-documents/EP-1748-2014/NEHTA-1763-2014</v>
      </c>
      <c r="K37" s="65" t="str">
        <f t="shared" si="1"/>
        <v>1.2.36.1.2001.1006.1.20000.3</v>
      </c>
    </row>
    <row r="38" spans="1:11" x14ac:dyDescent="0.25">
      <c r="A38" s="61" t="s">
        <v>26</v>
      </c>
      <c r="B38" s="68" t="s">
        <v>10</v>
      </c>
      <c r="C38" s="61" t="s">
        <v>27</v>
      </c>
      <c r="D38" s="62" t="s">
        <v>82</v>
      </c>
      <c r="E38" s="63">
        <v>82</v>
      </c>
      <c r="F38" s="64" t="s">
        <v>28</v>
      </c>
      <c r="G38" s="62" t="s">
        <v>200</v>
      </c>
      <c r="H38" s="62" t="s">
        <v>206</v>
      </c>
      <c r="I38" s="62" t="s">
        <v>212</v>
      </c>
      <c r="J38" s="62" t="str">
        <f t="shared" si="0"/>
        <v>http://www.nehta.gov.au/implementation-resources/clinical-documents/EP-1748-2014/NEHTA-1763-2014</v>
      </c>
      <c r="K38" s="65" t="str">
        <f t="shared" si="1"/>
        <v>1.2.36.1.2001.1006.1.20000.4</v>
      </c>
    </row>
    <row r="39" spans="1:11" x14ac:dyDescent="0.25">
      <c r="A39" s="64" t="s">
        <v>26</v>
      </c>
      <c r="B39" s="69" t="s">
        <v>10</v>
      </c>
      <c r="C39" s="64" t="s">
        <v>13</v>
      </c>
      <c r="D39" s="62" t="s">
        <v>83</v>
      </c>
      <c r="E39" s="70">
        <v>147</v>
      </c>
      <c r="F39" s="64" t="s">
        <v>28</v>
      </c>
      <c r="G39" s="62" t="s">
        <v>200</v>
      </c>
      <c r="H39" s="62" t="s">
        <v>206</v>
      </c>
      <c r="I39" s="62" t="s">
        <v>212</v>
      </c>
      <c r="J39" s="62" t="str">
        <f t="shared" si="0"/>
        <v>http://www.nehta.gov.au/implementation-resources/clinical-documents/EP-1748-2014/NEHTA-1763-2014</v>
      </c>
      <c r="K39" s="65" t="str">
        <f t="shared" si="1"/>
        <v>1.2.36.1.2001.1006.1.20000.9</v>
      </c>
    </row>
    <row r="40" spans="1:11" x14ac:dyDescent="0.25">
      <c r="A40" s="64" t="s">
        <v>26</v>
      </c>
      <c r="B40" s="69" t="s">
        <v>10</v>
      </c>
      <c r="C40" s="64">
        <v>2</v>
      </c>
      <c r="D40" s="62" t="s">
        <v>84</v>
      </c>
      <c r="E40" s="70">
        <v>148</v>
      </c>
      <c r="F40" s="64" t="s">
        <v>28</v>
      </c>
      <c r="G40" s="62" t="s">
        <v>200</v>
      </c>
      <c r="H40" s="62" t="s">
        <v>206</v>
      </c>
      <c r="I40" s="62" t="s">
        <v>212</v>
      </c>
      <c r="J40" s="62" t="str">
        <f t="shared" si="0"/>
        <v>http://www.nehta.gov.au/implementation-resources/clinical-documents/EP-1748-2014/NEHTA-1763-2014</v>
      </c>
      <c r="K40" s="65" t="str">
        <f t="shared" si="1"/>
        <v>1.2.36.1.2001.1006.1.20000.10</v>
      </c>
    </row>
    <row r="41" spans="1:11" x14ac:dyDescent="0.25">
      <c r="A41" s="64" t="s">
        <v>26</v>
      </c>
      <c r="B41" s="69" t="s">
        <v>10</v>
      </c>
      <c r="C41" s="64" t="s">
        <v>11</v>
      </c>
      <c r="D41" s="62" t="s">
        <v>85</v>
      </c>
      <c r="E41" s="70">
        <v>149</v>
      </c>
      <c r="F41" s="64" t="s">
        <v>28</v>
      </c>
      <c r="G41" s="62" t="s">
        <v>200</v>
      </c>
      <c r="H41" s="62" t="s">
        <v>206</v>
      </c>
      <c r="I41" s="62" t="s">
        <v>212</v>
      </c>
      <c r="J41" s="62" t="str">
        <f t="shared" si="0"/>
        <v>http://www.nehta.gov.au/implementation-resources/clinical-documents/EP-1748-2014/NEHTA-1763-2014</v>
      </c>
      <c r="K41" s="65" t="str">
        <f t="shared" si="1"/>
        <v>1.2.36.1.2001.1006.1.20000.11</v>
      </c>
    </row>
    <row r="42" spans="1:11" x14ac:dyDescent="0.25">
      <c r="A42" s="64" t="s">
        <v>26</v>
      </c>
      <c r="B42" s="69" t="s">
        <v>10</v>
      </c>
      <c r="C42" s="64" t="s">
        <v>27</v>
      </c>
      <c r="D42" s="62" t="s">
        <v>86</v>
      </c>
      <c r="E42" s="70">
        <v>150</v>
      </c>
      <c r="F42" s="64" t="s">
        <v>28</v>
      </c>
      <c r="G42" s="62" t="s">
        <v>200</v>
      </c>
      <c r="H42" s="62" t="s">
        <v>206</v>
      </c>
      <c r="I42" s="62" t="s">
        <v>212</v>
      </c>
      <c r="J42" s="62" t="str">
        <f t="shared" si="0"/>
        <v>http://www.nehta.gov.au/implementation-resources/clinical-documents/EP-1748-2014/NEHTA-1763-2014</v>
      </c>
      <c r="K42" s="65" t="str">
        <f t="shared" si="1"/>
        <v>1.2.36.1.2001.1006.1.20000.12</v>
      </c>
    </row>
    <row r="43" spans="1:11" x14ac:dyDescent="0.25">
      <c r="A43" s="61" t="s">
        <v>26</v>
      </c>
      <c r="B43" s="68" t="s">
        <v>12</v>
      </c>
      <c r="C43" s="61" t="s">
        <v>27</v>
      </c>
      <c r="D43" s="62" t="s">
        <v>87</v>
      </c>
      <c r="E43" s="63">
        <v>31147</v>
      </c>
      <c r="F43" s="64" t="s">
        <v>28</v>
      </c>
      <c r="G43" s="62" t="s">
        <v>200</v>
      </c>
      <c r="H43" s="62" t="s">
        <v>206</v>
      </c>
      <c r="I43" s="62" t="s">
        <v>212</v>
      </c>
      <c r="J43" s="62" t="str">
        <f t="shared" si="0"/>
        <v>http://www.nehta.gov.au/implementation-resources/clinical-documents/EP-1748-2014/NEHTA-1763-2014</v>
      </c>
      <c r="K43" s="65" t="str">
        <f t="shared" si="1"/>
        <v>1.2.36.1.2001.1006.1.20000.13</v>
      </c>
    </row>
    <row r="44" spans="1:11" x14ac:dyDescent="0.25">
      <c r="A44" s="61" t="s">
        <v>26</v>
      </c>
      <c r="B44" s="68" t="s">
        <v>12</v>
      </c>
      <c r="C44" s="61" t="s">
        <v>13</v>
      </c>
      <c r="D44" s="62" t="s">
        <v>88</v>
      </c>
      <c r="E44" s="63">
        <v>31147</v>
      </c>
      <c r="F44" s="64" t="s">
        <v>28</v>
      </c>
      <c r="G44" s="62" t="s">
        <v>200</v>
      </c>
      <c r="H44" s="62" t="s">
        <v>206</v>
      </c>
      <c r="I44" s="62" t="s">
        <v>212</v>
      </c>
      <c r="J44" s="62" t="str">
        <f t="shared" si="0"/>
        <v>http://www.nehta.gov.au/implementation-resources/clinical-documents/EP-1748-2014/NEHTA-1763-2014</v>
      </c>
      <c r="K44" s="65" t="str">
        <f t="shared" si="1"/>
        <v>1.2.36.1.2001.1006.1.20000.14</v>
      </c>
    </row>
    <row r="45" spans="1:11" x14ac:dyDescent="0.25">
      <c r="A45" s="61" t="s">
        <v>26</v>
      </c>
      <c r="B45" s="68" t="s">
        <v>12</v>
      </c>
      <c r="C45" s="61">
        <v>2</v>
      </c>
      <c r="D45" s="62" t="s">
        <v>89</v>
      </c>
      <c r="E45" s="63">
        <v>31147</v>
      </c>
      <c r="F45" s="64" t="s">
        <v>28</v>
      </c>
      <c r="G45" s="62" t="s">
        <v>200</v>
      </c>
      <c r="H45" s="62" t="s">
        <v>206</v>
      </c>
      <c r="I45" s="62" t="s">
        <v>212</v>
      </c>
      <c r="J45" s="62" t="str">
        <f t="shared" si="0"/>
        <v>http://www.nehta.gov.au/implementation-resources/clinical-documents/EP-1748-2014/NEHTA-1763-2014</v>
      </c>
      <c r="K45" s="65" t="str">
        <f t="shared" si="1"/>
        <v>1.2.36.1.2001.1006.1.20000.15</v>
      </c>
    </row>
    <row r="46" spans="1:11" x14ac:dyDescent="0.25">
      <c r="A46" s="61" t="s">
        <v>26</v>
      </c>
      <c r="B46" s="68" t="s">
        <v>12</v>
      </c>
      <c r="C46" s="61" t="s">
        <v>11</v>
      </c>
      <c r="D46" s="62" t="s">
        <v>90</v>
      </c>
      <c r="E46" s="63">
        <v>31147</v>
      </c>
      <c r="F46" s="64" t="s">
        <v>28</v>
      </c>
      <c r="G46" s="62" t="s">
        <v>200</v>
      </c>
      <c r="H46" s="62" t="s">
        <v>206</v>
      </c>
      <c r="I46" s="62" t="s">
        <v>212</v>
      </c>
      <c r="J46" s="62" t="str">
        <f t="shared" si="0"/>
        <v>http://www.nehta.gov.au/implementation-resources/clinical-documents/EP-1748-2014/NEHTA-1763-2014</v>
      </c>
      <c r="K46" s="65" t="str">
        <f t="shared" si="1"/>
        <v>1.2.36.1.2001.1006.1.20000.16</v>
      </c>
    </row>
    <row r="47" spans="1:11" x14ac:dyDescent="0.25">
      <c r="A47" s="61" t="s">
        <v>26</v>
      </c>
      <c r="B47" s="68" t="s">
        <v>12</v>
      </c>
      <c r="C47" s="61" t="s">
        <v>14</v>
      </c>
      <c r="D47" s="59" t="s">
        <v>91</v>
      </c>
      <c r="E47" s="63">
        <v>31147</v>
      </c>
      <c r="F47" s="64" t="s">
        <v>28</v>
      </c>
      <c r="G47" s="62" t="s">
        <v>200</v>
      </c>
      <c r="H47" s="62" t="s">
        <v>206</v>
      </c>
      <c r="I47" s="62" t="s">
        <v>212</v>
      </c>
      <c r="J47" s="62" t="str">
        <f t="shared" si="0"/>
        <v>http://www.nehta.gov.au/implementation-resources/clinical-documents/EP-1748-2014/NEHTA-1763-2014</v>
      </c>
      <c r="K47" s="65" t="str">
        <f t="shared" si="1"/>
        <v>1.2.36.1.2001.1006.1.20000.17</v>
      </c>
    </row>
    <row r="48" spans="1:11" x14ac:dyDescent="0.25">
      <c r="A48" s="61" t="s">
        <v>26</v>
      </c>
      <c r="B48" s="68" t="s">
        <v>12</v>
      </c>
      <c r="C48" s="61" t="s">
        <v>27</v>
      </c>
      <c r="D48" s="62" t="s">
        <v>92</v>
      </c>
      <c r="E48" s="63">
        <v>32620</v>
      </c>
      <c r="F48" s="64" t="s">
        <v>28</v>
      </c>
      <c r="G48" s="62" t="s">
        <v>200</v>
      </c>
      <c r="H48" s="62" t="s">
        <v>206</v>
      </c>
      <c r="I48" s="62" t="s">
        <v>212</v>
      </c>
      <c r="J48" s="62" t="str">
        <f t="shared" si="0"/>
        <v>http://www.nehta.gov.au/implementation-resources/clinical-documents/EP-1748-2014/NEHTA-1763-2014</v>
      </c>
      <c r="K48" s="65" t="str">
        <f t="shared" si="1"/>
        <v>1.2.36.1.2001.1006.1.20000.18</v>
      </c>
    </row>
    <row r="49" spans="1:11" x14ac:dyDescent="0.25">
      <c r="A49" s="61" t="s">
        <v>26</v>
      </c>
      <c r="B49" s="68" t="s">
        <v>12</v>
      </c>
      <c r="C49" s="61" t="s">
        <v>13</v>
      </c>
      <c r="D49" s="62" t="s">
        <v>93</v>
      </c>
      <c r="E49" s="63">
        <v>32620</v>
      </c>
      <c r="F49" s="64" t="s">
        <v>28</v>
      </c>
      <c r="G49" s="62" t="s">
        <v>200</v>
      </c>
      <c r="H49" s="62" t="s">
        <v>206</v>
      </c>
      <c r="I49" s="62" t="s">
        <v>212</v>
      </c>
      <c r="J49" s="62" t="str">
        <f t="shared" si="0"/>
        <v>http://www.nehta.gov.au/implementation-resources/clinical-documents/EP-1748-2014/NEHTA-1763-2014</v>
      </c>
      <c r="K49" s="65" t="str">
        <f t="shared" si="1"/>
        <v>1.2.36.1.2001.1006.1.20000.19</v>
      </c>
    </row>
    <row r="50" spans="1:11" x14ac:dyDescent="0.25">
      <c r="A50" s="61" t="s">
        <v>26</v>
      </c>
      <c r="B50" s="68" t="s">
        <v>12</v>
      </c>
      <c r="C50" s="61">
        <v>2</v>
      </c>
      <c r="D50" s="62" t="s">
        <v>94</v>
      </c>
      <c r="E50" s="63">
        <v>32620</v>
      </c>
      <c r="F50" s="64" t="s">
        <v>28</v>
      </c>
      <c r="G50" s="62" t="s">
        <v>200</v>
      </c>
      <c r="H50" s="62" t="s">
        <v>206</v>
      </c>
      <c r="I50" s="62" t="s">
        <v>212</v>
      </c>
      <c r="J50" s="62" t="str">
        <f t="shared" si="0"/>
        <v>http://www.nehta.gov.au/implementation-resources/clinical-documents/EP-1748-2014/NEHTA-1763-2014</v>
      </c>
      <c r="K50" s="65" t="str">
        <f t="shared" si="1"/>
        <v>1.2.36.1.2001.1006.1.20000.20</v>
      </c>
    </row>
    <row r="51" spans="1:11" x14ac:dyDescent="0.25">
      <c r="A51" s="61" t="s">
        <v>26</v>
      </c>
      <c r="B51" s="68" t="s">
        <v>12</v>
      </c>
      <c r="C51" s="61" t="s">
        <v>11</v>
      </c>
      <c r="D51" s="62" t="s">
        <v>95</v>
      </c>
      <c r="E51" s="63">
        <v>32620</v>
      </c>
      <c r="F51" s="64" t="s">
        <v>28</v>
      </c>
      <c r="G51" s="62" t="s">
        <v>200</v>
      </c>
      <c r="H51" s="62" t="s">
        <v>206</v>
      </c>
      <c r="I51" s="62" t="s">
        <v>212</v>
      </c>
      <c r="J51" s="62" t="str">
        <f t="shared" si="0"/>
        <v>http://www.nehta.gov.au/implementation-resources/clinical-documents/EP-1748-2014/NEHTA-1763-2014</v>
      </c>
      <c r="K51" s="65" t="str">
        <f t="shared" si="1"/>
        <v>1.2.36.1.2001.1006.1.20000.21</v>
      </c>
    </row>
    <row r="52" spans="1:11" x14ac:dyDescent="0.25">
      <c r="A52" s="61" t="s">
        <v>26</v>
      </c>
      <c r="B52" s="68" t="s">
        <v>12</v>
      </c>
      <c r="C52" s="61" t="s">
        <v>14</v>
      </c>
      <c r="D52" s="62" t="s">
        <v>96</v>
      </c>
      <c r="E52" s="63">
        <v>32620</v>
      </c>
      <c r="F52" s="64" t="s">
        <v>28</v>
      </c>
      <c r="G52" s="62" t="s">
        <v>200</v>
      </c>
      <c r="H52" s="62" t="s">
        <v>206</v>
      </c>
      <c r="I52" s="62" t="s">
        <v>212</v>
      </c>
      <c r="J52" s="62" t="str">
        <f t="shared" si="0"/>
        <v>http://www.nehta.gov.au/implementation-resources/clinical-documents/EP-1748-2014/NEHTA-1763-2014</v>
      </c>
      <c r="K52" s="65" t="str">
        <f t="shared" si="1"/>
        <v>1.2.36.1.2001.1006.1.20000.22</v>
      </c>
    </row>
    <row r="53" spans="1:11" x14ac:dyDescent="0.25">
      <c r="A53" s="61" t="s">
        <v>26</v>
      </c>
      <c r="B53" s="68" t="s">
        <v>10</v>
      </c>
      <c r="C53" s="61" t="s">
        <v>27</v>
      </c>
      <c r="D53" s="62" t="s">
        <v>97</v>
      </c>
      <c r="E53" s="63">
        <v>32620</v>
      </c>
      <c r="F53" s="64" t="s">
        <v>28</v>
      </c>
      <c r="G53" s="62" t="s">
        <v>200</v>
      </c>
      <c r="H53" s="62" t="s">
        <v>206</v>
      </c>
      <c r="I53" s="62" t="s">
        <v>212</v>
      </c>
      <c r="J53" s="62" t="str">
        <f t="shared" si="0"/>
        <v>http://www.nehta.gov.au/implementation-resources/clinical-documents/EP-1748-2014/NEHTA-1763-2014</v>
      </c>
      <c r="K53" s="65" t="str">
        <f t="shared" si="1"/>
        <v>1.2.36.1.2001.1006.1.20000.23</v>
      </c>
    </row>
    <row r="54" spans="1:11" x14ac:dyDescent="0.25">
      <c r="A54" s="61" t="s">
        <v>26</v>
      </c>
      <c r="B54" s="68" t="s">
        <v>10</v>
      </c>
      <c r="C54" s="61" t="s">
        <v>13</v>
      </c>
      <c r="D54" s="62" t="s">
        <v>98</v>
      </c>
      <c r="E54" s="63">
        <v>32620</v>
      </c>
      <c r="F54" s="64" t="s">
        <v>28</v>
      </c>
      <c r="G54" s="62" t="s">
        <v>200</v>
      </c>
      <c r="H54" s="62" t="s">
        <v>206</v>
      </c>
      <c r="I54" s="62" t="s">
        <v>212</v>
      </c>
      <c r="J54" s="62" t="str">
        <f t="shared" si="0"/>
        <v>http://www.nehta.gov.au/implementation-resources/clinical-documents/EP-1748-2014/NEHTA-1763-2014</v>
      </c>
      <c r="K54" s="65" t="str">
        <f t="shared" si="1"/>
        <v>1.2.36.1.2001.1006.1.20000.24</v>
      </c>
    </row>
    <row r="55" spans="1:11" x14ac:dyDescent="0.25">
      <c r="A55" s="61" t="s">
        <v>26</v>
      </c>
      <c r="B55" s="68" t="s">
        <v>10</v>
      </c>
      <c r="C55" s="61">
        <v>2</v>
      </c>
      <c r="D55" s="62" t="s">
        <v>99</v>
      </c>
      <c r="E55" s="63">
        <v>32620</v>
      </c>
      <c r="F55" s="64" t="s">
        <v>28</v>
      </c>
      <c r="G55" s="62" t="s">
        <v>200</v>
      </c>
      <c r="H55" s="62" t="s">
        <v>206</v>
      </c>
      <c r="I55" s="62" t="s">
        <v>212</v>
      </c>
      <c r="J55" s="62" t="str">
        <f t="shared" si="0"/>
        <v>http://www.nehta.gov.au/implementation-resources/clinical-documents/EP-1748-2014/NEHTA-1763-2014</v>
      </c>
      <c r="K55" s="65" t="str">
        <f t="shared" si="1"/>
        <v>1.2.36.1.2001.1006.1.20000.25</v>
      </c>
    </row>
    <row r="56" spans="1:11" x14ac:dyDescent="0.25">
      <c r="A56" s="61" t="s">
        <v>26</v>
      </c>
      <c r="B56" s="68" t="s">
        <v>10</v>
      </c>
      <c r="C56" s="61" t="s">
        <v>11</v>
      </c>
      <c r="D56" s="62" t="s">
        <v>100</v>
      </c>
      <c r="E56" s="63">
        <v>32620</v>
      </c>
      <c r="F56" s="64" t="s">
        <v>28</v>
      </c>
      <c r="G56" s="62" t="s">
        <v>200</v>
      </c>
      <c r="H56" s="62" t="s">
        <v>206</v>
      </c>
      <c r="I56" s="62" t="s">
        <v>212</v>
      </c>
      <c r="J56" s="62" t="str">
        <f t="shared" si="0"/>
        <v>http://www.nehta.gov.au/implementation-resources/clinical-documents/EP-1748-2014/NEHTA-1763-2014</v>
      </c>
      <c r="K56" s="65" t="str">
        <f t="shared" si="1"/>
        <v>1.2.36.1.2001.1006.1.20000.26</v>
      </c>
    </row>
    <row r="57" spans="1:11" x14ac:dyDescent="0.25">
      <c r="A57" s="61" t="s">
        <v>26</v>
      </c>
      <c r="B57" s="68" t="s">
        <v>10</v>
      </c>
      <c r="C57" s="61" t="s">
        <v>14</v>
      </c>
      <c r="D57" s="62" t="s">
        <v>101</v>
      </c>
      <c r="E57" s="63">
        <v>32620</v>
      </c>
      <c r="F57" s="64" t="s">
        <v>28</v>
      </c>
      <c r="G57" s="62" t="s">
        <v>200</v>
      </c>
      <c r="H57" s="62" t="s">
        <v>206</v>
      </c>
      <c r="I57" s="62" t="s">
        <v>212</v>
      </c>
      <c r="J57" s="62" t="str">
        <f t="shared" si="0"/>
        <v>http://www.nehta.gov.au/implementation-resources/clinical-documents/EP-1748-2014/NEHTA-1763-2014</v>
      </c>
      <c r="K57" s="65" t="str">
        <f t="shared" si="1"/>
        <v>1.2.36.1.2001.1006.1.20000.27</v>
      </c>
    </row>
    <row r="58" spans="1:11" ht="7.5" customHeight="1" x14ac:dyDescent="0.25">
      <c r="A58" s="66"/>
      <c r="B58" s="71"/>
      <c r="C58" s="66"/>
      <c r="D58" s="67"/>
      <c r="E58" s="66"/>
      <c r="F58" s="60"/>
      <c r="G58" s="60"/>
      <c r="H58" s="60"/>
      <c r="I58" s="60"/>
      <c r="J58" s="60"/>
      <c r="K58" s="60"/>
    </row>
    <row r="59" spans="1:11" x14ac:dyDescent="0.25">
      <c r="A59" s="61" t="s">
        <v>29</v>
      </c>
      <c r="B59" s="68" t="s">
        <v>10</v>
      </c>
      <c r="C59" s="68" t="s">
        <v>13</v>
      </c>
      <c r="D59" s="62" t="s">
        <v>102</v>
      </c>
      <c r="E59" s="63">
        <v>142</v>
      </c>
      <c r="F59" s="64" t="s">
        <v>44</v>
      </c>
      <c r="G59" s="62" t="s">
        <v>200</v>
      </c>
      <c r="H59" s="62" t="s">
        <v>207</v>
      </c>
      <c r="I59" s="62" t="s">
        <v>213</v>
      </c>
      <c r="J59" s="62" t="str">
        <f t="shared" si="0"/>
        <v>http://www.nehta.gov.au/implementation-resources/clinical-documents/EP-1747-2014/NEHTA-1770-2014</v>
      </c>
      <c r="K59" s="65" t="str">
        <f t="shared" si="1"/>
        <v>1.2.36.1.2001.1006.1.21000.9</v>
      </c>
    </row>
    <row r="60" spans="1:11" x14ac:dyDescent="0.25">
      <c r="A60" s="61" t="s">
        <v>29</v>
      </c>
      <c r="B60" s="68" t="s">
        <v>10</v>
      </c>
      <c r="C60" s="68">
        <v>2</v>
      </c>
      <c r="D60" s="62" t="s">
        <v>103</v>
      </c>
      <c r="E60" s="63">
        <v>143</v>
      </c>
      <c r="F60" s="64" t="s">
        <v>44</v>
      </c>
      <c r="G60" s="62" t="s">
        <v>200</v>
      </c>
      <c r="H60" s="62" t="s">
        <v>207</v>
      </c>
      <c r="I60" s="62" t="s">
        <v>213</v>
      </c>
      <c r="J60" s="62" t="str">
        <f t="shared" si="0"/>
        <v>http://www.nehta.gov.au/implementation-resources/clinical-documents/EP-1747-2014/NEHTA-1770-2014</v>
      </c>
      <c r="K60" s="65" t="str">
        <f t="shared" si="1"/>
        <v>1.2.36.1.2001.1006.1.21000.10</v>
      </c>
    </row>
    <row r="61" spans="1:11" x14ac:dyDescent="0.25">
      <c r="A61" s="61" t="s">
        <v>29</v>
      </c>
      <c r="B61" s="68" t="s">
        <v>10</v>
      </c>
      <c r="C61" s="68" t="s">
        <v>11</v>
      </c>
      <c r="D61" s="62" t="s">
        <v>104</v>
      </c>
      <c r="E61" s="63">
        <v>144</v>
      </c>
      <c r="F61" s="64" t="s">
        <v>44</v>
      </c>
      <c r="G61" s="62" t="s">
        <v>200</v>
      </c>
      <c r="H61" s="62" t="s">
        <v>207</v>
      </c>
      <c r="I61" s="62" t="s">
        <v>213</v>
      </c>
      <c r="J61" s="62" t="str">
        <f t="shared" si="0"/>
        <v>http://www.nehta.gov.au/implementation-resources/clinical-documents/EP-1747-2014/NEHTA-1770-2014</v>
      </c>
      <c r="K61" s="65" t="str">
        <f t="shared" si="1"/>
        <v>1.2.36.1.2001.1006.1.21000.11</v>
      </c>
    </row>
    <row r="62" spans="1:11" x14ac:dyDescent="0.25">
      <c r="A62" s="61" t="s">
        <v>29</v>
      </c>
      <c r="B62" s="68" t="s">
        <v>10</v>
      </c>
      <c r="C62" s="68" t="s">
        <v>27</v>
      </c>
      <c r="D62" s="62" t="s">
        <v>105</v>
      </c>
      <c r="E62" s="63">
        <v>145</v>
      </c>
      <c r="F62" s="64" t="s">
        <v>44</v>
      </c>
      <c r="G62" s="62" t="s">
        <v>200</v>
      </c>
      <c r="H62" s="62" t="s">
        <v>207</v>
      </c>
      <c r="I62" s="62" t="s">
        <v>213</v>
      </c>
      <c r="J62" s="62" t="str">
        <f t="shared" si="0"/>
        <v>http://www.nehta.gov.au/implementation-resources/clinical-documents/EP-1747-2014/NEHTA-1770-2014</v>
      </c>
      <c r="K62" s="65" t="str">
        <f t="shared" si="1"/>
        <v>1.2.36.1.2001.1006.1.21000.12</v>
      </c>
    </row>
    <row r="63" spans="1:11" x14ac:dyDescent="0.25">
      <c r="A63" s="61" t="s">
        <v>29</v>
      </c>
      <c r="B63" s="68" t="s">
        <v>12</v>
      </c>
      <c r="C63" s="68" t="s">
        <v>27</v>
      </c>
      <c r="D63" s="62" t="s">
        <v>106</v>
      </c>
      <c r="E63" s="63">
        <v>32624</v>
      </c>
      <c r="F63" s="64" t="s">
        <v>44</v>
      </c>
      <c r="G63" s="62" t="s">
        <v>200</v>
      </c>
      <c r="H63" s="62" t="s">
        <v>207</v>
      </c>
      <c r="I63" s="62" t="s">
        <v>213</v>
      </c>
      <c r="J63" s="62" t="str">
        <f t="shared" si="0"/>
        <v>http://www.nehta.gov.au/implementation-resources/clinical-documents/EP-1747-2014/NEHTA-1770-2014</v>
      </c>
      <c r="K63" s="65" t="str">
        <f t="shared" si="1"/>
        <v>1.2.36.1.2001.1006.1.21000.13</v>
      </c>
    </row>
    <row r="64" spans="1:11" x14ac:dyDescent="0.25">
      <c r="A64" s="61" t="s">
        <v>29</v>
      </c>
      <c r="B64" s="68" t="s">
        <v>12</v>
      </c>
      <c r="C64" s="68" t="s">
        <v>13</v>
      </c>
      <c r="D64" s="62" t="s">
        <v>107</v>
      </c>
      <c r="E64" s="63">
        <v>32624</v>
      </c>
      <c r="F64" s="64" t="s">
        <v>44</v>
      </c>
      <c r="G64" s="62" t="s">
        <v>200</v>
      </c>
      <c r="H64" s="62" t="s">
        <v>207</v>
      </c>
      <c r="I64" s="62" t="s">
        <v>213</v>
      </c>
      <c r="J64" s="62" t="str">
        <f t="shared" si="0"/>
        <v>http://www.nehta.gov.au/implementation-resources/clinical-documents/EP-1747-2014/NEHTA-1770-2014</v>
      </c>
      <c r="K64" s="65" t="str">
        <f t="shared" si="1"/>
        <v>1.2.36.1.2001.1006.1.21000.14</v>
      </c>
    </row>
    <row r="65" spans="1:11" x14ac:dyDescent="0.25">
      <c r="A65" s="61" t="s">
        <v>29</v>
      </c>
      <c r="B65" s="68" t="s">
        <v>12</v>
      </c>
      <c r="C65" s="68">
        <v>2</v>
      </c>
      <c r="D65" s="62" t="s">
        <v>108</v>
      </c>
      <c r="E65" s="63">
        <v>32624</v>
      </c>
      <c r="F65" s="64" t="s">
        <v>44</v>
      </c>
      <c r="G65" s="62" t="s">
        <v>200</v>
      </c>
      <c r="H65" s="62" t="s">
        <v>207</v>
      </c>
      <c r="I65" s="62" t="s">
        <v>213</v>
      </c>
      <c r="J65" s="62" t="str">
        <f t="shared" si="0"/>
        <v>http://www.nehta.gov.au/implementation-resources/clinical-documents/EP-1747-2014/NEHTA-1770-2014</v>
      </c>
      <c r="K65" s="65" t="str">
        <f t="shared" si="1"/>
        <v>1.2.36.1.2001.1006.1.21000.15</v>
      </c>
    </row>
    <row r="66" spans="1:11" x14ac:dyDescent="0.25">
      <c r="A66" s="61" t="s">
        <v>29</v>
      </c>
      <c r="B66" s="68" t="s">
        <v>12</v>
      </c>
      <c r="C66" s="68" t="s">
        <v>11</v>
      </c>
      <c r="D66" s="62" t="s">
        <v>109</v>
      </c>
      <c r="E66" s="63">
        <v>32624</v>
      </c>
      <c r="F66" s="64" t="s">
        <v>44</v>
      </c>
      <c r="G66" s="62" t="s">
        <v>200</v>
      </c>
      <c r="H66" s="62" t="s">
        <v>207</v>
      </c>
      <c r="I66" s="62" t="s">
        <v>213</v>
      </c>
      <c r="J66" s="62" t="str">
        <f t="shared" si="0"/>
        <v>http://www.nehta.gov.au/implementation-resources/clinical-documents/EP-1747-2014/NEHTA-1770-2014</v>
      </c>
      <c r="K66" s="65" t="str">
        <f t="shared" si="1"/>
        <v>1.2.36.1.2001.1006.1.21000.16</v>
      </c>
    </row>
    <row r="67" spans="1:11" x14ac:dyDescent="0.25">
      <c r="A67" s="61" t="s">
        <v>29</v>
      </c>
      <c r="B67" s="68" t="s">
        <v>12</v>
      </c>
      <c r="C67" s="68" t="s">
        <v>14</v>
      </c>
      <c r="D67" s="62" t="s">
        <v>110</v>
      </c>
      <c r="E67" s="63">
        <v>32624</v>
      </c>
      <c r="F67" s="64" t="s">
        <v>44</v>
      </c>
      <c r="G67" s="62" t="s">
        <v>200</v>
      </c>
      <c r="H67" s="62" t="s">
        <v>207</v>
      </c>
      <c r="I67" s="62" t="s">
        <v>213</v>
      </c>
      <c r="J67" s="62" t="str">
        <f t="shared" si="0"/>
        <v>http://www.nehta.gov.au/implementation-resources/clinical-documents/EP-1747-2014/NEHTA-1770-2014</v>
      </c>
      <c r="K67" s="65" t="str">
        <f t="shared" si="1"/>
        <v>1.2.36.1.2001.1006.1.21000.17</v>
      </c>
    </row>
    <row r="68" spans="1:11" x14ac:dyDescent="0.25">
      <c r="A68" s="61" t="s">
        <v>29</v>
      </c>
      <c r="B68" s="68" t="s">
        <v>10</v>
      </c>
      <c r="C68" s="68" t="s">
        <v>27</v>
      </c>
      <c r="D68" s="62" t="s">
        <v>111</v>
      </c>
      <c r="E68" s="63">
        <v>32624</v>
      </c>
      <c r="F68" s="64" t="s">
        <v>44</v>
      </c>
      <c r="G68" s="62" t="s">
        <v>200</v>
      </c>
      <c r="H68" s="62" t="s">
        <v>207</v>
      </c>
      <c r="I68" s="62" t="s">
        <v>213</v>
      </c>
      <c r="J68" s="62" t="str">
        <f t="shared" si="0"/>
        <v>http://www.nehta.gov.au/implementation-resources/clinical-documents/EP-1747-2014/NEHTA-1770-2014</v>
      </c>
      <c r="K68" s="65" t="str">
        <f t="shared" si="1"/>
        <v>1.2.36.1.2001.1006.1.21000.18</v>
      </c>
    </row>
    <row r="69" spans="1:11" x14ac:dyDescent="0.25">
      <c r="A69" s="61" t="s">
        <v>29</v>
      </c>
      <c r="B69" s="68" t="s">
        <v>10</v>
      </c>
      <c r="C69" s="68" t="s">
        <v>13</v>
      </c>
      <c r="D69" s="62" t="s">
        <v>112</v>
      </c>
      <c r="E69" s="63">
        <v>32624</v>
      </c>
      <c r="F69" s="64" t="s">
        <v>44</v>
      </c>
      <c r="G69" s="62" t="s">
        <v>200</v>
      </c>
      <c r="H69" s="62" t="s">
        <v>207</v>
      </c>
      <c r="I69" s="62" t="s">
        <v>213</v>
      </c>
      <c r="J69" s="62" t="str">
        <f t="shared" si="0"/>
        <v>http://www.nehta.gov.au/implementation-resources/clinical-documents/EP-1747-2014/NEHTA-1770-2014</v>
      </c>
      <c r="K69" s="65" t="str">
        <f t="shared" si="1"/>
        <v>1.2.36.1.2001.1006.1.21000.19</v>
      </c>
    </row>
    <row r="70" spans="1:11" x14ac:dyDescent="0.25">
      <c r="A70" s="61" t="s">
        <v>29</v>
      </c>
      <c r="B70" s="68" t="s">
        <v>10</v>
      </c>
      <c r="C70" s="68">
        <v>2</v>
      </c>
      <c r="D70" s="62" t="s">
        <v>113</v>
      </c>
      <c r="E70" s="63">
        <v>32624</v>
      </c>
      <c r="F70" s="64" t="s">
        <v>44</v>
      </c>
      <c r="G70" s="62" t="s">
        <v>200</v>
      </c>
      <c r="H70" s="62" t="s">
        <v>207</v>
      </c>
      <c r="I70" s="62" t="s">
        <v>213</v>
      </c>
      <c r="J70" s="62" t="str">
        <f t="shared" si="0"/>
        <v>http://www.nehta.gov.au/implementation-resources/clinical-documents/EP-1747-2014/NEHTA-1770-2014</v>
      </c>
      <c r="K70" s="65" t="str">
        <f t="shared" si="1"/>
        <v>1.2.36.1.2001.1006.1.21000.20</v>
      </c>
    </row>
    <row r="71" spans="1:11" x14ac:dyDescent="0.25">
      <c r="A71" s="61" t="s">
        <v>29</v>
      </c>
      <c r="B71" s="68" t="s">
        <v>10</v>
      </c>
      <c r="C71" s="68" t="s">
        <v>11</v>
      </c>
      <c r="D71" s="62" t="s">
        <v>114</v>
      </c>
      <c r="E71" s="63">
        <v>32624</v>
      </c>
      <c r="F71" s="64" t="s">
        <v>44</v>
      </c>
      <c r="G71" s="62" t="s">
        <v>200</v>
      </c>
      <c r="H71" s="62" t="s">
        <v>207</v>
      </c>
      <c r="I71" s="62" t="s">
        <v>213</v>
      </c>
      <c r="J71" s="62" t="str">
        <f t="shared" si="0"/>
        <v>http://www.nehta.gov.au/implementation-resources/clinical-documents/EP-1747-2014/NEHTA-1770-2014</v>
      </c>
      <c r="K71" s="65" t="str">
        <f t="shared" si="1"/>
        <v>1.2.36.1.2001.1006.1.21000.21</v>
      </c>
    </row>
    <row r="72" spans="1:11" x14ac:dyDescent="0.25">
      <c r="A72" s="61" t="s">
        <v>29</v>
      </c>
      <c r="B72" s="68" t="s">
        <v>10</v>
      </c>
      <c r="C72" s="68" t="s">
        <v>14</v>
      </c>
      <c r="D72" s="62" t="s">
        <v>115</v>
      </c>
      <c r="E72" s="63">
        <v>32624</v>
      </c>
      <c r="F72" s="64" t="s">
        <v>44</v>
      </c>
      <c r="G72" s="62" t="s">
        <v>200</v>
      </c>
      <c r="H72" s="62" t="s">
        <v>207</v>
      </c>
      <c r="I72" s="62" t="s">
        <v>213</v>
      </c>
      <c r="J72" s="62" t="str">
        <f t="shared" si="0"/>
        <v>http://www.nehta.gov.au/implementation-resources/clinical-documents/EP-1747-2014/NEHTA-1770-2014</v>
      </c>
      <c r="K72" s="65" t="str">
        <f t="shared" si="1"/>
        <v>1.2.36.1.2001.1006.1.21000.22</v>
      </c>
    </row>
    <row r="73" spans="1:11" ht="7.5" customHeight="1" x14ac:dyDescent="0.25">
      <c r="A73" s="66"/>
      <c r="B73" s="71"/>
      <c r="C73" s="71"/>
      <c r="D73" s="66"/>
      <c r="E73" s="66"/>
      <c r="F73" s="60"/>
      <c r="G73" s="60"/>
      <c r="H73" s="60"/>
      <c r="I73" s="60"/>
      <c r="J73" s="60"/>
      <c r="K73" s="60"/>
    </row>
    <row r="74" spans="1:11" x14ac:dyDescent="0.25">
      <c r="A74" s="61" t="s">
        <v>30</v>
      </c>
      <c r="B74" s="68" t="s">
        <v>10</v>
      </c>
      <c r="C74" s="68" t="s">
        <v>13</v>
      </c>
      <c r="D74" s="62" t="s">
        <v>116</v>
      </c>
      <c r="E74" s="63">
        <v>146</v>
      </c>
      <c r="F74" s="72" t="s">
        <v>46</v>
      </c>
      <c r="G74" s="62" t="s">
        <v>200</v>
      </c>
      <c r="H74" s="62" t="s">
        <v>208</v>
      </c>
      <c r="I74" s="62" t="s">
        <v>214</v>
      </c>
      <c r="J74" s="62" t="str">
        <f t="shared" si="0"/>
        <v>http://www.nehta.gov.au/implementation-resources/clinical-documents/EP-1753-2014/NEHTA-1780-2014</v>
      </c>
      <c r="K74" s="65" t="str">
        <f t="shared" si="1"/>
        <v>1.2.36.1.2001.1006.1.16615.9</v>
      </c>
    </row>
    <row r="75" spans="1:11" x14ac:dyDescent="0.25">
      <c r="A75" s="61" t="s">
        <v>30</v>
      </c>
      <c r="B75" s="68" t="s">
        <v>10</v>
      </c>
      <c r="C75" s="68">
        <v>2</v>
      </c>
      <c r="D75" s="62" t="s">
        <v>117</v>
      </c>
      <c r="E75" s="63">
        <v>147</v>
      </c>
      <c r="F75" s="72" t="s">
        <v>46</v>
      </c>
      <c r="G75" s="62" t="s">
        <v>200</v>
      </c>
      <c r="H75" s="62" t="s">
        <v>208</v>
      </c>
      <c r="I75" s="62" t="s">
        <v>214</v>
      </c>
      <c r="J75" s="62" t="str">
        <f t="shared" si="0"/>
        <v>http://www.nehta.gov.au/implementation-resources/clinical-documents/EP-1753-2014/NEHTA-1780-2014</v>
      </c>
      <c r="K75" s="65" t="str">
        <f t="shared" si="1"/>
        <v>1.2.36.1.2001.1006.1.16615.10</v>
      </c>
    </row>
    <row r="76" spans="1:11" x14ac:dyDescent="0.25">
      <c r="A76" s="61" t="s">
        <v>30</v>
      </c>
      <c r="B76" s="68" t="s">
        <v>10</v>
      </c>
      <c r="C76" s="68" t="s">
        <v>11</v>
      </c>
      <c r="D76" s="62" t="s">
        <v>118</v>
      </c>
      <c r="E76" s="63">
        <v>148</v>
      </c>
      <c r="F76" s="72" t="s">
        <v>46</v>
      </c>
      <c r="G76" s="62" t="s">
        <v>200</v>
      </c>
      <c r="H76" s="62" t="s">
        <v>208</v>
      </c>
      <c r="I76" s="62" t="s">
        <v>214</v>
      </c>
      <c r="J76" s="62" t="str">
        <f t="shared" si="0"/>
        <v>http://www.nehta.gov.au/implementation-resources/clinical-documents/EP-1753-2014/NEHTA-1780-2014</v>
      </c>
      <c r="K76" s="65" t="str">
        <f t="shared" si="1"/>
        <v>1.2.36.1.2001.1006.1.16615.11</v>
      </c>
    </row>
    <row r="77" spans="1:11" x14ac:dyDescent="0.25">
      <c r="A77" s="61" t="s">
        <v>30</v>
      </c>
      <c r="B77" s="68" t="s">
        <v>10</v>
      </c>
      <c r="C77" s="68" t="s">
        <v>27</v>
      </c>
      <c r="D77" s="62" t="s">
        <v>119</v>
      </c>
      <c r="E77" s="63">
        <v>149</v>
      </c>
      <c r="F77" s="72" t="s">
        <v>46</v>
      </c>
      <c r="G77" s="62" t="s">
        <v>200</v>
      </c>
      <c r="H77" s="62" t="s">
        <v>208</v>
      </c>
      <c r="I77" s="62" t="s">
        <v>214</v>
      </c>
      <c r="J77" s="62" t="str">
        <f t="shared" si="0"/>
        <v>http://www.nehta.gov.au/implementation-resources/clinical-documents/EP-1753-2014/NEHTA-1780-2014</v>
      </c>
      <c r="K77" s="65" t="str">
        <f t="shared" si="1"/>
        <v>1.2.36.1.2001.1006.1.16615.12</v>
      </c>
    </row>
    <row r="78" spans="1:11" x14ac:dyDescent="0.25">
      <c r="A78" s="61" t="s">
        <v>30</v>
      </c>
      <c r="B78" s="68" t="s">
        <v>12</v>
      </c>
      <c r="C78" s="68" t="s">
        <v>27</v>
      </c>
      <c r="D78" s="62" t="s">
        <v>120</v>
      </c>
      <c r="E78" s="63">
        <v>32624</v>
      </c>
      <c r="F78" s="72" t="s">
        <v>46</v>
      </c>
      <c r="G78" s="62" t="s">
        <v>200</v>
      </c>
      <c r="H78" s="62" t="s">
        <v>208</v>
      </c>
      <c r="I78" s="62" t="s">
        <v>214</v>
      </c>
      <c r="J78" s="62" t="str">
        <f t="shared" si="0"/>
        <v>http://www.nehta.gov.au/implementation-resources/clinical-documents/EP-1753-2014/NEHTA-1780-2014</v>
      </c>
      <c r="K78" s="65" t="str">
        <f t="shared" si="1"/>
        <v>1.2.36.1.2001.1006.1.16615.13</v>
      </c>
    </row>
    <row r="79" spans="1:11" x14ac:dyDescent="0.25">
      <c r="A79" s="61" t="s">
        <v>30</v>
      </c>
      <c r="B79" s="68" t="s">
        <v>12</v>
      </c>
      <c r="C79" s="68" t="s">
        <v>13</v>
      </c>
      <c r="D79" s="62" t="s">
        <v>121</v>
      </c>
      <c r="E79" s="63">
        <v>32624</v>
      </c>
      <c r="F79" s="72" t="s">
        <v>46</v>
      </c>
      <c r="G79" s="62" t="s">
        <v>200</v>
      </c>
      <c r="H79" s="62" t="s">
        <v>208</v>
      </c>
      <c r="I79" s="62" t="s">
        <v>214</v>
      </c>
      <c r="J79" s="62" t="str">
        <f t="shared" si="0"/>
        <v>http://www.nehta.gov.au/implementation-resources/clinical-documents/EP-1753-2014/NEHTA-1780-2014</v>
      </c>
      <c r="K79" s="65" t="str">
        <f t="shared" si="1"/>
        <v>1.2.36.1.2001.1006.1.16615.14</v>
      </c>
    </row>
    <row r="80" spans="1:11" x14ac:dyDescent="0.25">
      <c r="A80" s="61" t="s">
        <v>30</v>
      </c>
      <c r="B80" s="68" t="s">
        <v>12</v>
      </c>
      <c r="C80" s="68">
        <v>2</v>
      </c>
      <c r="D80" s="62" t="s">
        <v>122</v>
      </c>
      <c r="E80" s="63">
        <v>32624</v>
      </c>
      <c r="F80" s="72" t="s">
        <v>46</v>
      </c>
      <c r="G80" s="62" t="s">
        <v>200</v>
      </c>
      <c r="H80" s="62" t="s">
        <v>208</v>
      </c>
      <c r="I80" s="62" t="s">
        <v>214</v>
      </c>
      <c r="J80" s="62" t="str">
        <f t="shared" si="0"/>
        <v>http://www.nehta.gov.au/implementation-resources/clinical-documents/EP-1753-2014/NEHTA-1780-2014</v>
      </c>
      <c r="K80" s="65" t="str">
        <f t="shared" si="1"/>
        <v>1.2.36.1.2001.1006.1.16615.15</v>
      </c>
    </row>
    <row r="81" spans="1:11" x14ac:dyDescent="0.25">
      <c r="A81" s="61" t="s">
        <v>30</v>
      </c>
      <c r="B81" s="68" t="s">
        <v>12</v>
      </c>
      <c r="C81" s="68" t="s">
        <v>11</v>
      </c>
      <c r="D81" s="62" t="s">
        <v>123</v>
      </c>
      <c r="E81" s="63">
        <v>32624</v>
      </c>
      <c r="F81" s="72" t="s">
        <v>46</v>
      </c>
      <c r="G81" s="62" t="s">
        <v>200</v>
      </c>
      <c r="H81" s="62" t="s">
        <v>208</v>
      </c>
      <c r="I81" s="62" t="s">
        <v>214</v>
      </c>
      <c r="J81" s="62" t="str">
        <f t="shared" si="0"/>
        <v>http://www.nehta.gov.au/implementation-resources/clinical-documents/EP-1753-2014/NEHTA-1780-2014</v>
      </c>
      <c r="K81" s="65" t="str">
        <f t="shared" si="1"/>
        <v>1.2.36.1.2001.1006.1.16615.16</v>
      </c>
    </row>
    <row r="82" spans="1:11" x14ac:dyDescent="0.25">
      <c r="A82" s="61" t="s">
        <v>30</v>
      </c>
      <c r="B82" s="68" t="s">
        <v>12</v>
      </c>
      <c r="C82" s="68" t="s">
        <v>14</v>
      </c>
      <c r="D82" s="62" t="s">
        <v>124</v>
      </c>
      <c r="E82" s="63">
        <v>32624</v>
      </c>
      <c r="F82" s="72" t="s">
        <v>46</v>
      </c>
      <c r="G82" s="62" t="s">
        <v>200</v>
      </c>
      <c r="H82" s="62" t="s">
        <v>208</v>
      </c>
      <c r="I82" s="62" t="s">
        <v>214</v>
      </c>
      <c r="J82" s="62" t="str">
        <f t="shared" si="0"/>
        <v>http://www.nehta.gov.au/implementation-resources/clinical-documents/EP-1753-2014/NEHTA-1780-2014</v>
      </c>
      <c r="K82" s="65" t="str">
        <f t="shared" si="1"/>
        <v>1.2.36.1.2001.1006.1.16615.17</v>
      </c>
    </row>
    <row r="83" spans="1:11" x14ac:dyDescent="0.25">
      <c r="A83" s="61" t="s">
        <v>30</v>
      </c>
      <c r="B83" s="68" t="s">
        <v>10</v>
      </c>
      <c r="C83" s="68" t="s">
        <v>27</v>
      </c>
      <c r="D83" s="62" t="s">
        <v>125</v>
      </c>
      <c r="E83" s="63">
        <v>32624</v>
      </c>
      <c r="F83" s="72" t="s">
        <v>46</v>
      </c>
      <c r="G83" s="62" t="s">
        <v>200</v>
      </c>
      <c r="H83" s="62" t="s">
        <v>208</v>
      </c>
      <c r="I83" s="62" t="s">
        <v>214</v>
      </c>
      <c r="J83" s="62" t="str">
        <f t="shared" ref="J83:J109" si="4">IF(ISBLANK(H83),"",G83 &amp; SUBSTITUTE(H83,":","-") &amp; "/" &amp; SUBSTITUTE(I83,":","-"))</f>
        <v>http://www.nehta.gov.au/implementation-resources/clinical-documents/EP-1753-2014/NEHTA-1780-2014</v>
      </c>
      <c r="K83" s="65" t="str">
        <f t="shared" ref="K83:K164" si="5">IF(ISBLANK(H83),"",HYPERLINK(J83,D83))</f>
        <v>1.2.36.1.2001.1006.1.16615.18</v>
      </c>
    </row>
    <row r="84" spans="1:11" x14ac:dyDescent="0.25">
      <c r="A84" s="61" t="s">
        <v>30</v>
      </c>
      <c r="B84" s="68" t="s">
        <v>10</v>
      </c>
      <c r="C84" s="68" t="s">
        <v>13</v>
      </c>
      <c r="D84" s="62" t="s">
        <v>126</v>
      </c>
      <c r="E84" s="63">
        <v>32624</v>
      </c>
      <c r="F84" s="72" t="s">
        <v>46</v>
      </c>
      <c r="G84" s="62" t="s">
        <v>200</v>
      </c>
      <c r="H84" s="62" t="s">
        <v>208</v>
      </c>
      <c r="I84" s="62" t="s">
        <v>214</v>
      </c>
      <c r="J84" s="62" t="str">
        <f t="shared" si="4"/>
        <v>http://www.nehta.gov.au/implementation-resources/clinical-documents/EP-1753-2014/NEHTA-1780-2014</v>
      </c>
      <c r="K84" s="65" t="str">
        <f t="shared" si="5"/>
        <v>1.2.36.1.2001.1006.1.16615.19</v>
      </c>
    </row>
    <row r="85" spans="1:11" x14ac:dyDescent="0.25">
      <c r="A85" s="61" t="s">
        <v>30</v>
      </c>
      <c r="B85" s="68" t="s">
        <v>10</v>
      </c>
      <c r="C85" s="68">
        <v>2</v>
      </c>
      <c r="D85" s="62" t="s">
        <v>127</v>
      </c>
      <c r="E85" s="63">
        <v>32624</v>
      </c>
      <c r="F85" s="72" t="s">
        <v>46</v>
      </c>
      <c r="G85" s="62" t="s">
        <v>200</v>
      </c>
      <c r="H85" s="62" t="s">
        <v>208</v>
      </c>
      <c r="I85" s="62" t="s">
        <v>214</v>
      </c>
      <c r="J85" s="62" t="str">
        <f t="shared" si="4"/>
        <v>http://www.nehta.gov.au/implementation-resources/clinical-documents/EP-1753-2014/NEHTA-1780-2014</v>
      </c>
      <c r="K85" s="65" t="str">
        <f t="shared" si="5"/>
        <v>1.2.36.1.2001.1006.1.16615.20</v>
      </c>
    </row>
    <row r="86" spans="1:11" x14ac:dyDescent="0.25">
      <c r="A86" s="61" t="s">
        <v>30</v>
      </c>
      <c r="B86" s="68" t="s">
        <v>10</v>
      </c>
      <c r="C86" s="68" t="s">
        <v>11</v>
      </c>
      <c r="D86" s="62" t="s">
        <v>128</v>
      </c>
      <c r="E86" s="63">
        <v>32624</v>
      </c>
      <c r="F86" s="72" t="s">
        <v>46</v>
      </c>
      <c r="G86" s="62" t="s">
        <v>200</v>
      </c>
      <c r="H86" s="62" t="s">
        <v>208</v>
      </c>
      <c r="I86" s="62" t="s">
        <v>214</v>
      </c>
      <c r="J86" s="62" t="str">
        <f t="shared" si="4"/>
        <v>http://www.nehta.gov.au/implementation-resources/clinical-documents/EP-1753-2014/NEHTA-1780-2014</v>
      </c>
      <c r="K86" s="65" t="str">
        <f t="shared" si="5"/>
        <v>1.2.36.1.2001.1006.1.16615.21</v>
      </c>
    </row>
    <row r="87" spans="1:11" x14ac:dyDescent="0.25">
      <c r="A87" s="61" t="s">
        <v>30</v>
      </c>
      <c r="B87" s="68" t="s">
        <v>10</v>
      </c>
      <c r="C87" s="68" t="s">
        <v>14</v>
      </c>
      <c r="D87" s="62" t="s">
        <v>129</v>
      </c>
      <c r="E87" s="63">
        <v>32624</v>
      </c>
      <c r="F87" s="72" t="s">
        <v>46</v>
      </c>
      <c r="G87" s="62" t="s">
        <v>200</v>
      </c>
      <c r="H87" s="62" t="s">
        <v>208</v>
      </c>
      <c r="I87" s="62" t="s">
        <v>214</v>
      </c>
      <c r="J87" s="62" t="str">
        <f t="shared" si="4"/>
        <v>http://www.nehta.gov.au/implementation-resources/clinical-documents/EP-1753-2014/NEHTA-1780-2014</v>
      </c>
      <c r="K87" s="65" t="str">
        <f t="shared" si="5"/>
        <v>1.2.36.1.2001.1006.1.16615.22</v>
      </c>
    </row>
    <row r="88" spans="1:11" x14ac:dyDescent="0.25">
      <c r="A88" s="61" t="s">
        <v>30</v>
      </c>
      <c r="B88" s="68" t="s">
        <v>12</v>
      </c>
      <c r="C88" s="68" t="s">
        <v>27</v>
      </c>
      <c r="D88" s="62" t="s">
        <v>258</v>
      </c>
      <c r="E88" s="63">
        <v>35416</v>
      </c>
      <c r="F88" s="72"/>
      <c r="G88" s="62" t="s">
        <v>200</v>
      </c>
      <c r="H88" s="72" t="s">
        <v>273</v>
      </c>
      <c r="I88" s="62" t="s">
        <v>274</v>
      </c>
      <c r="J88" s="62" t="str">
        <f t="shared" si="4"/>
        <v>http://www.nehta.gov.au/implementation-resources/clinical-documents/EP-1796-2014/NEHTA-1802-2014</v>
      </c>
      <c r="K88" s="65" t="str">
        <f t="shared" si="5"/>
        <v>1.2.36.1.2001.1006.1.16615.23</v>
      </c>
    </row>
    <row r="89" spans="1:11" x14ac:dyDescent="0.25">
      <c r="A89" s="61" t="s">
        <v>30</v>
      </c>
      <c r="B89" s="68" t="s">
        <v>12</v>
      </c>
      <c r="C89" s="68" t="s">
        <v>13</v>
      </c>
      <c r="D89" s="62" t="s">
        <v>259</v>
      </c>
      <c r="E89" s="63">
        <v>35416</v>
      </c>
      <c r="F89" s="72"/>
      <c r="G89" s="62" t="s">
        <v>200</v>
      </c>
      <c r="H89" s="72" t="s">
        <v>273</v>
      </c>
      <c r="I89" s="62" t="s">
        <v>274</v>
      </c>
      <c r="J89" s="62" t="str">
        <f t="shared" si="4"/>
        <v>http://www.nehta.gov.au/implementation-resources/clinical-documents/EP-1796-2014/NEHTA-1802-2014</v>
      </c>
      <c r="K89" s="65" t="str">
        <f t="shared" si="5"/>
        <v>1.2.36.1.2001.1006.1.16615.24</v>
      </c>
    </row>
    <row r="90" spans="1:11" x14ac:dyDescent="0.25">
      <c r="A90" s="61" t="s">
        <v>30</v>
      </c>
      <c r="B90" s="68" t="s">
        <v>12</v>
      </c>
      <c r="C90" s="68">
        <v>2</v>
      </c>
      <c r="D90" s="62" t="s">
        <v>260</v>
      </c>
      <c r="E90" s="63">
        <v>35416</v>
      </c>
      <c r="F90" s="72"/>
      <c r="G90" s="62" t="s">
        <v>200</v>
      </c>
      <c r="H90" s="72" t="s">
        <v>273</v>
      </c>
      <c r="I90" s="62" t="s">
        <v>274</v>
      </c>
      <c r="J90" s="62" t="str">
        <f t="shared" si="4"/>
        <v>http://www.nehta.gov.au/implementation-resources/clinical-documents/EP-1796-2014/NEHTA-1802-2014</v>
      </c>
      <c r="K90" s="65" t="str">
        <f t="shared" si="5"/>
        <v>1.2.36.1.2001.1006.1.16615.25</v>
      </c>
    </row>
    <row r="91" spans="1:11" x14ac:dyDescent="0.25">
      <c r="A91" s="61" t="s">
        <v>30</v>
      </c>
      <c r="B91" s="68" t="s">
        <v>12</v>
      </c>
      <c r="C91" s="68" t="s">
        <v>11</v>
      </c>
      <c r="D91" s="62" t="s">
        <v>261</v>
      </c>
      <c r="E91" s="63">
        <v>35416</v>
      </c>
      <c r="F91" s="72"/>
      <c r="G91" s="62" t="s">
        <v>200</v>
      </c>
      <c r="H91" s="72" t="s">
        <v>273</v>
      </c>
      <c r="I91" s="62" t="s">
        <v>274</v>
      </c>
      <c r="J91" s="62" t="str">
        <f t="shared" si="4"/>
        <v>http://www.nehta.gov.au/implementation-resources/clinical-documents/EP-1796-2014/NEHTA-1802-2014</v>
      </c>
      <c r="K91" s="65" t="str">
        <f t="shared" si="5"/>
        <v>1.2.36.1.2001.1006.1.16615.26</v>
      </c>
    </row>
    <row r="92" spans="1:11" x14ac:dyDescent="0.25">
      <c r="A92" s="61" t="s">
        <v>30</v>
      </c>
      <c r="B92" s="68" t="s">
        <v>12</v>
      </c>
      <c r="C92" s="68" t="s">
        <v>14</v>
      </c>
      <c r="D92" s="62" t="s">
        <v>262</v>
      </c>
      <c r="E92" s="63">
        <v>35416</v>
      </c>
      <c r="F92" s="72"/>
      <c r="G92" s="62" t="s">
        <v>200</v>
      </c>
      <c r="H92" s="72" t="s">
        <v>273</v>
      </c>
      <c r="I92" s="62" t="s">
        <v>274</v>
      </c>
      <c r="J92" s="62" t="str">
        <f t="shared" si="4"/>
        <v>http://www.nehta.gov.au/implementation-resources/clinical-documents/EP-1796-2014/NEHTA-1802-2014</v>
      </c>
      <c r="K92" s="65" t="str">
        <f t="shared" si="5"/>
        <v>1.2.36.1.2001.1006.1.16615.27</v>
      </c>
    </row>
    <row r="93" spans="1:11" x14ac:dyDescent="0.25">
      <c r="A93" s="61" t="s">
        <v>30</v>
      </c>
      <c r="B93" s="68" t="s">
        <v>10</v>
      </c>
      <c r="C93" s="68" t="s">
        <v>27</v>
      </c>
      <c r="D93" s="62" t="s">
        <v>263</v>
      </c>
      <c r="E93" s="63">
        <v>35416</v>
      </c>
      <c r="F93" s="72"/>
      <c r="G93" s="62" t="s">
        <v>200</v>
      </c>
      <c r="H93" s="72" t="s">
        <v>273</v>
      </c>
      <c r="I93" s="62" t="s">
        <v>274</v>
      </c>
      <c r="J93" s="62" t="str">
        <f t="shared" si="4"/>
        <v>http://www.nehta.gov.au/implementation-resources/clinical-documents/EP-1796-2014/NEHTA-1802-2014</v>
      </c>
      <c r="K93" s="65" t="str">
        <f t="shared" si="5"/>
        <v>1.2.36.1.2001.1006.1.16615.28</v>
      </c>
    </row>
    <row r="94" spans="1:11" x14ac:dyDescent="0.25">
      <c r="A94" s="61" t="s">
        <v>30</v>
      </c>
      <c r="B94" s="68" t="s">
        <v>10</v>
      </c>
      <c r="C94" s="68" t="s">
        <v>13</v>
      </c>
      <c r="D94" s="62" t="s">
        <v>264</v>
      </c>
      <c r="E94" s="63">
        <v>35416</v>
      </c>
      <c r="F94" s="72"/>
      <c r="G94" s="62" t="s">
        <v>200</v>
      </c>
      <c r="H94" s="72" t="s">
        <v>273</v>
      </c>
      <c r="I94" s="62" t="s">
        <v>274</v>
      </c>
      <c r="J94" s="62" t="str">
        <f t="shared" si="4"/>
        <v>http://www.nehta.gov.au/implementation-resources/clinical-documents/EP-1796-2014/NEHTA-1802-2014</v>
      </c>
      <c r="K94" s="65" t="str">
        <f t="shared" si="5"/>
        <v>1.2.36.1.2001.1006.1.16615.29</v>
      </c>
    </row>
    <row r="95" spans="1:11" x14ac:dyDescent="0.25">
      <c r="A95" s="61" t="s">
        <v>30</v>
      </c>
      <c r="B95" s="68" t="s">
        <v>10</v>
      </c>
      <c r="C95" s="68">
        <v>2</v>
      </c>
      <c r="D95" s="62" t="s">
        <v>265</v>
      </c>
      <c r="E95" s="63">
        <v>35416</v>
      </c>
      <c r="F95" s="72"/>
      <c r="G95" s="62" t="s">
        <v>200</v>
      </c>
      <c r="H95" s="72" t="s">
        <v>273</v>
      </c>
      <c r="I95" s="62" t="s">
        <v>274</v>
      </c>
      <c r="J95" s="62" t="str">
        <f t="shared" si="4"/>
        <v>http://www.nehta.gov.au/implementation-resources/clinical-documents/EP-1796-2014/NEHTA-1802-2014</v>
      </c>
      <c r="K95" s="65" t="str">
        <f t="shared" si="5"/>
        <v>1.2.36.1.2001.1006.1.16615.30</v>
      </c>
    </row>
    <row r="96" spans="1:11" x14ac:dyDescent="0.25">
      <c r="A96" s="61" t="s">
        <v>30</v>
      </c>
      <c r="B96" s="68" t="s">
        <v>10</v>
      </c>
      <c r="C96" s="68" t="s">
        <v>11</v>
      </c>
      <c r="D96" s="62" t="s">
        <v>266</v>
      </c>
      <c r="E96" s="63">
        <v>35416</v>
      </c>
      <c r="F96" s="72"/>
      <c r="G96" s="62" t="s">
        <v>200</v>
      </c>
      <c r="H96" s="72" t="s">
        <v>273</v>
      </c>
      <c r="I96" s="62" t="s">
        <v>274</v>
      </c>
      <c r="J96" s="62" t="str">
        <f t="shared" si="4"/>
        <v>http://www.nehta.gov.au/implementation-resources/clinical-documents/EP-1796-2014/NEHTA-1802-2014</v>
      </c>
      <c r="K96" s="65" t="str">
        <f t="shared" si="5"/>
        <v>1.2.36.1.2001.1006.1.16615.31</v>
      </c>
    </row>
    <row r="97" spans="1:11" x14ac:dyDescent="0.25">
      <c r="A97" s="61" t="s">
        <v>30</v>
      </c>
      <c r="B97" s="68" t="s">
        <v>10</v>
      </c>
      <c r="C97" s="68" t="s">
        <v>14</v>
      </c>
      <c r="D97" s="62" t="s">
        <v>267</v>
      </c>
      <c r="E97" s="63">
        <v>35416</v>
      </c>
      <c r="F97" s="72"/>
      <c r="G97" s="62" t="s">
        <v>200</v>
      </c>
      <c r="H97" s="72" t="s">
        <v>273</v>
      </c>
      <c r="I97" s="62" t="s">
        <v>274</v>
      </c>
      <c r="J97" s="62" t="str">
        <f t="shared" si="4"/>
        <v>http://www.nehta.gov.au/implementation-resources/clinical-documents/EP-1796-2014/NEHTA-1802-2014</v>
      </c>
      <c r="K97" s="65" t="str">
        <f t="shared" si="5"/>
        <v>1.2.36.1.2001.1006.1.16615.32</v>
      </c>
    </row>
    <row r="98" spans="1:11" ht="7.5" customHeight="1" x14ac:dyDescent="0.25">
      <c r="A98" s="66"/>
      <c r="B98" s="71"/>
      <c r="C98" s="71"/>
      <c r="D98" s="66"/>
      <c r="E98" s="66"/>
      <c r="F98" s="73"/>
      <c r="G98" s="60"/>
      <c r="H98" s="60"/>
      <c r="I98" s="60"/>
      <c r="J98" s="60"/>
      <c r="K98" s="60"/>
    </row>
    <row r="99" spans="1:11" x14ac:dyDescent="0.25">
      <c r="A99" s="61" t="s">
        <v>294</v>
      </c>
      <c r="B99" s="68" t="s">
        <v>10</v>
      </c>
      <c r="C99" s="68" t="s">
        <v>13</v>
      </c>
      <c r="D99" s="62" t="s">
        <v>130</v>
      </c>
      <c r="E99" s="63">
        <v>16</v>
      </c>
      <c r="F99" s="74" t="s">
        <v>47</v>
      </c>
      <c r="G99" s="62" t="s">
        <v>200</v>
      </c>
      <c r="H99" s="62"/>
      <c r="I99" s="62"/>
      <c r="J99" s="62" t="str">
        <f t="shared" si="4"/>
        <v/>
      </c>
      <c r="K99" s="65" t="str">
        <f t="shared" si="5"/>
        <v/>
      </c>
    </row>
    <row r="100" spans="1:11" x14ac:dyDescent="0.25">
      <c r="A100" s="61" t="s">
        <v>293</v>
      </c>
      <c r="B100" s="68" t="s">
        <v>10</v>
      </c>
      <c r="C100" s="68" t="s">
        <v>11</v>
      </c>
      <c r="D100" s="62" t="s">
        <v>131</v>
      </c>
      <c r="E100" s="63">
        <v>45</v>
      </c>
      <c r="F100" s="74" t="s">
        <v>47</v>
      </c>
      <c r="G100" s="62" t="s">
        <v>200</v>
      </c>
      <c r="H100" s="62" t="s">
        <v>328</v>
      </c>
      <c r="I100" s="62" t="s">
        <v>329</v>
      </c>
      <c r="J100" s="62" t="str">
        <f t="shared" si="4"/>
        <v>http://www.nehta.gov.au/implementation-resources/clinical-documents/EP-1706-2015/NEHTA-1862-2015</v>
      </c>
      <c r="K100" s="65" t="str">
        <f t="shared" si="5"/>
        <v>1.2.36.1.2001.1006.1.16644.6</v>
      </c>
    </row>
    <row r="101" spans="1:11" ht="7.5" customHeight="1" x14ac:dyDescent="0.25">
      <c r="A101" s="66"/>
      <c r="B101" s="71"/>
      <c r="C101" s="71"/>
      <c r="D101" s="66"/>
      <c r="E101" s="66"/>
      <c r="F101" s="73"/>
      <c r="G101" s="60"/>
      <c r="H101" s="60"/>
      <c r="I101" s="60"/>
      <c r="J101" s="60"/>
      <c r="K101" s="60"/>
    </row>
    <row r="102" spans="1:11" x14ac:dyDescent="0.25">
      <c r="A102" s="61" t="s">
        <v>31</v>
      </c>
      <c r="B102" s="68" t="s">
        <v>10</v>
      </c>
      <c r="C102" s="68" t="s">
        <v>13</v>
      </c>
      <c r="D102" s="62" t="s">
        <v>132</v>
      </c>
      <c r="E102" s="63">
        <v>16</v>
      </c>
      <c r="F102" s="74" t="s">
        <v>47</v>
      </c>
      <c r="G102" s="62" t="s">
        <v>200</v>
      </c>
      <c r="H102" s="62"/>
      <c r="I102" s="62"/>
      <c r="J102" s="62" t="str">
        <f t="shared" si="4"/>
        <v/>
      </c>
      <c r="K102" s="65" t="str">
        <f t="shared" si="5"/>
        <v/>
      </c>
    </row>
    <row r="103" spans="1:11" x14ac:dyDescent="0.25">
      <c r="A103" s="61" t="s">
        <v>31</v>
      </c>
      <c r="B103" s="68" t="s">
        <v>10</v>
      </c>
      <c r="C103" s="68" t="s">
        <v>11</v>
      </c>
      <c r="D103" s="62" t="s">
        <v>133</v>
      </c>
      <c r="E103" s="63">
        <v>41</v>
      </c>
      <c r="F103" s="74" t="s">
        <v>47</v>
      </c>
      <c r="G103" s="62" t="s">
        <v>200</v>
      </c>
      <c r="H103" s="72" t="s">
        <v>272</v>
      </c>
      <c r="I103" s="72" t="s">
        <v>269</v>
      </c>
      <c r="J103" s="62" t="str">
        <f t="shared" si="4"/>
        <v>http://www.nehta.gov.au/implementation-resources/clinical-documents/EP-1697-2014/NEHTA-1824-2014</v>
      </c>
      <c r="K103" s="65" t="str">
        <f t="shared" si="5"/>
        <v>1.2.36.1.2001.1006.1.16650.5</v>
      </c>
    </row>
    <row r="104" spans="1:11" ht="7.5" customHeight="1" x14ac:dyDescent="0.25">
      <c r="A104" s="66"/>
      <c r="B104" s="71"/>
      <c r="C104" s="71"/>
      <c r="D104" s="66"/>
      <c r="E104" s="66"/>
      <c r="F104" s="73"/>
      <c r="G104" s="60"/>
      <c r="H104" s="60"/>
      <c r="I104" s="60"/>
      <c r="J104" s="60"/>
      <c r="K104" s="60"/>
    </row>
    <row r="105" spans="1:11" x14ac:dyDescent="0.25">
      <c r="A105" s="61" t="s">
        <v>32</v>
      </c>
      <c r="B105" s="68" t="s">
        <v>10</v>
      </c>
      <c r="C105" s="68" t="s">
        <v>13</v>
      </c>
      <c r="D105" s="62" t="s">
        <v>134</v>
      </c>
      <c r="E105" s="63">
        <v>20</v>
      </c>
      <c r="F105" s="74" t="s">
        <v>47</v>
      </c>
      <c r="G105" s="62" t="s">
        <v>200</v>
      </c>
      <c r="H105" s="62"/>
      <c r="I105" s="62"/>
      <c r="J105" s="62" t="str">
        <f t="shared" si="4"/>
        <v/>
      </c>
      <c r="K105" s="65" t="str">
        <f t="shared" si="5"/>
        <v/>
      </c>
    </row>
    <row r="106" spans="1:11" x14ac:dyDescent="0.25">
      <c r="A106" s="61" t="s">
        <v>32</v>
      </c>
      <c r="B106" s="68" t="s">
        <v>10</v>
      </c>
      <c r="C106" s="68" t="s">
        <v>11</v>
      </c>
      <c r="D106" s="62" t="s">
        <v>135</v>
      </c>
      <c r="E106" s="63">
        <v>49</v>
      </c>
      <c r="F106" s="74" t="s">
        <v>47</v>
      </c>
      <c r="G106" s="62" t="s">
        <v>200</v>
      </c>
      <c r="H106" s="62" t="s">
        <v>326</v>
      </c>
      <c r="I106" s="62" t="s">
        <v>327</v>
      </c>
      <c r="J106" s="62" t="str">
        <f t="shared" si="4"/>
        <v>http://www.nehta.gov.au/implementation-resources/clinical-documents/EP-1700-2015/NEHTA-1861-2015</v>
      </c>
      <c r="K106" s="65" t="str">
        <f t="shared" si="5"/>
        <v>1.2.36.1.2001.1006.1.16659.6</v>
      </c>
    </row>
    <row r="107" spans="1:11" ht="7.5" customHeight="1" x14ac:dyDescent="0.25">
      <c r="A107" s="66"/>
      <c r="B107" s="71"/>
      <c r="C107" s="71"/>
      <c r="D107" s="66"/>
      <c r="E107" s="66"/>
      <c r="F107" s="73"/>
      <c r="G107" s="60"/>
      <c r="H107" s="60"/>
      <c r="I107" s="60"/>
      <c r="J107" s="60"/>
      <c r="K107" s="60"/>
    </row>
    <row r="108" spans="1:11" x14ac:dyDescent="0.25">
      <c r="A108" s="64" t="s">
        <v>62</v>
      </c>
      <c r="B108" s="68" t="s">
        <v>10</v>
      </c>
      <c r="C108" s="68" t="s">
        <v>13</v>
      </c>
      <c r="D108" s="62" t="s">
        <v>136</v>
      </c>
      <c r="E108" s="63">
        <v>16</v>
      </c>
      <c r="F108" s="74" t="s">
        <v>47</v>
      </c>
      <c r="G108" s="62" t="s">
        <v>200</v>
      </c>
      <c r="H108" s="62"/>
      <c r="I108" s="62"/>
      <c r="J108" s="62" t="str">
        <f t="shared" si="4"/>
        <v/>
      </c>
      <c r="K108" s="65" t="str">
        <f t="shared" si="5"/>
        <v/>
      </c>
    </row>
    <row r="109" spans="1:11" x14ac:dyDescent="0.25">
      <c r="A109" s="64" t="s">
        <v>62</v>
      </c>
      <c r="B109" s="68" t="s">
        <v>10</v>
      </c>
      <c r="C109" s="68" t="s">
        <v>11</v>
      </c>
      <c r="D109" s="62" t="s">
        <v>137</v>
      </c>
      <c r="E109" s="63">
        <v>39</v>
      </c>
      <c r="F109" s="74" t="s">
        <v>47</v>
      </c>
      <c r="G109" s="62" t="s">
        <v>200</v>
      </c>
      <c r="H109" s="72" t="s">
        <v>271</v>
      </c>
      <c r="I109" s="72" t="s">
        <v>270</v>
      </c>
      <c r="J109" s="62" t="str">
        <f t="shared" si="4"/>
        <v>http://www.nehta.gov.au/implementation-resources/clinical-documents/EP-1703-2014/NEHTA-1823-2014</v>
      </c>
      <c r="K109" s="65" t="str">
        <f t="shared" si="5"/>
        <v>1.2.36.1.2001.1006.1.16671.5</v>
      </c>
    </row>
    <row r="110" spans="1:11" ht="7.5" customHeight="1" x14ac:dyDescent="0.25">
      <c r="A110" s="66"/>
      <c r="B110" s="71"/>
      <c r="C110" s="71"/>
      <c r="D110" s="66"/>
      <c r="E110" s="66"/>
      <c r="F110" s="73"/>
      <c r="G110" s="60"/>
      <c r="H110" s="60"/>
      <c r="I110" s="60"/>
      <c r="J110" s="60"/>
      <c r="K110" s="60"/>
    </row>
    <row r="111" spans="1:11" x14ac:dyDescent="0.25">
      <c r="A111" s="61" t="s">
        <v>295</v>
      </c>
      <c r="B111" s="68" t="s">
        <v>10</v>
      </c>
      <c r="C111" s="68" t="s">
        <v>11</v>
      </c>
      <c r="D111" s="62" t="s">
        <v>138</v>
      </c>
      <c r="E111" s="63">
        <v>9</v>
      </c>
      <c r="F111" s="72" t="s">
        <v>48</v>
      </c>
      <c r="G111" s="62" t="s">
        <v>200</v>
      </c>
      <c r="H111" s="62" t="s">
        <v>215</v>
      </c>
      <c r="I111" s="62" t="s">
        <v>216</v>
      </c>
      <c r="J111" s="62" t="str">
        <f t="shared" ref="J111:J134" si="6">IF(ISBLANK(H111),"",G111 &amp; SUBSTITUTE(H111,":","-") &amp; "/" &amp; SUBSTITUTE(I111,":","-"))</f>
        <v>http://www.nehta.gov.au/implementation-resources/clinical-documents/EP-1746-2014/NEHTA-1761-2014</v>
      </c>
      <c r="K111" s="65" t="str">
        <f t="shared" si="5"/>
        <v>1.2.36.1.2001.1006.1.16681.1</v>
      </c>
    </row>
    <row r="112" spans="1:11" x14ac:dyDescent="0.25">
      <c r="A112" s="61" t="s">
        <v>295</v>
      </c>
      <c r="B112" s="68" t="s">
        <v>10</v>
      </c>
      <c r="C112" s="68" t="s">
        <v>11</v>
      </c>
      <c r="D112" s="62" t="s">
        <v>139</v>
      </c>
      <c r="E112" s="63">
        <v>24</v>
      </c>
      <c r="F112" s="72" t="s">
        <v>48</v>
      </c>
      <c r="G112" s="62" t="s">
        <v>200</v>
      </c>
      <c r="H112" s="62" t="s">
        <v>215</v>
      </c>
      <c r="I112" s="62" t="s">
        <v>216</v>
      </c>
      <c r="J112" s="62" t="str">
        <f t="shared" si="6"/>
        <v>http://www.nehta.gov.au/implementation-resources/clinical-documents/EP-1746-2014/NEHTA-1761-2014</v>
      </c>
      <c r="K112" s="65" t="str">
        <f t="shared" si="5"/>
        <v>1.2.36.1.2001.1006.1.16681.2</v>
      </c>
    </row>
    <row r="113" spans="1:11" ht="7.5" customHeight="1" x14ac:dyDescent="0.25">
      <c r="A113" s="66"/>
      <c r="B113" s="71"/>
      <c r="C113" s="71"/>
      <c r="D113" s="66"/>
      <c r="E113" s="66"/>
      <c r="F113" s="60"/>
      <c r="G113" s="60"/>
      <c r="H113" s="60"/>
      <c r="I113" s="60"/>
      <c r="J113" s="60"/>
      <c r="K113" s="60"/>
    </row>
    <row r="114" spans="1:11" x14ac:dyDescent="0.25">
      <c r="A114" s="61" t="s">
        <v>33</v>
      </c>
      <c r="B114" s="68" t="s">
        <v>10</v>
      </c>
      <c r="C114" s="68" t="s">
        <v>11</v>
      </c>
      <c r="D114" s="62" t="s">
        <v>140</v>
      </c>
      <c r="E114" s="63">
        <v>9</v>
      </c>
      <c r="F114" s="72" t="s">
        <v>48</v>
      </c>
      <c r="G114" s="62" t="s">
        <v>200</v>
      </c>
      <c r="H114" s="62" t="s">
        <v>217</v>
      </c>
      <c r="I114" s="62" t="s">
        <v>218</v>
      </c>
      <c r="J114" s="62" t="str">
        <f t="shared" si="6"/>
        <v>http://www.nehta.gov.au/implementation-resources/clinical-documents/EP-1751-2014/NEHTA-1776-2014</v>
      </c>
      <c r="K114" s="65" t="str">
        <f t="shared" si="5"/>
        <v>1.2.36.1.2001.1006.1.16685.1</v>
      </c>
    </row>
    <row r="115" spans="1:11" x14ac:dyDescent="0.25">
      <c r="A115" s="61" t="s">
        <v>33</v>
      </c>
      <c r="B115" s="68" t="s">
        <v>10</v>
      </c>
      <c r="C115" s="68" t="s">
        <v>11</v>
      </c>
      <c r="D115" s="62" t="s">
        <v>141</v>
      </c>
      <c r="E115" s="63">
        <v>25</v>
      </c>
      <c r="F115" s="72" t="s">
        <v>48</v>
      </c>
      <c r="G115" s="62" t="s">
        <v>200</v>
      </c>
      <c r="H115" s="62" t="s">
        <v>217</v>
      </c>
      <c r="I115" s="62" t="s">
        <v>218</v>
      </c>
      <c r="J115" s="62" t="str">
        <f t="shared" si="6"/>
        <v>http://www.nehta.gov.au/implementation-resources/clinical-documents/EP-1751-2014/NEHTA-1776-2014</v>
      </c>
      <c r="K115" s="65" t="str">
        <f t="shared" si="5"/>
        <v>1.2.36.1.2001.1006.1.16685.2</v>
      </c>
    </row>
    <row r="116" spans="1:11" ht="7.5" customHeight="1" x14ac:dyDescent="0.25">
      <c r="A116" s="66"/>
      <c r="B116" s="71"/>
      <c r="C116" s="71"/>
      <c r="D116" s="66"/>
      <c r="E116" s="66"/>
      <c r="F116" s="60"/>
      <c r="G116" s="60"/>
      <c r="H116" s="60"/>
      <c r="I116" s="60"/>
      <c r="J116" s="60"/>
      <c r="K116" s="60"/>
    </row>
    <row r="117" spans="1:11" x14ac:dyDescent="0.25">
      <c r="A117" s="61" t="s">
        <v>296</v>
      </c>
      <c r="B117" s="68" t="s">
        <v>10</v>
      </c>
      <c r="C117" s="68" t="s">
        <v>11</v>
      </c>
      <c r="D117" s="62" t="s">
        <v>142</v>
      </c>
      <c r="E117" s="63">
        <v>9</v>
      </c>
      <c r="F117" s="72" t="s">
        <v>48</v>
      </c>
      <c r="G117" s="62" t="s">
        <v>200</v>
      </c>
      <c r="H117" s="62" t="s">
        <v>220</v>
      </c>
      <c r="I117" s="62" t="s">
        <v>219</v>
      </c>
      <c r="J117" s="62" t="str">
        <f t="shared" si="6"/>
        <v>http://www.nehta.gov.au/implementation-resources/clinical-documents/EP-1745-2014/NEHTA-1760-2014</v>
      </c>
      <c r="K117" s="65" t="str">
        <f t="shared" si="5"/>
        <v>1.2.36.1.2001.1006.1.16696.1</v>
      </c>
    </row>
    <row r="118" spans="1:11" x14ac:dyDescent="0.25">
      <c r="A118" s="61" t="s">
        <v>296</v>
      </c>
      <c r="B118" s="68" t="s">
        <v>10</v>
      </c>
      <c r="C118" s="68" t="s">
        <v>11</v>
      </c>
      <c r="D118" s="62" t="s">
        <v>143</v>
      </c>
      <c r="E118" s="63">
        <v>24</v>
      </c>
      <c r="F118" s="72" t="s">
        <v>48</v>
      </c>
      <c r="G118" s="62" t="s">
        <v>200</v>
      </c>
      <c r="H118" s="62" t="s">
        <v>220</v>
      </c>
      <c r="I118" s="62" t="s">
        <v>219</v>
      </c>
      <c r="J118" s="62" t="str">
        <f t="shared" si="6"/>
        <v>http://www.nehta.gov.au/implementation-resources/clinical-documents/EP-1745-2014/NEHTA-1760-2014</v>
      </c>
      <c r="K118" s="65" t="str">
        <f t="shared" si="5"/>
        <v>1.2.36.1.2001.1006.1.16696.2</v>
      </c>
    </row>
    <row r="119" spans="1:11" ht="7.5" customHeight="1" x14ac:dyDescent="0.25">
      <c r="A119" s="66"/>
      <c r="B119" s="71"/>
      <c r="C119" s="71"/>
      <c r="D119" s="66"/>
      <c r="E119" s="66"/>
      <c r="F119" s="60"/>
      <c r="G119" s="60"/>
      <c r="H119" s="60"/>
      <c r="I119" s="60"/>
      <c r="J119" s="60"/>
      <c r="K119" s="60"/>
    </row>
    <row r="120" spans="1:11" x14ac:dyDescent="0.25">
      <c r="A120" s="61" t="s">
        <v>34</v>
      </c>
      <c r="B120" s="68" t="s">
        <v>10</v>
      </c>
      <c r="C120" s="68" t="s">
        <v>11</v>
      </c>
      <c r="D120" s="62" t="s">
        <v>144</v>
      </c>
      <c r="E120" s="63">
        <v>30988</v>
      </c>
      <c r="F120" s="72" t="s">
        <v>54</v>
      </c>
      <c r="G120" s="62" t="s">
        <v>200</v>
      </c>
      <c r="H120" s="62" t="s">
        <v>222</v>
      </c>
      <c r="I120" s="62" t="s">
        <v>221</v>
      </c>
      <c r="J120" s="62" t="str">
        <f t="shared" si="6"/>
        <v>http://www.nehta.gov.au/implementation-resources/clinical-documents/EP-1756-2014/NEHTA-1765-2014</v>
      </c>
      <c r="K120" s="65" t="str">
        <f t="shared" si="5"/>
        <v>1.2.36.1.2001.1006.1.171.1</v>
      </c>
    </row>
    <row r="121" spans="1:11" x14ac:dyDescent="0.25">
      <c r="A121" s="61" t="s">
        <v>34</v>
      </c>
      <c r="B121" s="68" t="s">
        <v>12</v>
      </c>
      <c r="C121" s="68" t="s">
        <v>11</v>
      </c>
      <c r="D121" s="62" t="s">
        <v>145</v>
      </c>
      <c r="E121" s="63">
        <v>32566</v>
      </c>
      <c r="F121" s="72" t="s">
        <v>50</v>
      </c>
      <c r="G121" s="62" t="s">
        <v>200</v>
      </c>
      <c r="H121" s="62" t="s">
        <v>222</v>
      </c>
      <c r="I121" s="62" t="s">
        <v>221</v>
      </c>
      <c r="J121" s="62" t="str">
        <f t="shared" si="6"/>
        <v>http://www.nehta.gov.au/implementation-resources/clinical-documents/EP-1756-2014/NEHTA-1765-2014</v>
      </c>
      <c r="K121" s="65" t="str">
        <f t="shared" si="5"/>
        <v>1.2.36.1.2001.1006.1.171.2</v>
      </c>
    </row>
    <row r="122" spans="1:11" x14ac:dyDescent="0.25">
      <c r="A122" s="61" t="s">
        <v>34</v>
      </c>
      <c r="B122" s="68" t="s">
        <v>10</v>
      </c>
      <c r="C122" s="68" t="s">
        <v>11</v>
      </c>
      <c r="D122" s="62" t="s">
        <v>146</v>
      </c>
      <c r="E122" s="63">
        <v>32566</v>
      </c>
      <c r="F122" s="72" t="s">
        <v>50</v>
      </c>
      <c r="G122" s="62" t="s">
        <v>200</v>
      </c>
      <c r="H122" s="62" t="s">
        <v>222</v>
      </c>
      <c r="I122" s="62" t="s">
        <v>221</v>
      </c>
      <c r="J122" s="62" t="str">
        <f>IF(ISBLANK(H122),"",G122 &amp; SUBSTITUTE(H122,":","-") &amp; "/" &amp; SUBSTITUTE(I122,":","-"))</f>
        <v>http://www.nehta.gov.au/implementation-resources/clinical-documents/EP-1756-2014/NEHTA-1765-2014</v>
      </c>
      <c r="K122" s="65" t="str">
        <f>IF(ISBLANK(H122),"",HYPERLINK(J122,D122))</f>
        <v>1.2.36.1.2001.1006.1.171.3</v>
      </c>
    </row>
    <row r="123" spans="1:11" x14ac:dyDescent="0.25">
      <c r="A123" s="61" t="s">
        <v>34</v>
      </c>
      <c r="B123" s="68" t="s">
        <v>12</v>
      </c>
      <c r="C123" s="68" t="s">
        <v>11</v>
      </c>
      <c r="D123" s="62" t="s">
        <v>307</v>
      </c>
      <c r="E123" s="63">
        <v>36140</v>
      </c>
      <c r="F123" s="72" t="s">
        <v>50</v>
      </c>
      <c r="G123" s="62" t="s">
        <v>200</v>
      </c>
      <c r="H123" s="62" t="s">
        <v>310</v>
      </c>
      <c r="I123" s="62" t="s">
        <v>311</v>
      </c>
      <c r="J123" s="62" t="str">
        <f t="shared" ref="J123" si="7">IF(ISBLANK(H123),"",G123 &amp; SUBSTITUTE(H123,":","-") &amp; "/" &amp; SUBSTITUTE(I123,":","-"))</f>
        <v>http://www.nehta.gov.au/implementation-resources/clinical-documents/EP-1918-2015/NEHTA-1910-2015</v>
      </c>
      <c r="K123" s="65" t="str">
        <f t="shared" ref="K123" si="8">IF(ISBLANK(H123),"",HYPERLINK(J123,D123))</f>
        <v>1.2.36.1.2001.1006.1.171.4</v>
      </c>
    </row>
    <row r="124" spans="1:11" x14ac:dyDescent="0.25">
      <c r="A124" s="61" t="s">
        <v>34</v>
      </c>
      <c r="B124" s="68" t="s">
        <v>10</v>
      </c>
      <c r="C124" s="68" t="s">
        <v>11</v>
      </c>
      <c r="D124" s="62" t="s">
        <v>308</v>
      </c>
      <c r="E124" s="63">
        <v>36140</v>
      </c>
      <c r="F124" s="72" t="s">
        <v>50</v>
      </c>
      <c r="G124" s="62" t="s">
        <v>200</v>
      </c>
      <c r="H124" t="s">
        <v>310</v>
      </c>
      <c r="I124" s="62" t="s">
        <v>311</v>
      </c>
      <c r="J124" s="62" t="str">
        <f>IF(ISBLANK(H124),"",G124 &amp; SUBSTITUTE(H124,":","-") &amp; "/" &amp; SUBSTITUTE(I124,":","-"))</f>
        <v>http://www.nehta.gov.au/implementation-resources/clinical-documents/EP-1918-2015/NEHTA-1910-2015</v>
      </c>
      <c r="K124" s="65" t="str">
        <f>IF(ISBLANK(H124),"",HYPERLINK(J124,D124))</f>
        <v>1.2.36.1.2001.1006.1.171.5</v>
      </c>
    </row>
    <row r="125" spans="1:11" ht="7.5" customHeight="1" x14ac:dyDescent="0.25">
      <c r="A125" s="66"/>
      <c r="B125" s="71"/>
      <c r="C125" s="71"/>
      <c r="D125" s="66"/>
      <c r="E125" s="66"/>
      <c r="F125" s="60"/>
      <c r="G125" s="60"/>
      <c r="H125" s="60"/>
      <c r="I125" s="60"/>
      <c r="J125" s="60"/>
      <c r="K125" s="60"/>
    </row>
    <row r="126" spans="1:11" x14ac:dyDescent="0.25">
      <c r="A126" s="61" t="s">
        <v>35</v>
      </c>
      <c r="B126" s="68" t="s">
        <v>10</v>
      </c>
      <c r="C126" s="68" t="s">
        <v>11</v>
      </c>
      <c r="D126" s="62" t="s">
        <v>147</v>
      </c>
      <c r="E126" s="63">
        <v>30979</v>
      </c>
      <c r="F126" s="72" t="s">
        <v>54</v>
      </c>
      <c r="G126" s="62" t="s">
        <v>200</v>
      </c>
      <c r="H126" s="62" t="s">
        <v>223</v>
      </c>
      <c r="I126" s="62" t="s">
        <v>224</v>
      </c>
      <c r="J126" s="62" t="str">
        <f t="shared" si="6"/>
        <v>http://www.nehta.gov.au/implementation-resources/clinical-documents/EP-1757-2014/NEHTA-1767-2014</v>
      </c>
      <c r="K126" s="65" t="str">
        <f t="shared" si="5"/>
        <v>1.2.36.1.2001.1006.1.170.1</v>
      </c>
    </row>
    <row r="127" spans="1:11" x14ac:dyDescent="0.25">
      <c r="A127" s="61" t="s">
        <v>35</v>
      </c>
      <c r="B127" s="68" t="s">
        <v>12</v>
      </c>
      <c r="C127" s="68" t="s">
        <v>11</v>
      </c>
      <c r="D127" s="62" t="s">
        <v>148</v>
      </c>
      <c r="E127" s="63">
        <v>32566</v>
      </c>
      <c r="F127" s="72" t="s">
        <v>51</v>
      </c>
      <c r="G127" s="62" t="s">
        <v>200</v>
      </c>
      <c r="H127" s="62" t="s">
        <v>223</v>
      </c>
      <c r="I127" s="62" t="s">
        <v>224</v>
      </c>
      <c r="J127" s="62" t="str">
        <f t="shared" si="6"/>
        <v>http://www.nehta.gov.au/implementation-resources/clinical-documents/EP-1757-2014/NEHTA-1767-2014</v>
      </c>
      <c r="K127" s="65" t="str">
        <f t="shared" si="5"/>
        <v>1.2.36.1.2001.1006.1.170.2</v>
      </c>
    </row>
    <row r="128" spans="1:11" x14ac:dyDescent="0.25">
      <c r="A128" s="61" t="s">
        <v>35</v>
      </c>
      <c r="B128" s="68" t="s">
        <v>10</v>
      </c>
      <c r="C128" s="68" t="s">
        <v>11</v>
      </c>
      <c r="D128" s="62" t="s">
        <v>149</v>
      </c>
      <c r="E128" s="63">
        <v>32566</v>
      </c>
      <c r="F128" s="72" t="s">
        <v>51</v>
      </c>
      <c r="G128" s="62" t="s">
        <v>200</v>
      </c>
      <c r="H128" s="62" t="s">
        <v>223</v>
      </c>
      <c r="I128" s="62" t="s">
        <v>224</v>
      </c>
      <c r="J128" s="62" t="str">
        <f>IF(ISBLANK(H128),"",G128 &amp; SUBSTITUTE(H128,":","-") &amp; "/" &amp; SUBSTITUTE(I128,":","-"))</f>
        <v>http://www.nehta.gov.au/implementation-resources/clinical-documents/EP-1757-2014/NEHTA-1767-2014</v>
      </c>
      <c r="K128" s="65" t="str">
        <f>IF(ISBLANK(H128),"",HYPERLINK(J128,D128))</f>
        <v>1.2.36.1.2001.1006.1.170.3</v>
      </c>
    </row>
    <row r="129" spans="1:11" x14ac:dyDescent="0.25">
      <c r="A129" s="61" t="s">
        <v>35</v>
      </c>
      <c r="B129" s="68" t="s">
        <v>12</v>
      </c>
      <c r="C129" s="68" t="s">
        <v>11</v>
      </c>
      <c r="D129" s="62" t="s">
        <v>304</v>
      </c>
      <c r="E129" s="63">
        <v>36140</v>
      </c>
      <c r="F129" s="72" t="s">
        <v>51</v>
      </c>
      <c r="G129" s="62" t="s">
        <v>200</v>
      </c>
      <c r="H129" s="62" t="s">
        <v>306</v>
      </c>
      <c r="I129" s="62" t="s">
        <v>309</v>
      </c>
      <c r="J129" s="62" t="str">
        <f t="shared" ref="J129" si="9">IF(ISBLANK(H129),"",G129 &amp; SUBSTITUTE(H129,":","-") &amp; "/" &amp; SUBSTITUTE(I129,":","-"))</f>
        <v>http://www.nehta.gov.au/implementation-resources/clinical-documents/EP-1919-2015/NEHTA-1913-2015</v>
      </c>
      <c r="K129" s="65" t="str">
        <f t="shared" ref="K129" si="10">IF(ISBLANK(H129),"",HYPERLINK(J129,D129))</f>
        <v>1.2.36.1.2001.1006.1.170.4</v>
      </c>
    </row>
    <row r="130" spans="1:11" x14ac:dyDescent="0.25">
      <c r="A130" s="61" t="s">
        <v>35</v>
      </c>
      <c r="B130" s="68" t="s">
        <v>10</v>
      </c>
      <c r="C130" s="68" t="s">
        <v>11</v>
      </c>
      <c r="D130" s="62" t="s">
        <v>305</v>
      </c>
      <c r="E130" s="63">
        <v>36140</v>
      </c>
      <c r="F130" s="72" t="s">
        <v>51</v>
      </c>
      <c r="G130" s="62" t="s">
        <v>200</v>
      </c>
      <c r="H130" s="62" t="s">
        <v>306</v>
      </c>
      <c r="I130" t="s">
        <v>309</v>
      </c>
      <c r="J130" s="62" t="str">
        <f>IF(ISBLANK(H130),"",G130 &amp; SUBSTITUTE(H130,":","-") &amp; "/" &amp; SUBSTITUTE(I130,":","-"))</f>
        <v>http://www.nehta.gov.au/implementation-resources/clinical-documents/EP-1919-2015/NEHTA-1913-2015</v>
      </c>
      <c r="K130" s="65" t="str">
        <f>IF(ISBLANK(H130),"",HYPERLINK(J130,D130))</f>
        <v>1.2.36.1.2001.1006.1.170.5</v>
      </c>
    </row>
    <row r="131" spans="1:11" ht="7.5" customHeight="1" x14ac:dyDescent="0.25">
      <c r="A131" s="66"/>
      <c r="B131" s="71"/>
      <c r="C131" s="71"/>
      <c r="D131" s="66"/>
      <c r="E131" s="66"/>
      <c r="F131" s="60"/>
      <c r="G131" s="60"/>
      <c r="H131" s="60"/>
      <c r="I131" s="60"/>
      <c r="J131" s="60"/>
      <c r="K131" s="60"/>
    </row>
    <row r="132" spans="1:11" x14ac:dyDescent="0.25">
      <c r="A132" s="61" t="s">
        <v>302</v>
      </c>
      <c r="B132" s="68" t="s">
        <v>10</v>
      </c>
      <c r="C132" s="68" t="s">
        <v>11</v>
      </c>
      <c r="D132" s="62" t="s">
        <v>150</v>
      </c>
      <c r="E132" s="63">
        <v>30987</v>
      </c>
      <c r="F132" s="72" t="s">
        <v>52</v>
      </c>
      <c r="G132" s="62" t="s">
        <v>200</v>
      </c>
      <c r="H132" s="75" t="s">
        <v>226</v>
      </c>
      <c r="I132" s="75" t="s">
        <v>225</v>
      </c>
      <c r="J132" s="62" t="str">
        <f t="shared" si="6"/>
        <v>http://www.nehta.gov.au/implementation-resources/clinical-documents/EP-1657-2014/NEHTA-1769-2014</v>
      </c>
      <c r="K132" s="65" t="str">
        <f t="shared" si="5"/>
        <v>1.2.36.1.2001.1006.1.179.1</v>
      </c>
    </row>
    <row r="133" spans="1:11" ht="7.5" customHeight="1" x14ac:dyDescent="0.25">
      <c r="A133" s="66"/>
      <c r="B133" s="71"/>
      <c r="C133" s="71"/>
      <c r="D133" s="66"/>
      <c r="E133" s="66"/>
      <c r="F133" s="60"/>
      <c r="G133" s="60"/>
      <c r="H133" s="60"/>
      <c r="I133" s="60"/>
      <c r="J133" s="60"/>
      <c r="K133" s="60"/>
    </row>
    <row r="134" spans="1:11" x14ac:dyDescent="0.25">
      <c r="A134" s="61" t="s">
        <v>36</v>
      </c>
      <c r="B134" s="68" t="s">
        <v>43</v>
      </c>
      <c r="C134" s="68" t="s">
        <v>11</v>
      </c>
      <c r="D134" s="62" t="s">
        <v>151</v>
      </c>
      <c r="E134" s="63">
        <v>31582</v>
      </c>
      <c r="F134" s="72" t="s">
        <v>55</v>
      </c>
      <c r="G134" s="62" t="s">
        <v>200</v>
      </c>
      <c r="H134" s="62" t="s">
        <v>228</v>
      </c>
      <c r="I134" s="62" t="s">
        <v>227</v>
      </c>
      <c r="J134" s="62" t="str">
        <f t="shared" si="6"/>
        <v>http://www.nehta.gov.au/implementation-resources/clinical-documents/EP-1750-2014/NEHTA-1774-2014</v>
      </c>
      <c r="K134" s="65" t="str">
        <f t="shared" si="5"/>
        <v>1.2.36.1.2001.1006.1.172.1</v>
      </c>
    </row>
    <row r="135" spans="1:11" x14ac:dyDescent="0.25">
      <c r="A135" s="61" t="s">
        <v>36</v>
      </c>
      <c r="B135" s="68" t="s">
        <v>43</v>
      </c>
      <c r="C135" s="68" t="s">
        <v>11</v>
      </c>
      <c r="D135" s="62" t="s">
        <v>151</v>
      </c>
      <c r="E135" s="63">
        <v>32762</v>
      </c>
      <c r="F135" s="72" t="s">
        <v>55</v>
      </c>
      <c r="G135" s="62" t="s">
        <v>200</v>
      </c>
      <c r="H135" s="62" t="s">
        <v>277</v>
      </c>
      <c r="I135" s="59" t="s">
        <v>278</v>
      </c>
      <c r="J135" s="62" t="str">
        <f t="shared" ref="J135" si="11">IF(ISBLANK(H135),"",G135 &amp; SUBSTITUTE(H135,":","-") &amp; "/" &amp; SUBSTITUTE(I135,":","-"))</f>
        <v>http://www.nehta.gov.au/implementation-resources/clinical-documents/EP-1795-2014/NEHTA-1989-2014</v>
      </c>
      <c r="K135" s="65" t="str">
        <f t="shared" ref="K135" si="12">IF(ISBLANK(H135),"",HYPERLINK(J135,D135))</f>
        <v>1.2.36.1.2001.1006.1.172.1</v>
      </c>
    </row>
    <row r="136" spans="1:11" ht="7.5" customHeight="1" x14ac:dyDescent="0.25">
      <c r="A136" s="66"/>
      <c r="B136" s="71"/>
      <c r="C136" s="71"/>
      <c r="D136" s="66"/>
      <c r="E136" s="66"/>
      <c r="F136" s="73"/>
      <c r="G136" s="60"/>
      <c r="H136" s="60"/>
      <c r="I136" s="60"/>
      <c r="J136" s="60"/>
      <c r="K136" s="60"/>
    </row>
    <row r="137" spans="1:11" x14ac:dyDescent="0.25">
      <c r="A137" s="61" t="s">
        <v>37</v>
      </c>
      <c r="B137" s="68" t="s">
        <v>43</v>
      </c>
      <c r="C137" s="68" t="s">
        <v>11</v>
      </c>
      <c r="D137" s="62" t="s">
        <v>152</v>
      </c>
      <c r="E137" s="63">
        <v>31471</v>
      </c>
      <c r="F137" s="74" t="s">
        <v>47</v>
      </c>
      <c r="G137" s="62" t="s">
        <v>200</v>
      </c>
      <c r="H137" s="62"/>
      <c r="I137" s="62"/>
      <c r="J137" s="62" t="str">
        <f t="shared" ref="J137:J164" si="13">IF(ISBLANK(H137),"",G137 &amp; SUBSTITUTE(H137,":","-") &amp; "/" &amp; SUBSTITUTE(I137,":","-"))</f>
        <v/>
      </c>
      <c r="K137" s="65" t="str">
        <f t="shared" si="5"/>
        <v/>
      </c>
    </row>
    <row r="138" spans="1:11" ht="7.5" customHeight="1" x14ac:dyDescent="0.25">
      <c r="A138" s="66"/>
      <c r="B138" s="71"/>
      <c r="C138" s="71"/>
      <c r="D138" s="66"/>
      <c r="E138" s="66"/>
      <c r="F138" s="73"/>
      <c r="G138" s="60"/>
      <c r="H138" s="60"/>
      <c r="I138" s="60"/>
      <c r="J138" s="60"/>
      <c r="K138" s="60"/>
    </row>
    <row r="139" spans="1:11" x14ac:dyDescent="0.25">
      <c r="A139" s="61" t="s">
        <v>303</v>
      </c>
      <c r="B139" s="68" t="s">
        <v>43</v>
      </c>
      <c r="C139" s="68" t="s">
        <v>11</v>
      </c>
      <c r="D139" s="62" t="s">
        <v>153</v>
      </c>
      <c r="E139" s="63">
        <v>31511</v>
      </c>
      <c r="F139" s="74" t="s">
        <v>47</v>
      </c>
      <c r="G139" s="62" t="s">
        <v>200</v>
      </c>
      <c r="H139" s="62"/>
      <c r="I139" s="62"/>
      <c r="J139" s="62" t="str">
        <f t="shared" si="13"/>
        <v/>
      </c>
      <c r="K139" s="65" t="str">
        <f t="shared" si="5"/>
        <v/>
      </c>
    </row>
    <row r="140" spans="1:11" ht="7.5" customHeight="1" x14ac:dyDescent="0.25">
      <c r="A140" s="66"/>
      <c r="B140" s="71"/>
      <c r="C140" s="71"/>
      <c r="D140" s="66"/>
      <c r="E140" s="66"/>
      <c r="F140" s="73"/>
      <c r="G140" s="60"/>
      <c r="H140" s="60"/>
      <c r="I140" s="60"/>
      <c r="J140" s="60"/>
      <c r="K140" s="60"/>
    </row>
    <row r="141" spans="1:11" x14ac:dyDescent="0.25">
      <c r="A141" s="61" t="s">
        <v>301</v>
      </c>
      <c r="B141" s="68" t="s">
        <v>43</v>
      </c>
      <c r="C141" s="68" t="s">
        <v>11</v>
      </c>
      <c r="D141" s="62" t="s">
        <v>154</v>
      </c>
      <c r="E141" s="63">
        <v>31861</v>
      </c>
      <c r="F141" s="74" t="s">
        <v>47</v>
      </c>
      <c r="G141" s="62" t="s">
        <v>200</v>
      </c>
      <c r="H141" s="62"/>
      <c r="I141" s="62"/>
      <c r="J141" s="62" t="str">
        <f t="shared" si="13"/>
        <v/>
      </c>
      <c r="K141" s="65" t="str">
        <f t="shared" si="5"/>
        <v/>
      </c>
    </row>
    <row r="142" spans="1:11" ht="7.5" customHeight="1" x14ac:dyDescent="0.25">
      <c r="A142" s="66"/>
      <c r="B142" s="71"/>
      <c r="C142" s="71"/>
      <c r="D142" s="66"/>
      <c r="E142" s="66"/>
      <c r="F142" s="73"/>
      <c r="G142" s="60"/>
      <c r="H142" s="60"/>
      <c r="I142" s="60"/>
      <c r="J142" s="60"/>
      <c r="K142" s="60"/>
    </row>
    <row r="143" spans="1:11" x14ac:dyDescent="0.25">
      <c r="A143" s="61" t="s">
        <v>38</v>
      </c>
      <c r="B143" s="68" t="s">
        <v>10</v>
      </c>
      <c r="C143" s="68" t="s">
        <v>11</v>
      </c>
      <c r="D143" s="62" t="s">
        <v>155</v>
      </c>
      <c r="E143" s="63">
        <v>31869</v>
      </c>
      <c r="F143" s="74" t="s">
        <v>47</v>
      </c>
      <c r="G143" s="62" t="s">
        <v>200</v>
      </c>
      <c r="H143" s="62"/>
      <c r="I143" s="62"/>
      <c r="J143" s="62" t="str">
        <f t="shared" si="13"/>
        <v/>
      </c>
      <c r="K143" s="65" t="str">
        <f t="shared" si="5"/>
        <v/>
      </c>
    </row>
    <row r="144" spans="1:11" x14ac:dyDescent="0.25">
      <c r="A144" s="61" t="s">
        <v>38</v>
      </c>
      <c r="B144" s="68" t="s">
        <v>12</v>
      </c>
      <c r="C144" s="68" t="s">
        <v>11</v>
      </c>
      <c r="D144" s="62" t="s">
        <v>156</v>
      </c>
      <c r="E144" s="63">
        <v>32728</v>
      </c>
      <c r="F144" s="74" t="s">
        <v>47</v>
      </c>
      <c r="G144" s="62" t="s">
        <v>200</v>
      </c>
      <c r="H144" s="62"/>
      <c r="I144" s="62"/>
      <c r="J144" s="62" t="str">
        <f t="shared" si="13"/>
        <v/>
      </c>
      <c r="K144" s="65" t="str">
        <f t="shared" si="5"/>
        <v/>
      </c>
    </row>
    <row r="145" spans="1:11" x14ac:dyDescent="0.25">
      <c r="A145" s="61" t="s">
        <v>38</v>
      </c>
      <c r="B145" s="68" t="s">
        <v>10</v>
      </c>
      <c r="C145" s="68" t="s">
        <v>11</v>
      </c>
      <c r="D145" s="62" t="s">
        <v>157</v>
      </c>
      <c r="E145" s="63">
        <v>32728</v>
      </c>
      <c r="F145" s="74" t="s">
        <v>47</v>
      </c>
      <c r="G145" s="62" t="s">
        <v>200</v>
      </c>
      <c r="H145" s="62"/>
      <c r="I145" s="62"/>
      <c r="J145" s="62" t="str">
        <f t="shared" si="13"/>
        <v/>
      </c>
      <c r="K145" s="65" t="str">
        <f t="shared" si="5"/>
        <v/>
      </c>
    </row>
    <row r="146" spans="1:11" ht="7.5" customHeight="1" x14ac:dyDescent="0.25">
      <c r="A146" s="66"/>
      <c r="B146" s="71"/>
      <c r="C146" s="71"/>
      <c r="D146" s="66"/>
      <c r="E146" s="66"/>
      <c r="F146" s="73"/>
      <c r="G146" s="60"/>
      <c r="H146" s="60"/>
      <c r="I146" s="60"/>
      <c r="J146" s="60"/>
      <c r="K146" s="60"/>
    </row>
    <row r="147" spans="1:11" x14ac:dyDescent="0.25">
      <c r="A147" s="61" t="s">
        <v>39</v>
      </c>
      <c r="B147" s="68" t="s">
        <v>10</v>
      </c>
      <c r="C147" s="69" t="s">
        <v>11</v>
      </c>
      <c r="D147" s="62" t="s">
        <v>40</v>
      </c>
      <c r="E147" s="63">
        <v>31560</v>
      </c>
      <c r="F147" s="74" t="s">
        <v>47</v>
      </c>
      <c r="G147" s="62" t="s">
        <v>200</v>
      </c>
      <c r="H147" s="62"/>
      <c r="I147" s="62"/>
      <c r="J147" s="62" t="str">
        <f t="shared" si="13"/>
        <v/>
      </c>
      <c r="K147" s="65" t="str">
        <f t="shared" si="5"/>
        <v/>
      </c>
    </row>
    <row r="148" spans="1:11" ht="7.5" customHeight="1" x14ac:dyDescent="0.25">
      <c r="A148" s="66"/>
      <c r="B148" s="71"/>
      <c r="C148" s="71"/>
      <c r="D148" s="66"/>
      <c r="E148" s="66"/>
      <c r="F148" s="73"/>
      <c r="G148" s="60"/>
      <c r="H148" s="60"/>
      <c r="I148" s="60"/>
      <c r="J148" s="60"/>
      <c r="K148" s="60"/>
    </row>
    <row r="149" spans="1:11" x14ac:dyDescent="0.25">
      <c r="A149" s="64" t="s">
        <v>299</v>
      </c>
      <c r="B149" s="68" t="s">
        <v>10</v>
      </c>
      <c r="C149" s="68" t="s">
        <v>11</v>
      </c>
      <c r="D149" s="62" t="s">
        <v>41</v>
      </c>
      <c r="E149" s="63">
        <v>31862</v>
      </c>
      <c r="F149" s="74" t="s">
        <v>47</v>
      </c>
      <c r="G149" s="62" t="s">
        <v>200</v>
      </c>
      <c r="H149" s="62"/>
      <c r="I149" s="62"/>
      <c r="J149" s="62" t="str">
        <f t="shared" si="13"/>
        <v/>
      </c>
      <c r="K149" s="65" t="str">
        <f t="shared" si="5"/>
        <v/>
      </c>
    </row>
    <row r="150" spans="1:11" ht="7.5" customHeight="1" x14ac:dyDescent="0.25">
      <c r="A150" s="66"/>
      <c r="B150" s="71"/>
      <c r="C150" s="71"/>
      <c r="D150" s="66"/>
      <c r="E150" s="66"/>
      <c r="F150" s="73"/>
      <c r="G150" s="60"/>
      <c r="H150" s="60"/>
      <c r="I150" s="60"/>
      <c r="J150" s="60"/>
      <c r="K150" s="60"/>
    </row>
    <row r="151" spans="1:11" x14ac:dyDescent="0.25">
      <c r="A151" s="61" t="s">
        <v>300</v>
      </c>
      <c r="B151" s="68" t="s">
        <v>10</v>
      </c>
      <c r="C151" s="68" t="s">
        <v>11</v>
      </c>
      <c r="D151" s="62" t="s">
        <v>42</v>
      </c>
      <c r="E151" s="63">
        <v>31540</v>
      </c>
      <c r="F151" s="74" t="s">
        <v>47</v>
      </c>
      <c r="G151" s="62" t="s">
        <v>200</v>
      </c>
      <c r="H151" s="62"/>
      <c r="I151" s="62"/>
      <c r="J151" s="62" t="str">
        <f t="shared" si="13"/>
        <v/>
      </c>
      <c r="K151" s="65" t="str">
        <f t="shared" si="5"/>
        <v/>
      </c>
    </row>
    <row r="152" spans="1:11" ht="7.5" customHeight="1" x14ac:dyDescent="0.25">
      <c r="A152" s="66"/>
      <c r="B152" s="71"/>
      <c r="C152" s="71"/>
      <c r="D152" s="66"/>
      <c r="E152" s="66"/>
      <c r="F152" s="73"/>
      <c r="G152" s="60"/>
      <c r="H152" s="60"/>
      <c r="I152" s="60"/>
      <c r="J152" s="60"/>
      <c r="K152" s="60"/>
    </row>
    <row r="153" spans="1:11" x14ac:dyDescent="0.25">
      <c r="A153" s="61" t="s">
        <v>297</v>
      </c>
      <c r="B153" s="68" t="s">
        <v>279</v>
      </c>
      <c r="C153" s="68" t="s">
        <v>11</v>
      </c>
      <c r="D153" s="62" t="s">
        <v>283</v>
      </c>
      <c r="E153" s="63">
        <v>35665</v>
      </c>
      <c r="F153" s="74"/>
      <c r="G153" s="62" t="s">
        <v>200</v>
      </c>
      <c r="H153" s="62" t="s">
        <v>284</v>
      </c>
      <c r="I153" s="62" t="s">
        <v>287</v>
      </c>
      <c r="J153" s="62" t="str">
        <f t="shared" ref="J153:J156" si="14">IF(ISBLANK(H153),"",G153 &amp; SUBSTITUTE(H153,":","-") &amp; "/" &amp; SUBSTITUTE(I153,":","-"))</f>
        <v>http://www.nehta.gov.au/implementation-resources/clinical-documents/EP-1883-2014/NEHTA-1890-2014</v>
      </c>
      <c r="K153" s="65" t="str">
        <f t="shared" ref="K153:K156" si="15">IF(ISBLANK(H153),"",HYPERLINK(J153,D153))</f>
        <v>1.2.36.1.2001.1006.1.222.1</v>
      </c>
    </row>
    <row r="154" spans="1:11" x14ac:dyDescent="0.25">
      <c r="A154" s="61" t="s">
        <v>297</v>
      </c>
      <c r="B154" s="68" t="s">
        <v>10</v>
      </c>
      <c r="C154" s="68" t="s">
        <v>11</v>
      </c>
      <c r="D154" s="62" t="s">
        <v>282</v>
      </c>
      <c r="E154" s="63">
        <v>35665</v>
      </c>
      <c r="F154" s="74"/>
      <c r="G154" s="62" t="s">
        <v>200</v>
      </c>
      <c r="H154" s="62" t="s">
        <v>284</v>
      </c>
      <c r="I154" s="62" t="s">
        <v>287</v>
      </c>
      <c r="J154" s="62" t="str">
        <f t="shared" si="14"/>
        <v>http://www.nehta.gov.au/implementation-resources/clinical-documents/EP-1883-2014/NEHTA-1890-2014</v>
      </c>
      <c r="K154" s="65" t="str">
        <f t="shared" si="15"/>
        <v>1.2.36.1.2001.1006.1.222.2</v>
      </c>
    </row>
    <row r="155" spans="1:11" x14ac:dyDescent="0.25">
      <c r="A155" s="61" t="s">
        <v>297</v>
      </c>
      <c r="B155" s="68" t="s">
        <v>279</v>
      </c>
      <c r="C155" s="68" t="s">
        <v>11</v>
      </c>
      <c r="D155" s="62" t="s">
        <v>337</v>
      </c>
      <c r="E155" s="63">
        <v>37413</v>
      </c>
      <c r="F155" s="74"/>
      <c r="G155" s="62" t="s">
        <v>200</v>
      </c>
      <c r="H155" s="62" t="s">
        <v>332</v>
      </c>
      <c r="I155" s="62" t="s">
        <v>334</v>
      </c>
      <c r="J155" s="62" t="str">
        <f t="shared" si="14"/>
        <v>http://www.nehta.gov.au/implementation-resources/clinical-documents/EP-2051-2015/NEHTA-2046-2015</v>
      </c>
      <c r="K155" s="65" t="str">
        <f t="shared" si="15"/>
        <v>1.2.36.1.2001.1006.1.222.3</v>
      </c>
    </row>
    <row r="156" spans="1:11" x14ac:dyDescent="0.25">
      <c r="A156" s="61" t="s">
        <v>297</v>
      </c>
      <c r="B156" s="68" t="s">
        <v>10</v>
      </c>
      <c r="C156" s="68" t="s">
        <v>11</v>
      </c>
      <c r="D156" s="62" t="s">
        <v>338</v>
      </c>
      <c r="E156" s="63">
        <v>37413</v>
      </c>
      <c r="F156" s="74"/>
      <c r="G156" s="62" t="s">
        <v>200</v>
      </c>
      <c r="H156" s="62" t="s">
        <v>332</v>
      </c>
      <c r="I156" s="62" t="s">
        <v>334</v>
      </c>
      <c r="J156" s="62" t="str">
        <f t="shared" si="14"/>
        <v>http://www.nehta.gov.au/implementation-resources/clinical-documents/EP-2051-2015/NEHTA-2046-2015</v>
      </c>
      <c r="K156" s="65" t="str">
        <f t="shared" si="15"/>
        <v>1.2.36.1.2001.1006.1.222.4</v>
      </c>
    </row>
    <row r="157" spans="1:11" ht="7.5" customHeight="1" x14ac:dyDescent="0.25">
      <c r="A157" s="66"/>
      <c r="B157" s="71"/>
      <c r="C157" s="71"/>
      <c r="D157" s="66"/>
      <c r="E157" s="66"/>
      <c r="F157" s="73"/>
      <c r="G157" s="60"/>
      <c r="H157" s="60"/>
      <c r="I157" s="60"/>
      <c r="J157" s="60"/>
      <c r="K157" s="60"/>
    </row>
    <row r="158" spans="1:11" x14ac:dyDescent="0.25">
      <c r="A158" s="61" t="s">
        <v>298</v>
      </c>
      <c r="B158" s="62" t="s">
        <v>279</v>
      </c>
      <c r="C158" s="62" t="s">
        <v>11</v>
      </c>
      <c r="D158" s="62" t="s">
        <v>281</v>
      </c>
      <c r="E158" s="63">
        <v>35746</v>
      </c>
      <c r="G158" s="62" t="s">
        <v>200</v>
      </c>
      <c r="H158" s="62" t="s">
        <v>285</v>
      </c>
      <c r="I158" s="62" t="s">
        <v>286</v>
      </c>
      <c r="J158" s="62" t="str">
        <f t="shared" ref="J158" si="16">IF(ISBLANK(H158),"",G158 &amp; SUBSTITUTE(H158,":","-") &amp; "/" &amp; SUBSTITUTE(I158,":","-"))</f>
        <v>http://www.nehta.gov.au/implementation-resources/clinical-documents/EP-1882-2014/NEHTA-1891-2014</v>
      </c>
      <c r="K158" s="65" t="str">
        <f t="shared" ref="K158" si="17">IF(ISBLANK(H158),"",HYPERLINK(J158,D158))</f>
        <v>1.2.36.1.2001.1006.1.220.1</v>
      </c>
    </row>
    <row r="159" spans="1:11" x14ac:dyDescent="0.25">
      <c r="A159" s="61" t="s">
        <v>298</v>
      </c>
      <c r="B159" s="59" t="s">
        <v>10</v>
      </c>
      <c r="C159" s="62" t="s">
        <v>11</v>
      </c>
      <c r="D159" s="62" t="s">
        <v>280</v>
      </c>
      <c r="E159" s="63">
        <v>35746</v>
      </c>
      <c r="G159" s="62" t="s">
        <v>200</v>
      </c>
      <c r="H159" s="62" t="s">
        <v>285</v>
      </c>
      <c r="I159" s="62" t="s">
        <v>286</v>
      </c>
      <c r="J159" s="62" t="str">
        <f>IF(ISBLANK(H159),"",G159 &amp; SUBSTITUTE(H159,":","-") &amp; "/" &amp; SUBSTITUTE(I159,":","-"))</f>
        <v>http://www.nehta.gov.au/implementation-resources/clinical-documents/EP-1882-2014/NEHTA-1891-2014</v>
      </c>
      <c r="K159" s="65" t="str">
        <f t="shared" si="5"/>
        <v>1.2.36.1.2001.1006.1.220.2</v>
      </c>
    </row>
    <row r="160" spans="1:11" x14ac:dyDescent="0.25">
      <c r="A160" s="61" t="s">
        <v>298</v>
      </c>
      <c r="B160" s="68" t="s">
        <v>279</v>
      </c>
      <c r="C160" s="68" t="s">
        <v>11</v>
      </c>
      <c r="D160" s="62" t="s">
        <v>335</v>
      </c>
      <c r="E160" s="63">
        <v>37049</v>
      </c>
      <c r="G160" s="62" t="s">
        <v>200</v>
      </c>
      <c r="H160" s="62" t="s">
        <v>331</v>
      </c>
      <c r="I160" s="62" t="s">
        <v>333</v>
      </c>
      <c r="J160" s="62" t="str">
        <f t="shared" si="13"/>
        <v>http://www.nehta.gov.au/implementation-resources/clinical-documents/EP-2050-2015/NEHTA-2047-2015</v>
      </c>
      <c r="K160" s="65" t="str">
        <f t="shared" si="5"/>
        <v>1.2.36.1.2001.1006.1.220.3</v>
      </c>
    </row>
    <row r="161" spans="1:11" x14ac:dyDescent="0.25">
      <c r="A161" s="61" t="s">
        <v>298</v>
      </c>
      <c r="B161" s="68" t="s">
        <v>10</v>
      </c>
      <c r="C161" s="68" t="s">
        <v>11</v>
      </c>
      <c r="D161" s="62" t="s">
        <v>336</v>
      </c>
      <c r="E161" s="63">
        <v>37049</v>
      </c>
      <c r="G161" s="62" t="s">
        <v>200</v>
      </c>
      <c r="H161" s="62" t="s">
        <v>331</v>
      </c>
      <c r="I161" s="62" t="s">
        <v>333</v>
      </c>
      <c r="J161" s="62" t="str">
        <f>IF(ISBLANK(H161),"",G161 &amp; SUBSTITUTE(H161,":","-") &amp; "/" &amp; SUBSTITUTE(I161,":","-"))</f>
        <v>http://www.nehta.gov.au/implementation-resources/clinical-documents/EP-2050-2015/NEHTA-2047-2015</v>
      </c>
      <c r="K161" s="65" t="str">
        <f t="shared" si="5"/>
        <v>1.2.36.1.2001.1006.1.220.4</v>
      </c>
    </row>
    <row r="162" spans="1:11" ht="7.5" customHeight="1" x14ac:dyDescent="0.25">
      <c r="A162" s="66"/>
      <c r="B162" s="71"/>
      <c r="C162" s="71"/>
      <c r="D162" s="66"/>
      <c r="E162" s="66"/>
      <c r="F162" s="73"/>
      <c r="G162" s="60"/>
      <c r="H162" s="60"/>
      <c r="I162" s="60"/>
      <c r="J162" s="60"/>
      <c r="K162" s="60"/>
    </row>
    <row r="163" spans="1:11" x14ac:dyDescent="0.25">
      <c r="I163" s="76"/>
      <c r="J163" s="62"/>
      <c r="K163" s="65"/>
    </row>
    <row r="164" spans="1:11" x14ac:dyDescent="0.25">
      <c r="A164" s="74" t="s">
        <v>232</v>
      </c>
      <c r="B164" s="74"/>
      <c r="C164" s="74"/>
      <c r="D164" s="74" t="s">
        <v>231</v>
      </c>
      <c r="E164" s="74"/>
      <c r="F164" s="74"/>
      <c r="G164" s="74" t="s">
        <v>200</v>
      </c>
      <c r="H164" s="74" t="s">
        <v>230</v>
      </c>
      <c r="I164" s="74" t="s">
        <v>229</v>
      </c>
      <c r="J164" s="74" t="str">
        <f t="shared" si="13"/>
        <v>http://www.nehta.gov.au/implementation-resources/clinical-documents/EP-1590-2014/NEHTA-0995-2011</v>
      </c>
      <c r="K164" s="77" t="str">
        <f t="shared" si="5"/>
        <v>test link</v>
      </c>
    </row>
  </sheetData>
  <autoFilter ref="A2:F151"/>
  <mergeCells count="2">
    <mergeCell ref="D1:E1"/>
    <mergeCell ref="G1:K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7"/>
  <sheetViews>
    <sheetView workbookViewId="0">
      <selection activeCell="B6" sqref="B6"/>
    </sheetView>
  </sheetViews>
  <sheetFormatPr defaultRowHeight="15" x14ac:dyDescent="0.25"/>
  <cols>
    <col min="1" max="1" width="12.28515625" bestFit="1" customWidth="1"/>
  </cols>
  <sheetData>
    <row r="1" spans="1:1" x14ac:dyDescent="0.25">
      <c r="A1" s="34" t="s">
        <v>192</v>
      </c>
    </row>
    <row r="2" spans="1:1" s="19" customFormat="1" x14ac:dyDescent="0.25">
      <c r="A2" s="19" t="s">
        <v>167</v>
      </c>
    </row>
    <row r="3" spans="1:1" x14ac:dyDescent="0.25">
      <c r="A3" t="s">
        <v>166</v>
      </c>
    </row>
    <row r="4" spans="1:1" x14ac:dyDescent="0.25">
      <c r="A4" t="s">
        <v>193</v>
      </c>
    </row>
    <row r="5" spans="1:1" x14ac:dyDescent="0.25">
      <c r="A5" t="s">
        <v>165</v>
      </c>
    </row>
    <row r="6" spans="1:1" x14ac:dyDescent="0.25">
      <c r="A6" t="s">
        <v>172</v>
      </c>
    </row>
    <row r="7" spans="1:1" x14ac:dyDescent="0.25">
      <c r="A7" t="s">
        <v>164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workbookViewId="0">
      <selection activeCell="E24" sqref="E24"/>
    </sheetView>
  </sheetViews>
  <sheetFormatPr defaultRowHeight="15" x14ac:dyDescent="0.25"/>
  <cols>
    <col min="1" max="1" width="16.140625" customWidth="1"/>
    <col min="2" max="2" width="11.7109375" customWidth="1"/>
  </cols>
  <sheetData>
    <row r="1" spans="1:2" x14ac:dyDescent="0.25">
      <c r="A1" s="45" t="s">
        <v>234</v>
      </c>
      <c r="B1" s="45" t="s">
        <v>233</v>
      </c>
    </row>
    <row r="2" spans="1:2" x14ac:dyDescent="0.25">
      <c r="A2" s="44" t="s">
        <v>19</v>
      </c>
      <c r="B2" s="49">
        <v>41091</v>
      </c>
    </row>
    <row r="3" spans="1:2" x14ac:dyDescent="0.25">
      <c r="A3" s="44" t="s">
        <v>18</v>
      </c>
      <c r="B3" s="49">
        <v>41138</v>
      </c>
    </row>
    <row r="4" spans="1:2" x14ac:dyDescent="0.25">
      <c r="A4" s="44" t="s">
        <v>17</v>
      </c>
      <c r="B4" s="49">
        <v>41407</v>
      </c>
    </row>
    <row r="5" spans="1:2" x14ac:dyDescent="0.25">
      <c r="A5" s="44" t="s">
        <v>53</v>
      </c>
      <c r="B5" s="49">
        <v>41496</v>
      </c>
    </row>
    <row r="6" spans="1:2" x14ac:dyDescent="0.25">
      <c r="A6" s="44" t="s">
        <v>16</v>
      </c>
      <c r="B6" s="49">
        <v>41581</v>
      </c>
    </row>
    <row r="7" spans="1:2" x14ac:dyDescent="0.25">
      <c r="A7" s="44" t="s">
        <v>268</v>
      </c>
      <c r="B7" s="49">
        <v>41972</v>
      </c>
    </row>
    <row r="8" spans="1:2" x14ac:dyDescent="0.25">
      <c r="A8" s="44" t="s">
        <v>312</v>
      </c>
      <c r="B8" s="49">
        <v>42182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KeywordTaxHTField xmlns="67f1ee36-e886-42d2-a9fb-31e1dfacf146">
      <Terms xmlns="http://schemas.microsoft.com/office/infopath/2007/PartnerControls"/>
    </TaxKeywordTaxHTField>
    <TaxCatchAll xmlns="67f1ee36-e886-42d2-a9fb-31e1dfacf146"/>
    <Categories xmlns="http://schemas.microsoft.com/sharepoint/v3" xsi:nil="true"/>
    <End_x0020_Product xmlns="dd758d83-275d-4801-8d10-3adce2d212e4">Common - Clinical Document</End_x0020_Product>
    <Change_x0020_Request xmlns="dd758d83-275d-4801-8d10-3adce2d212e4">CCB-0345</Change_x0020_Request>
    <Product_x0020_Component xmlns="dd758d83-275d-4801-8d10-3adce2d212e4">Template Package Directory</Product_x0020_Component>
    <DLCPolicyLabelLock xmlns="dd758d83-275d-4801-8d10-3adce2d212e4" xsi:nil="true"/>
    <DLCPolicyLabelClientValue xmlns="dd758d83-275d-4801-8d10-3adce2d212e4">{_UIVersionString}</DLCPolicyLabelClientValue>
    <DLCPolicyLabelValue xmlns="dd758d83-275d-4801-8d10-3adce2d212e4">1.0</DLCPolicyLabelVal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5755A3E65E5E8499E148B29C3A04266" ma:contentTypeVersion="9" ma:contentTypeDescription="Create a new document." ma:contentTypeScope="" ma:versionID="c1ed1fd45bc3e6b62fdead201d287042">
  <xsd:schema xmlns:xsd="http://www.w3.org/2001/XMLSchema" xmlns:xs="http://www.w3.org/2001/XMLSchema" xmlns:p="http://schemas.microsoft.com/office/2006/metadata/properties" xmlns:ns1="http://schemas.microsoft.com/sharepoint/v3" xmlns:ns3="67f1ee36-e886-42d2-a9fb-31e1dfacf146" xmlns:ns4="dd758d83-275d-4801-8d10-3adce2d212e4" targetNamespace="http://schemas.microsoft.com/office/2006/metadata/properties" ma:root="true" ma:fieldsID="aca9d6a9670ef1f53ef46c27662c1599" ns1:_="" ns3:_="" ns4:_="">
    <xsd:import namespace="http://schemas.microsoft.com/sharepoint/v3"/>
    <xsd:import namespace="67f1ee36-e886-42d2-a9fb-31e1dfacf146"/>
    <xsd:import namespace="dd758d83-275d-4801-8d10-3adce2d212e4"/>
    <xsd:element name="properties">
      <xsd:complexType>
        <xsd:sequence>
          <xsd:element name="documentManagement">
            <xsd:complexType>
              <xsd:all>
                <xsd:element ref="ns1:Categories" minOccurs="0"/>
                <xsd:element ref="ns3:TaxKeywordTaxHTField" minOccurs="0"/>
                <xsd:element ref="ns3:TaxCatchAll" minOccurs="0"/>
                <xsd:element ref="ns4:Product_x0020_Component" minOccurs="0"/>
                <xsd:element ref="ns4:End_x0020_Product" minOccurs="0"/>
                <xsd:element ref="ns4:Change_x0020_Request" minOccurs="0"/>
                <xsd:element ref="ns1:_dlc_Exempt" minOccurs="0"/>
                <xsd:element ref="ns4:DLCPolicyLabelValue" minOccurs="0"/>
                <xsd:element ref="ns4:DLCPolicyLabelClientValue" minOccurs="0"/>
                <xsd:element ref="ns4:DLCPolicyLabelLoc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ies" ma:index="9" nillable="true" ma:displayName="Categories" ma:internalName="Categories">
      <xsd:simpleType>
        <xsd:restriction base="dms:Text"/>
      </xsd:simpleType>
    </xsd:element>
    <xsd:element name="_dlc_Exempt" ma:index="16"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7f1ee36-e886-42d2-a9fb-31e1dfacf146" elementFormDefault="qualified">
    <xsd:import namespace="http://schemas.microsoft.com/office/2006/documentManagement/types"/>
    <xsd:import namespace="http://schemas.microsoft.com/office/infopath/2007/PartnerControls"/>
    <xsd:element name="TaxKeywordTaxHTField" ma:index="11"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element name="TaxCatchAll" ma:index="12" nillable="true" ma:displayName="Taxonomy Catch All Column" ma:hidden="true" ma:list="{f45bc849-d61c-4445-b881-a31f76b108e4}" ma:internalName="TaxCatchAll" ma:showField="CatchAllData" ma:web="67f1ee36-e886-42d2-a9fb-31e1dfacf14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d758d83-275d-4801-8d10-3adce2d212e4" elementFormDefault="qualified">
    <xsd:import namespace="http://schemas.microsoft.com/office/2006/documentManagement/types"/>
    <xsd:import namespace="http://schemas.microsoft.com/office/infopath/2007/PartnerControls"/>
    <xsd:element name="Product_x0020_Component" ma:index="13" nillable="true" ma:displayName="Product Component" ma:internalName="Product_x0020_Component">
      <xsd:simpleType>
        <xsd:restriction base="dms:Text">
          <xsd:maxLength value="255"/>
        </xsd:restriction>
      </xsd:simpleType>
    </xsd:element>
    <xsd:element name="End_x0020_Product" ma:index="14" nillable="true" ma:displayName="End Product" ma:internalName="End_x0020_Product">
      <xsd:simpleType>
        <xsd:restriction base="dms:Text">
          <xsd:maxLength value="255"/>
        </xsd:restriction>
      </xsd:simpleType>
    </xsd:element>
    <xsd:element name="Change_x0020_Request" ma:index="15" nillable="true" ma:displayName="Change Request" ma:internalName="Change_x0020_Request">
      <xsd:simpleType>
        <xsd:restriction base="dms:Text">
          <xsd:maxLength value="255"/>
        </xsd:restriction>
      </xsd:simpleType>
    </xsd:element>
    <xsd:element name="DLCPolicyLabelValue" ma:index="17" nillable="true" ma:displayName="Label" ma:description="Stores the current value of the label." ma:internalName="DLCPolicyLabelValue" ma:readOnly="true">
      <xsd:simpleType>
        <xsd:restriction base="dms:Note">
          <xsd:maxLength value="255"/>
        </xsd:restriction>
      </xsd:simpleType>
    </xsd:element>
    <xsd:element name="DLCPolicyLabelClientValue" ma:index="18"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19" nillable="true" ma:displayName="Label Locked" ma:description="Indicates whether the label should be updated when item properties are modified." ma:hidden="true" ma:internalName="DLCPolicyLabelLock"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8"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p:Policy xmlns:p="office.server.policy" id="" local="true">
  <p:Name>Document</p:Name>
  <p:Description/>
  <p:Statement/>
  <p:PolicyItems>
    <p:PolicyItem featureId="Microsoft.Office.RecordsManagement.PolicyFeatures.PolicyLabel" staticId="0x01010025755A3E65E5E8499E148B29C3A04266|1537587147" UniqueId="fa784a80-4982-4add-8cee-e41909cf5a48">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properties>
            <justification>Left</justification>
          </properties>
          <segment type="metadata">_UIVersionString</segment>
        </label>
      </p:CustomData>
    </p:PolicyItem>
  </p:PolicyItems>
</p:Policy>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8A5FC4-469B-480B-8124-CD064AC67252}">
  <ds:schemaRefs>
    <ds:schemaRef ds:uri="http://schemas.microsoft.com/sharepoint/v3"/>
    <ds:schemaRef ds:uri="http://purl.org/dc/terms/"/>
    <ds:schemaRef ds:uri="http://schemas.openxmlformats.org/package/2006/metadata/core-properties"/>
    <ds:schemaRef ds:uri="67f1ee36-e886-42d2-a9fb-31e1dfacf146"/>
    <ds:schemaRef ds:uri="http://schemas.microsoft.com/office/2006/documentManagement/types"/>
    <ds:schemaRef ds:uri="http://schemas.microsoft.com/office/infopath/2007/PartnerControls"/>
    <ds:schemaRef ds:uri="dd758d83-275d-4801-8d10-3adce2d212e4"/>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2B8F6FE5-C0AD-4BA0-A821-C28323CD33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f1ee36-e886-42d2-a9fb-31e1dfacf146"/>
    <ds:schemaRef ds:uri="dd758d83-275d-4801-8d10-3adce2d212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DA13C48-46F9-4445-BD97-A54DF210800C}">
  <ds:schemaRefs>
    <ds:schemaRef ds:uri="office.server.policy"/>
  </ds:schemaRefs>
</ds:datastoreItem>
</file>

<file path=customXml/itemProps4.xml><?xml version="1.0" encoding="utf-8"?>
<ds:datastoreItem xmlns:ds="http://schemas.openxmlformats.org/officeDocument/2006/customXml" ds:itemID="{623363E3-131F-4427-BC12-79FCFD5D172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vt:lpstr>
      <vt:lpstr>usage instructions</vt:lpstr>
      <vt:lpstr>directory</vt:lpstr>
      <vt:lpstr>links</vt:lpstr>
      <vt:lpstr>pick lists</vt:lpstr>
      <vt:lpstr>codes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 Package Directory v1.4</dc:title>
  <dc:subject>Common - Clinical Document</dc:subject>
  <dc:creator/>
  <cp:keywords/>
  <cp:lastModifiedBy/>
  <dcterms:created xsi:type="dcterms:W3CDTF">2006-09-16T00:00:00Z</dcterms:created>
  <dcterms:modified xsi:type="dcterms:W3CDTF">2015-07-15T23:36:20Z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0x01010025755A3E65E5E8499E148B29C3A04266</vt:lpwstr>
  </property>
  <property fmtid="{D5CDD505-2E9C-101B-9397-08002B2CF9AE}" pid="3" name="TaxKeyword">
    <vt:lpwstr/>
  </property>
</Properties>
</file>