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510" yWindow="0" windowWidth="19200" windowHeight="6740" tabRatio="246"/>
  </bookViews>
  <sheets>
    <sheet name="Cover" sheetId="11" r:id="rId1"/>
    <sheet name="usage instructions" sheetId="5" r:id="rId2"/>
    <sheet name="directory" sheetId="2" r:id="rId3"/>
    <sheet name="links" sheetId="8" state="hidden" r:id="rId4"/>
    <sheet name="pick lists" sheetId="6" state="hidden" r:id="rId5"/>
    <sheet name="codes" sheetId="9" state="hidden" r:id="rId6"/>
  </sheets>
  <externalReferences>
    <externalReference r:id="rId7"/>
  </externalReferences>
  <definedNames>
    <definedName name="_xlnm._FilterDatabase" localSheetId="2" hidden="1">directory!$A$2:$P$182</definedName>
    <definedName name="_xlnm._FilterDatabase" localSheetId="3" hidden="1">links!$A$2:$F$164</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 name="OFFICIAL">'[1]Data values'!$D$2:$D$4</definedName>
  </definedNames>
  <calcPr calcId="152511"/>
</workbook>
</file>

<file path=xl/calcChain.xml><?xml version="1.0" encoding="utf-8"?>
<calcChain xmlns="http://schemas.openxmlformats.org/spreadsheetml/2006/main">
  <c r="K130" i="2" l="1"/>
  <c r="L131" i="2"/>
  <c r="D131" i="2"/>
  <c r="J131" i="8"/>
  <c r="K131" i="8" s="1"/>
  <c r="J182" i="8"/>
  <c r="J58" i="8"/>
  <c r="E59" i="2" l="1"/>
  <c r="E60" i="2"/>
  <c r="E61" i="2"/>
  <c r="E62" i="2"/>
  <c r="E63" i="2"/>
  <c r="E64" i="2"/>
  <c r="E65" i="2"/>
  <c r="E66" i="2"/>
  <c r="E67" i="2"/>
  <c r="E58" i="2"/>
  <c r="M67" i="2"/>
  <c r="L67" i="2"/>
  <c r="M66" i="2"/>
  <c r="L66" i="2"/>
  <c r="M65" i="2"/>
  <c r="L65" i="2"/>
  <c r="M64" i="2"/>
  <c r="L64" i="2"/>
  <c r="L63" i="2"/>
  <c r="L62" i="2"/>
  <c r="L61" i="2"/>
  <c r="L60" i="2"/>
  <c r="L59" i="2"/>
  <c r="L58" i="2"/>
  <c r="J67" i="8"/>
  <c r="K67" i="8" s="1"/>
  <c r="J66" i="8"/>
  <c r="K66" i="8" s="1"/>
  <c r="J65" i="8"/>
  <c r="K65" i="8" s="1"/>
  <c r="J64" i="8"/>
  <c r="K64" i="8" s="1"/>
  <c r="J63" i="8"/>
  <c r="K63" i="8" s="1"/>
  <c r="J62" i="8"/>
  <c r="K62" i="8" s="1"/>
  <c r="J61" i="8"/>
  <c r="K61" i="8" s="1"/>
  <c r="J60" i="8"/>
  <c r="K60" i="8" s="1"/>
  <c r="J59" i="8"/>
  <c r="K59" i="8" s="1"/>
  <c r="K58" i="8"/>
  <c r="D59" i="2" l="1"/>
  <c r="D64" i="2"/>
  <c r="D63" i="2"/>
  <c r="D67" i="2"/>
  <c r="D62" i="2"/>
  <c r="D66" i="2"/>
  <c r="D60" i="2"/>
  <c r="D61" i="2"/>
  <c r="D65" i="2"/>
  <c r="D58" i="2"/>
  <c r="K172" i="2"/>
  <c r="K173" i="2"/>
  <c r="K174" i="2"/>
  <c r="C184" i="2"/>
  <c r="B183" i="2"/>
  <c r="C183" i="2"/>
  <c r="B184" i="2"/>
  <c r="E183" i="2"/>
  <c r="E184" i="2"/>
  <c r="J183" i="8"/>
  <c r="K183" i="8" s="1"/>
  <c r="K182" i="2"/>
  <c r="K183" i="2"/>
  <c r="K184" i="2"/>
  <c r="D183" i="2" l="1"/>
  <c r="C189" i="2"/>
  <c r="B189" i="2"/>
  <c r="E187" i="2"/>
  <c r="C187" i="2"/>
  <c r="B187" i="2"/>
  <c r="E186" i="2"/>
  <c r="C186" i="2"/>
  <c r="B186" i="2"/>
  <c r="J189" i="8"/>
  <c r="K189" i="8" s="1"/>
  <c r="J191" i="8"/>
  <c r="K191" i="8" s="1"/>
  <c r="J187" i="8"/>
  <c r="K187" i="8" s="1"/>
  <c r="J186" i="8"/>
  <c r="K186" i="8" s="1"/>
  <c r="E174" i="2"/>
  <c r="C174" i="2"/>
  <c r="B174" i="2"/>
  <c r="E173" i="2"/>
  <c r="C173" i="2"/>
  <c r="B173" i="2"/>
  <c r="K173" i="8"/>
  <c r="J173" i="8"/>
  <c r="D173" i="2" s="1"/>
  <c r="J174" i="8"/>
  <c r="D174" i="2" s="1"/>
  <c r="J184" i="8"/>
  <c r="K184" i="8" l="1"/>
  <c r="D184" i="2"/>
  <c r="D186" i="2"/>
  <c r="D187" i="2"/>
  <c r="D189" i="2"/>
  <c r="K174" i="8"/>
  <c r="M182" i="2"/>
  <c r="E182" i="2"/>
  <c r="C182" i="2"/>
  <c r="B182" i="2"/>
  <c r="M172" i="2"/>
  <c r="E172" i="2"/>
  <c r="C172" i="2"/>
  <c r="B172" i="2"/>
  <c r="J172" i="8"/>
  <c r="K172" i="8" s="1"/>
  <c r="K182" i="8"/>
  <c r="D172" i="2" l="1"/>
  <c r="D182" i="2"/>
  <c r="M126" i="2"/>
  <c r="L126" i="2"/>
  <c r="K126" i="2"/>
  <c r="M130" i="2"/>
  <c r="L130" i="2"/>
  <c r="J130" i="8"/>
  <c r="K130" i="8" s="1"/>
  <c r="J126" i="8"/>
  <c r="K126" i="8" s="1"/>
  <c r="D130" i="2" l="1"/>
  <c r="D126" i="2"/>
  <c r="M179" i="2"/>
  <c r="K179" i="2"/>
  <c r="M178" i="2"/>
  <c r="K178" i="2"/>
  <c r="E179" i="2"/>
  <c r="E178" i="2"/>
  <c r="C179" i="2"/>
  <c r="C178" i="2"/>
  <c r="B179" i="2"/>
  <c r="B178" i="2"/>
  <c r="M169" i="2"/>
  <c r="K169" i="2"/>
  <c r="M168" i="2"/>
  <c r="K168" i="2"/>
  <c r="E169" i="2"/>
  <c r="E168" i="2"/>
  <c r="C169" i="2"/>
  <c r="C168" i="2"/>
  <c r="B169" i="2"/>
  <c r="B168" i="2"/>
  <c r="J179" i="8"/>
  <c r="K179" i="8" s="1"/>
  <c r="J178" i="8"/>
  <c r="K178" i="8" s="1"/>
  <c r="J169" i="8"/>
  <c r="K169" i="8" s="1"/>
  <c r="J168" i="8"/>
  <c r="K168" i="8" s="1"/>
  <c r="D169" i="2" l="1"/>
  <c r="D178" i="2"/>
  <c r="D179" i="2"/>
  <c r="D168" i="2"/>
  <c r="M180" i="2"/>
  <c r="M181" i="2"/>
  <c r="M171" i="2"/>
  <c r="M170" i="2"/>
  <c r="E170" i="2" l="1"/>
  <c r="K170" i="2" l="1"/>
  <c r="K171" i="2"/>
  <c r="K180" i="2"/>
  <c r="K181" i="2"/>
  <c r="J180" i="8"/>
  <c r="D180" i="2" s="1"/>
  <c r="J181" i="8"/>
  <c r="D181" i="2" s="1"/>
  <c r="J170" i="8"/>
  <c r="D170" i="2" s="1"/>
  <c r="J171" i="8"/>
  <c r="K171" i="8" s="1"/>
  <c r="E180" i="2"/>
  <c r="E181" i="2"/>
  <c r="E171" i="2"/>
  <c r="C180" i="2"/>
  <c r="C181" i="2"/>
  <c r="B180" i="2"/>
  <c r="B181" i="2"/>
  <c r="C170" i="2"/>
  <c r="C171" i="2"/>
  <c r="B170" i="2"/>
  <c r="B171" i="2"/>
  <c r="D171" i="2" l="1"/>
  <c r="K170" i="8"/>
  <c r="K181" i="8"/>
  <c r="K180" i="8"/>
  <c r="D109" i="2"/>
  <c r="D112" i="2"/>
  <c r="D115" i="2"/>
  <c r="D118" i="2"/>
  <c r="K116" i="2"/>
  <c r="K11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43" i="2"/>
  <c r="K142" i="2"/>
  <c r="K137" i="2"/>
  <c r="K136" i="2"/>
  <c r="E143" i="2"/>
  <c r="E142" i="2"/>
  <c r="E137" i="2"/>
  <c r="E136" i="2"/>
  <c r="J137" i="8"/>
  <c r="K137" i="8" s="1"/>
  <c r="J136" i="8"/>
  <c r="K136" i="8" s="1"/>
  <c r="J143" i="8"/>
  <c r="K143" i="8" s="1"/>
  <c r="J142" i="8"/>
  <c r="K142" i="8" s="1"/>
  <c r="D142" i="2" l="1"/>
  <c r="D136" i="2"/>
  <c r="D137" i="2"/>
  <c r="D143" i="2"/>
  <c r="M107" i="2"/>
  <c r="M106" i="2"/>
  <c r="M105" i="2"/>
  <c r="M104" i="2"/>
  <c r="M103" i="2"/>
  <c r="M102" i="2"/>
  <c r="M101" i="2"/>
  <c r="M100" i="2"/>
  <c r="M99" i="2"/>
  <c r="M98" i="2"/>
  <c r="M23" i="2"/>
  <c r="M22" i="2"/>
  <c r="M21" i="2"/>
  <c r="M20" i="2"/>
  <c r="M19" i="2"/>
  <c r="M18" i="2"/>
  <c r="N15" i="2" s="1"/>
  <c r="M17" i="2"/>
  <c r="M16" i="2"/>
  <c r="M15" i="2"/>
  <c r="M9" i="2"/>
  <c r="M8" i="2"/>
  <c r="M7" i="2"/>
  <c r="M6" i="2"/>
  <c r="M5" i="2"/>
  <c r="N4" i="2" s="1"/>
  <c r="M4" i="2"/>
  <c r="M145" i="2"/>
  <c r="M148" i="2"/>
  <c r="M147" i="2"/>
  <c r="M160" i="2"/>
  <c r="M164" i="2"/>
  <c r="M162" i="2"/>
  <c r="O177" i="2" l="1"/>
  <c r="M177" i="2" s="1"/>
  <c r="O176" i="2"/>
  <c r="M176" i="2" s="1"/>
  <c r="O167" i="2"/>
  <c r="M167" i="2" s="1"/>
  <c r="O166" i="2"/>
  <c r="M166" i="2" s="1"/>
  <c r="O160" i="2"/>
  <c r="O158" i="2"/>
  <c r="M158" i="2" s="1"/>
  <c r="O157" i="2"/>
  <c r="M157" i="2" s="1"/>
  <c r="O156" i="2"/>
  <c r="M156" i="2" s="1"/>
  <c r="O154" i="2"/>
  <c r="M154" i="2" s="1"/>
  <c r="O152" i="2"/>
  <c r="M152" i="2" s="1"/>
  <c r="O150" i="2"/>
  <c r="M150" i="2" s="1"/>
  <c r="O141" i="2"/>
  <c r="M141" i="2" s="1"/>
  <c r="O140" i="2"/>
  <c r="M140" i="2" s="1"/>
  <c r="O139" i="2"/>
  <c r="M139" i="2" s="1"/>
  <c r="O135" i="2"/>
  <c r="M135" i="2" s="1"/>
  <c r="O134" i="2"/>
  <c r="M134" i="2" s="1"/>
  <c r="O133" i="2"/>
  <c r="M133" i="2" s="1"/>
  <c r="O129" i="2"/>
  <c r="M129" i="2" s="1"/>
  <c r="O128" i="2"/>
  <c r="M128" i="2" s="1"/>
  <c r="O125" i="2"/>
  <c r="M125" i="2" s="1"/>
  <c r="O124" i="2"/>
  <c r="M124" i="2" s="1"/>
  <c r="O122" i="2"/>
  <c r="M122" i="2" s="1"/>
  <c r="O121" i="2"/>
  <c r="M121" i="2" s="1"/>
  <c r="O119" i="2"/>
  <c r="M119" i="2" s="1"/>
  <c r="O118" i="2"/>
  <c r="M118" i="2" s="1"/>
  <c r="O116" i="2"/>
  <c r="M116" i="2" s="1"/>
  <c r="O115" i="2"/>
  <c r="M115" i="2" s="1"/>
  <c r="O113" i="2"/>
  <c r="M113" i="2" s="1"/>
  <c r="O112" i="2"/>
  <c r="M112" i="2" s="1"/>
  <c r="O110" i="2"/>
  <c r="M110" i="2" s="1"/>
  <c r="O109" i="2"/>
  <c r="M109" i="2" s="1"/>
  <c r="O98" i="2"/>
  <c r="O99" i="2"/>
  <c r="O100" i="2"/>
  <c r="O101" i="2"/>
  <c r="O102" i="2"/>
  <c r="O103" i="2"/>
  <c r="O104" i="2"/>
  <c r="O105" i="2"/>
  <c r="O106" i="2"/>
  <c r="O107" i="2"/>
  <c r="O85" i="2"/>
  <c r="M85" i="2" s="1"/>
  <c r="O86" i="2"/>
  <c r="M86" i="2" s="1"/>
  <c r="O87" i="2"/>
  <c r="M87" i="2" s="1"/>
  <c r="O88" i="2"/>
  <c r="M88" i="2" s="1"/>
  <c r="O89" i="2"/>
  <c r="M89" i="2" s="1"/>
  <c r="O90" i="2"/>
  <c r="M90" i="2" s="1"/>
  <c r="O91" i="2"/>
  <c r="M91" i="2" s="1"/>
  <c r="O92" i="2"/>
  <c r="M92" i="2" s="1"/>
  <c r="O93" i="2"/>
  <c r="M93" i="2" s="1"/>
  <c r="O94" i="2"/>
  <c r="M94" i="2" s="1"/>
  <c r="O95" i="2"/>
  <c r="M95" i="2" s="1"/>
  <c r="O96" i="2"/>
  <c r="M96" i="2" s="1"/>
  <c r="O97" i="2"/>
  <c r="M97" i="2" s="1"/>
  <c r="O84" i="2"/>
  <c r="M84" i="2" s="1"/>
  <c r="O70" i="2"/>
  <c r="M70" i="2" s="1"/>
  <c r="O71" i="2"/>
  <c r="M71" i="2" s="1"/>
  <c r="O72" i="2"/>
  <c r="M72" i="2" s="1"/>
  <c r="O73" i="2"/>
  <c r="M73" i="2" s="1"/>
  <c r="O74" i="2"/>
  <c r="M74" i="2" s="1"/>
  <c r="O75" i="2"/>
  <c r="M75" i="2" s="1"/>
  <c r="O76" i="2"/>
  <c r="M76" i="2" s="1"/>
  <c r="O77" i="2"/>
  <c r="M77" i="2" s="1"/>
  <c r="O78" i="2"/>
  <c r="M78" i="2" s="1"/>
  <c r="O79" i="2"/>
  <c r="M79" i="2" s="1"/>
  <c r="O80" i="2"/>
  <c r="M80" i="2" s="1"/>
  <c r="O81" i="2"/>
  <c r="M81" i="2" s="1"/>
  <c r="O82" i="2"/>
  <c r="M82" i="2" s="1"/>
  <c r="O69" i="2"/>
  <c r="M6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99" i="2"/>
  <c r="K100" i="2"/>
  <c r="K101" i="2"/>
  <c r="K102" i="2"/>
  <c r="K103" i="2"/>
  <c r="K104" i="2"/>
  <c r="K105" i="2"/>
  <c r="K106" i="2"/>
  <c r="K107" i="2"/>
  <c r="K98" i="2"/>
  <c r="E148" i="2"/>
  <c r="E147" i="2"/>
  <c r="C147" i="2"/>
  <c r="C148" i="2"/>
  <c r="C176" i="2"/>
  <c r="C177" i="2"/>
  <c r="B177" i="2"/>
  <c r="B176" i="2"/>
  <c r="C167" i="2"/>
  <c r="C166" i="2"/>
  <c r="B167" i="2"/>
  <c r="B166" i="2"/>
  <c r="K177" i="2"/>
  <c r="K176" i="2"/>
  <c r="K167" i="2"/>
  <c r="K166" i="2"/>
  <c r="E177" i="2"/>
  <c r="E176" i="2"/>
  <c r="E167" i="2"/>
  <c r="E166" i="2"/>
  <c r="J167" i="8"/>
  <c r="D167" i="2" s="1"/>
  <c r="J166" i="8"/>
  <c r="D166" i="2" s="1"/>
  <c r="K166" i="8" l="1"/>
  <c r="K167" i="8"/>
  <c r="J176" i="8"/>
  <c r="J148" i="8"/>
  <c r="K148" i="8" s="1"/>
  <c r="K29" i="2"/>
  <c r="K28" i="2"/>
  <c r="K27" i="2"/>
  <c r="K26" i="2"/>
  <c r="K25" i="2"/>
  <c r="K24" i="2"/>
  <c r="J24" i="8"/>
  <c r="D24" i="2" s="1"/>
  <c r="J25" i="8"/>
  <c r="K25" i="8" s="1"/>
  <c r="J26" i="8"/>
  <c r="K26" i="8" s="1"/>
  <c r="J27" i="8"/>
  <c r="D27" i="2" s="1"/>
  <c r="J28" i="8"/>
  <c r="K28" i="8" s="1"/>
  <c r="J29" i="8"/>
  <c r="K29" i="8" s="1"/>
  <c r="K27" i="8" l="1"/>
  <c r="K24" i="8"/>
  <c r="K176" i="8"/>
  <c r="D176" i="2"/>
  <c r="D29" i="2"/>
  <c r="D28" i="2"/>
  <c r="D26" i="2"/>
  <c r="D25" i="2"/>
  <c r="D148" i="2"/>
  <c r="K113" i="2"/>
  <c r="K119" i="2"/>
  <c r="J98" i="8" l="1"/>
  <c r="K98" i="8" s="1"/>
  <c r="J99" i="8"/>
  <c r="K99" i="8" s="1"/>
  <c r="J100" i="8"/>
  <c r="K100" i="8" s="1"/>
  <c r="J101" i="8"/>
  <c r="D101" i="2" s="1"/>
  <c r="J102" i="8"/>
  <c r="D102" i="2" s="1"/>
  <c r="J103" i="8"/>
  <c r="D103" i="2" s="1"/>
  <c r="J104" i="8"/>
  <c r="K104" i="8" s="1"/>
  <c r="J105" i="8"/>
  <c r="D105" i="2" s="1"/>
  <c r="J106" i="8"/>
  <c r="K106" i="8" s="1"/>
  <c r="J107" i="8"/>
  <c r="D107" i="2" s="1"/>
  <c r="D99" i="2" l="1"/>
  <c r="K107" i="8"/>
  <c r="K101" i="8"/>
  <c r="D106" i="2"/>
  <c r="D100" i="2"/>
  <c r="D98" i="2"/>
  <c r="K105" i="8"/>
  <c r="K103" i="8"/>
  <c r="D104" i="2"/>
  <c r="K102" i="8"/>
  <c r="P38" i="2"/>
  <c r="N38" i="2" s="1"/>
  <c r="D164" i="2" l="1"/>
  <c r="D162" i="2"/>
  <c r="D160" i="2"/>
  <c r="D158" i="2"/>
  <c r="D157" i="2"/>
  <c r="D156" i="2"/>
  <c r="D154" i="2"/>
  <c r="D152" i="2"/>
  <c r="D150" i="2"/>
  <c r="J177" i="8" l="1"/>
  <c r="J150" i="8"/>
  <c r="J152" i="8"/>
  <c r="J154" i="8"/>
  <c r="J156" i="8"/>
  <c r="J157" i="8"/>
  <c r="J158" i="8"/>
  <c r="J160" i="8"/>
  <c r="J162" i="8"/>
  <c r="J164" i="8"/>
  <c r="J121" i="8"/>
  <c r="J122" i="8"/>
  <c r="D122" i="2" s="1"/>
  <c r="J124" i="8"/>
  <c r="J125" i="8"/>
  <c r="D125" i="2" s="1"/>
  <c r="J128" i="8"/>
  <c r="D128" i="2" s="1"/>
  <c r="J129" i="8"/>
  <c r="J133" i="8"/>
  <c r="D133" i="2" s="1"/>
  <c r="J134" i="8"/>
  <c r="D134" i="2" s="1"/>
  <c r="J135" i="8"/>
  <c r="D135" i="2" s="1"/>
  <c r="J139" i="8"/>
  <c r="D139" i="2" s="1"/>
  <c r="J140" i="8"/>
  <c r="J141" i="8"/>
  <c r="J145" i="8"/>
  <c r="D145" i="2" s="1"/>
  <c r="J147"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69" i="8"/>
  <c r="J70" i="8"/>
  <c r="J71" i="8"/>
  <c r="D71" i="2" s="1"/>
  <c r="J72" i="8"/>
  <c r="D72" i="2" s="1"/>
  <c r="J73" i="8"/>
  <c r="D73" i="2" s="1"/>
  <c r="J74" i="8"/>
  <c r="J75" i="8"/>
  <c r="D75" i="2" s="1"/>
  <c r="J76" i="8"/>
  <c r="J77" i="8"/>
  <c r="J78" i="8"/>
  <c r="J79" i="8"/>
  <c r="D79" i="2" s="1"/>
  <c r="J80" i="8"/>
  <c r="D80" i="2" s="1"/>
  <c r="J81" i="8"/>
  <c r="D81" i="2" s="1"/>
  <c r="J82" i="8"/>
  <c r="J84" i="8"/>
  <c r="D84" i="2" s="1"/>
  <c r="J85" i="8"/>
  <c r="J86" i="8"/>
  <c r="J87" i="8"/>
  <c r="D87" i="2" s="1"/>
  <c r="J88" i="8"/>
  <c r="D88" i="2" s="1"/>
  <c r="J89" i="8"/>
  <c r="D89" i="2" s="1"/>
  <c r="J90" i="8"/>
  <c r="J91" i="8"/>
  <c r="D91" i="2" s="1"/>
  <c r="J92" i="8"/>
  <c r="D92" i="2" s="1"/>
  <c r="J93" i="8"/>
  <c r="J94" i="8"/>
  <c r="J95" i="8"/>
  <c r="D95" i="2" s="1"/>
  <c r="J96" i="8"/>
  <c r="D96" i="2" s="1"/>
  <c r="J97" i="8"/>
  <c r="D97" i="2" s="1"/>
  <c r="J109" i="8"/>
  <c r="J110" i="8"/>
  <c r="D110" i="2" s="1"/>
  <c r="J112" i="8"/>
  <c r="J113" i="8"/>
  <c r="D113" i="2" s="1"/>
  <c r="J115" i="8"/>
  <c r="K115" i="8" s="1"/>
  <c r="J116" i="8"/>
  <c r="J118" i="8"/>
  <c r="J119" i="8"/>
  <c r="D119" i="2" s="1"/>
  <c r="J4" i="8"/>
  <c r="D4" i="2" s="1"/>
  <c r="K49" i="8"/>
  <c r="K109" i="8"/>
  <c r="K112" i="8"/>
  <c r="K118" i="8"/>
  <c r="K150" i="8"/>
  <c r="K152" i="8"/>
  <c r="K154" i="8"/>
  <c r="K156" i="8"/>
  <c r="K157" i="8"/>
  <c r="K158" i="8"/>
  <c r="K160" i="8"/>
  <c r="K162" i="8"/>
  <c r="K164" i="8"/>
  <c r="L115" i="2"/>
  <c r="P4" i="2"/>
  <c r="P35" i="2"/>
  <c r="N35" i="2" s="1"/>
  <c r="P36" i="2"/>
  <c r="N36" i="2" s="1"/>
  <c r="P37" i="2"/>
  <c r="N37" i="2" s="1"/>
  <c r="P42" i="2"/>
  <c r="N42" i="2" s="1"/>
  <c r="P72" i="2"/>
  <c r="N72" i="2" s="1"/>
  <c r="P109" i="2"/>
  <c r="N109" i="2" s="1"/>
  <c r="P112" i="2"/>
  <c r="N112" i="2" s="1"/>
  <c r="P115" i="2"/>
  <c r="N115" i="2" s="1"/>
  <c r="P118" i="2"/>
  <c r="N118" i="2" s="1"/>
  <c r="P121" i="2"/>
  <c r="N121" i="2" s="1"/>
  <c r="P124" i="2"/>
  <c r="N124" i="2" s="1"/>
  <c r="P128" i="2"/>
  <c r="N128" i="2" s="1"/>
  <c r="L4" i="2"/>
  <c r="K17" i="8" l="1"/>
  <c r="K15" i="8"/>
  <c r="K16" i="8"/>
  <c r="K9" i="8"/>
  <c r="K8" i="8"/>
  <c r="K7" i="8"/>
  <c r="K52" i="8"/>
  <c r="K36" i="8"/>
  <c r="K72" i="8"/>
  <c r="K4" i="8"/>
  <c r="K81" i="8"/>
  <c r="K71" i="8"/>
  <c r="K116" i="8"/>
  <c r="D116" i="2"/>
  <c r="K110" i="8"/>
  <c r="K145" i="8"/>
  <c r="K96" i="8"/>
  <c r="K45" i="8"/>
  <c r="K133" i="8"/>
  <c r="K92" i="8"/>
  <c r="K37" i="8"/>
  <c r="K80" i="8"/>
  <c r="K125" i="8"/>
  <c r="K53" i="8"/>
  <c r="K40" i="8"/>
  <c r="K43" i="8"/>
  <c r="K119" i="8"/>
  <c r="K89" i="8"/>
  <c r="K51" i="8"/>
  <c r="K50" i="8"/>
  <c r="K35" i="8"/>
  <c r="K23" i="8"/>
  <c r="K75" i="8"/>
  <c r="K48" i="8"/>
  <c r="K177" i="8"/>
  <c r="D177" i="2"/>
  <c r="K88" i="8"/>
  <c r="K139" i="8"/>
  <c r="K84" i="8"/>
  <c r="K56" i="8"/>
  <c r="K44" i="8"/>
  <c r="K57" i="8"/>
  <c r="K21" i="8"/>
  <c r="K42" i="8"/>
  <c r="K122" i="8"/>
  <c r="K97" i="8"/>
  <c r="K79" i="8"/>
  <c r="K41" i="8"/>
  <c r="K93" i="8"/>
  <c r="D93" i="2"/>
  <c r="K85" i="8"/>
  <c r="D85" i="2"/>
  <c r="K76" i="8"/>
  <c r="D76" i="2"/>
  <c r="K22" i="8"/>
  <c r="D22" i="2"/>
  <c r="K140" i="8"/>
  <c r="D140" i="2"/>
  <c r="K124" i="8"/>
  <c r="D124" i="2"/>
  <c r="K87" i="8"/>
  <c r="K82" i="8"/>
  <c r="D82" i="2"/>
  <c r="K6" i="8"/>
  <c r="D6" i="2"/>
  <c r="K135" i="8"/>
  <c r="K95" i="8"/>
  <c r="K55" i="8"/>
  <c r="K47" i="8"/>
  <c r="K39" i="8"/>
  <c r="K19" i="8"/>
  <c r="K18" i="8"/>
  <c r="D18" i="2"/>
  <c r="K5" i="8"/>
  <c r="D5" i="2"/>
  <c r="K74" i="8"/>
  <c r="D74" i="2"/>
  <c r="K121" i="8"/>
  <c r="D121" i="2"/>
  <c r="K20" i="8"/>
  <c r="K90" i="8"/>
  <c r="D90" i="2"/>
  <c r="K134" i="8"/>
  <c r="K54" i="8"/>
  <c r="K46" i="8"/>
  <c r="K38" i="8"/>
  <c r="K147" i="8"/>
  <c r="D147" i="2"/>
  <c r="K129" i="8"/>
  <c r="D129" i="2"/>
  <c r="K113" i="8"/>
  <c r="K91" i="8"/>
  <c r="K78" i="8"/>
  <c r="D78" i="2"/>
  <c r="K70" i="8"/>
  <c r="D70" i="2"/>
  <c r="K128" i="8"/>
  <c r="K73" i="8"/>
  <c r="K94" i="8"/>
  <c r="D94" i="2"/>
  <c r="K86" i="8"/>
  <c r="D86" i="2"/>
  <c r="K77" i="8"/>
  <c r="D77" i="2"/>
  <c r="K69" i="8"/>
  <c r="D69" i="2"/>
  <c r="K141" i="8"/>
  <c r="D141"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69" i="2"/>
  <c r="L70" i="2"/>
  <c r="L71" i="2"/>
  <c r="L72" i="2"/>
  <c r="L73" i="2"/>
  <c r="L74" i="2"/>
  <c r="L75" i="2"/>
  <c r="L76" i="2"/>
  <c r="L77" i="2"/>
  <c r="L78" i="2"/>
  <c r="L79" i="2"/>
  <c r="L80" i="2"/>
  <c r="L81" i="2"/>
  <c r="L82" i="2"/>
  <c r="L84" i="2"/>
  <c r="L85" i="2"/>
  <c r="L86" i="2"/>
  <c r="L87" i="2"/>
  <c r="L88" i="2"/>
  <c r="L89" i="2"/>
  <c r="L90" i="2"/>
  <c r="L91" i="2"/>
  <c r="L92" i="2"/>
  <c r="L93" i="2"/>
  <c r="L94" i="2"/>
  <c r="L95" i="2"/>
  <c r="L96" i="2"/>
  <c r="L97" i="2"/>
  <c r="L109" i="2"/>
  <c r="L110" i="2"/>
  <c r="L112" i="2"/>
  <c r="L113" i="2"/>
  <c r="L116" i="2"/>
  <c r="L118" i="2"/>
  <c r="L119" i="2"/>
  <c r="L121" i="2"/>
  <c r="L122" i="2"/>
  <c r="L124" i="2"/>
  <c r="L125" i="2"/>
  <c r="L128" i="2"/>
  <c r="L129" i="2"/>
  <c r="L133" i="2"/>
  <c r="L134" i="2"/>
  <c r="L135" i="2"/>
  <c r="L139" i="2"/>
  <c r="L140" i="2"/>
  <c r="L141" i="2"/>
  <c r="L145" i="2"/>
  <c r="L147" i="2"/>
  <c r="L150" i="2"/>
  <c r="L152" i="2"/>
  <c r="L154" i="2"/>
  <c r="L156" i="2"/>
  <c r="L157" i="2"/>
  <c r="L158" i="2"/>
  <c r="L160" i="2"/>
  <c r="L162" i="2"/>
  <c r="L164"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69" i="2"/>
  <c r="K70" i="2"/>
  <c r="K71" i="2"/>
  <c r="K72" i="2"/>
  <c r="K73" i="2"/>
  <c r="K74" i="2"/>
  <c r="K75" i="2"/>
  <c r="K76" i="2"/>
  <c r="K77" i="2"/>
  <c r="K78" i="2"/>
  <c r="K79" i="2"/>
  <c r="K80" i="2"/>
  <c r="K81" i="2"/>
  <c r="K82" i="2"/>
  <c r="K84" i="2"/>
  <c r="K85" i="2"/>
  <c r="K86" i="2"/>
  <c r="K87" i="2"/>
  <c r="K88" i="2"/>
  <c r="K89" i="2"/>
  <c r="K90" i="2"/>
  <c r="K91" i="2"/>
  <c r="K92" i="2"/>
  <c r="K93" i="2"/>
  <c r="K94" i="2"/>
  <c r="K95" i="2"/>
  <c r="K96" i="2"/>
  <c r="K97" i="2"/>
  <c r="K109" i="2"/>
  <c r="K110" i="2"/>
  <c r="K112" i="2"/>
  <c r="K118" i="2"/>
  <c r="K121" i="2"/>
  <c r="K122" i="2"/>
  <c r="K124" i="2"/>
  <c r="K125" i="2"/>
  <c r="K128" i="2"/>
  <c r="K129" i="2"/>
  <c r="K133" i="2"/>
  <c r="K134" i="2"/>
  <c r="K135" i="2"/>
  <c r="K139" i="2"/>
  <c r="K140" i="2"/>
  <c r="K141" i="2"/>
  <c r="K145" i="2"/>
  <c r="K147" i="2"/>
  <c r="K150" i="2"/>
  <c r="K152" i="2"/>
  <c r="K154" i="2"/>
  <c r="K156" i="2"/>
  <c r="K157" i="2"/>
  <c r="K158" i="2"/>
  <c r="K160" i="2"/>
  <c r="K162" i="2"/>
  <c r="K164" i="2"/>
  <c r="K4" i="2"/>
</calcChain>
</file>

<file path=xl/sharedStrings.xml><?xml version="1.0" encoding="utf-8"?>
<sst xmlns="http://schemas.openxmlformats.org/spreadsheetml/2006/main" count="2388" uniqueCount="392">
  <si>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</si>
  <si>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</si>
  <si>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</si>
  <si>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</si>
  <si>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</si>
  <si>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</si>
  <si>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</si>
  <si>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</si>
  <si>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</si>
  <si>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</si>
  <si>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</si>
  <si>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</si>
  <si>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</si>
  <si>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</si>
  <si>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</si>
  <si>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</si>
  <si>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</si>
  <si>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</si>
  <si>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</si>
  <si>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</si>
  <si>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</si>
  <si>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</si>
  <si>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</si>
  <si>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</si>
  <si>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</si>
  <si>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</si>
  <si>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</si>
  <si>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</si>
  <si>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</si>
  <si>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</si>
  <si>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</si>
  <si>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</si>
  <si>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</si>
  <si>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</si>
  <si>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</si>
  <si>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</si>
  <si>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</si>
  <si>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</si>
  <si>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</si>
  <si>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</si>
  <si>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</si>
  <si>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</si>
  <si>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</si>
  <si>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</si>
  <si>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</si>
  <si>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</si>
  <si>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</si>
  <si>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</si>
  <si>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</si>
  <si>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</si>
  <si>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</si>
  <si>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</si>
  <si>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</si>
  <si>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</si>
  <si>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</si>
  <si>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</si>
  <si>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</si>
  <si>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</si>
  <si>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</si>
  <si>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</si>
  <si>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</si>
  <si>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</si>
  <si>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</si>
  <si>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</si>
  <si>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</si>
  <si>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</si>
  <si>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</si>
  <si>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</si>
  <si>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</si>
  <si>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</si>
  <si>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</si>
  <si>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</si>
  <si>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</si>
  <si>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</si>
  <si>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</si>
  <si>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</si>
  <si>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</si>
  <si>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</si>
  <si>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</si>
  <si>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</si>
  <si>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</si>
  <si>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</si>
  <si>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</si>
  <si>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</si>
  <si>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</si>
  <si>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</si>
  <si>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</si>
  <si>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</si>
  <si>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</si>
  <si>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</si>
  <si>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</si>
  <si>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</si>
  <si>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</si>
  <si>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</si>
  <si>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</si>
  <si>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</si>
  <si>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</si>
  <si>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</si>
  <si>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</si>
  <si>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</si>
  <si>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</si>
  <si>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</si>
  <si>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</si>
  <si>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</si>
  <si>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</si>
  <si>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</si>
  <si>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</si>
  <si>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</si>
  <si>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</si>
  <si>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</si>
  <si>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</si>
  <si>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</si>
  <si>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</si>
  <si>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</si>
  <si>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</si>
  <si>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</si>
  <si>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</si>
  <si>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</si>
  <si>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</si>
  <si>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</si>
  <si>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</si>
  <si>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</si>
  <si>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</si>
  <si>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</si>
  <si>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</si>
  <si>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</si>
  <si>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</si>
  <si>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</si>
  <si>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</si>
  <si>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</si>
  <si>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</si>
  <si>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</si>
  <si>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</si>
  <si>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</si>
  <si>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</si>
  <si>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</si>
  <si>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</si>
  <si>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</si>
  <si>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</si>
  <si>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</si>
  <si>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</si>
  <si>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</si>
  <si>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</si>
  <si>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</si>
  <si>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</si>
  <si>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</si>
  <si>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</si>
  <si>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</si>
  <si>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</si>
  <si>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</si>
  <si>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</si>
  <si>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</si>
  <si>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</si>
  <si>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</si>
  <si>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</si>
  <si>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</si>
  <si>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</si>
  <si>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</si>
  <si>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</si>
  <si>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</si>
  <si>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</si>
  <si>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</si>
  <si>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</si>
  <si>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</si>
  <si>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</si>
  <si>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</si>
  <si>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</si>
  <si>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</si>
  <si>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</si>
  <si>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</si>
  <si>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</si>
  <si>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</si>
  <si>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</si>
  <si>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</si>
  <si>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</si>
  <si>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</si>
  <si>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</si>
  <si>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</si>
  <si>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</si>
  <si>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</si>
  <si>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</si>
  <si>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</si>
  <si>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</si>
  <si>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</si>
  <si>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</si>
  <si>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</si>
  <si>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</si>
  <si>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</si>
  <si>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</si>
  <si>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</si>
  <si>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</si>
  <si>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</si>
  <si>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</si>
  <si>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</si>
  <si>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</si>
  <si>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</si>
  <si>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</si>
  <si>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</si>
  <si>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</si>
  <si>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</si>
  <si>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</si>
  <si>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</si>
  <si>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</si>
  <si>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</si>
  <si>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</si>
  <si>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</si>
  <si>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</si>
  <si>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</si>
  <si>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</si>
  <si>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</si>
  <si>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</si>
  <si>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</si>
  <si>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</si>
  <si>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</si>
  <si>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</si>
  <si>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</si>
  <si>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</si>
  <si>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</si>
  <si>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</si>
  <si>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</si>
  <si>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</si>
  <si>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</si>
  <si>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</si>
  <si>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</si>
  <si>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</si>
  <si>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</si>
  <si>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</si>
  <si>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</si>
  <si>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</si>
  <si>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</si>
  <si>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</si>
  <si>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</si>
  <si>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</si>
  <si>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</si>
  <si>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</si>
  <si>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</si>
  <si>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</si>
  <si>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</si>
  <si>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</si>
  <si>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</si>
  <si>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</si>
  <si>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</si>
  <si>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</si>
  <si>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</si>
  <si>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</si>
  <si>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</si>
  <si>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</si>
  <si>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</si>
  <si>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</si>
  <si>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</si>
  <si>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</si>
  <si>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</si>
  <si>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</si>
  <si>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</si>
  <si>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</si>
  <si>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</si>
  <si>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</si>
  <si>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</si>
  <si>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</si>
  <si>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</si>
  <si>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</si>
  <si>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</si>
  <si>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</si>
  <si>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</si>
  <si>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</si>
  <si>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</si>
  <si>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</si>
  <si>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</si>
  <si>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</si>
  <si>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</si>
  <si>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</si>
  <si>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</si>
  <si>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</si>
  <si>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</si>
  <si>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</si>
  <si>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</si>
  <si>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</si>
  <si>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</si>
  <si>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</si>
  <si>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</si>
  <si>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</si>
  <si>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</si>
  <si>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</si>
  <si>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</si>
  <si>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</si>
  <si>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</si>
  <si>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</si>
  <si>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</si>
  <si>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</si>
  <si>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</si>
  <si>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</si>
  <si>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</si>
  <si>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</si>
  <si>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</si>
  <si>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</si>
  <si>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</si>
  <si>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</si>
  <si>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</si>
  <si>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</si>
  <si>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</si>
  <si>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</si>
  <si>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</si>
  <si>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</si>
  <si>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</si>
  <si>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</si>
  <si>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This document is maintained in electronic form and is uncontrolled in printed form. It is the responsibility of the user to verify that this copy is the latest revision.</t>
  </si>
  <si>
    <t>Document control</t>
  </si>
  <si>
    <t>Acknowledgements</t>
  </si>
  <si>
    <t>Comments</t>
  </si>
  <si>
    <t>Product version history</t>
  </si>
  <si>
    <t>Template Package Directory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</si>
  <si>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</si>
  <si>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</si>
  <si>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</si>
  <si>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</si>
  <si>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</si>
  <si>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</si>
  <si>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</si>
  <si>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</si>
  <si>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</si>
  <si>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</si>
  <si>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</si>
  <si>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</si>
  <si>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</si>
  <si>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</si>
  <si>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</si>
  <si>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</si>
  <si>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</si>
  <si>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</si>
  <si>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</si>
  <si>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</si>
  <si>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</si>
  <si>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</si>
  <si>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</si>
  <si>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</si>
  <si>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</si>
  <si>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</si>
  <si>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</si>
  <si>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</si>
  <si>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</si>
  <si>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</si>
  <si>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</si>
  <si>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</si>
  <si>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Refer to Australian Digital Health Agency website</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</si>
  <si>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</si>
  <si>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</si>
  <si>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</si>
  <si>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</si>
  <si>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</si>
  <si>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</si>
  <si>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</si>
  <si>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 xml:space="preserve"> </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</si>
  <si>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</si>
  <si>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Clinical Documents</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</si>
  <si>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</si>
  <si>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</si>
  <si>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</si>
  <si>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Advance Care Planning</t>
  </si>
  <si>
    <t>Release 8</t>
  </si>
  <si>
    <t>EP-2558:2017</t>
  </si>
  <si>
    <t>DH-2559:2017</t>
  </si>
  <si>
    <t>EP-2560:2017</t>
  </si>
  <si>
    <t>DH-2557:2017</t>
  </si>
  <si>
    <t>Oct 2017</t>
  </si>
  <si>
    <t>Mar 2016</t>
  </si>
  <si>
    <t>Apr 2016</t>
  </si>
  <si>
    <t>1.2.36.1.2001.1006.1.226.2</t>
  </si>
  <si>
    <t>EP-2322:2017</t>
  </si>
  <si>
    <t>DH-2590:2017</t>
  </si>
  <si>
    <t>1.2.36.1.2001.1006.1.226.1</t>
  </si>
  <si>
    <t>Australian Immunisation Register</t>
  </si>
  <si>
    <t>Release 9</t>
  </si>
  <si>
    <t>Dec 2017</t>
  </si>
  <si>
    <t>Jan 2018</t>
  </si>
  <si>
    <t>EP-2606:2017</t>
  </si>
  <si>
    <t>DH-2596:2017</t>
  </si>
  <si>
    <t>1.2.36.1.2001.1006.1.234.1</t>
  </si>
  <si>
    <r>
      <t xml:space="preserve">Council of Australian Governments
</t>
    </r>
    <r>
      <rPr>
        <sz val="8"/>
        <rFont val="Calibri"/>
        <family val="2"/>
        <scheme val="minor"/>
      </rPr>
      <t>The Australian Digital Health Agency is jointly funded by the Australian Government and all state and territory governments.</t>
    </r>
  </si>
  <si>
    <t>Copyright © 2018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</si>
  <si>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</si>
  <si>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Version 1.10</t>
  </si>
  <si>
    <t>OFFICIAL</t>
  </si>
  <si>
    <t>Approved for External Use</t>
  </si>
  <si>
    <t>Document ID: -DH-2660-2018</t>
  </si>
  <si>
    <t>1.0 - 1.9</t>
  </si>
  <si>
    <t>1.10</t>
  </si>
  <si>
    <t>Provides developers and implementers with an updated Template Package Directory, now including the recently published updated template packages for discharge summary documents.</t>
  </si>
  <si>
    <t>EP-2656:2018</t>
  </si>
  <si>
    <t>DH-2659:2018</t>
  </si>
  <si>
    <t>https://developer.digitalhealth.gov.au/specifications/clinical-documents/</t>
  </si>
  <si>
    <t>EP-2662:2018</t>
  </si>
  <si>
    <t>DH-2664:2018</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</si>
</sst>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10"/>
      <color theme="1"/>
      <name val="Calibri"/>
      <family val="2"/>
      <scheme val="minor"/>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37">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0" fillId="0" borderId="3" xfId="0" applyFont="1" applyBorder="1" applyAlignment="1">
      <alignment horizontal="left" vertical="top"/>
    </xf>
    <xf numFmtId="0" fontId="10" fillId="0" borderId="3" xfId="0" applyFont="1" applyBorder="1"/>
    <xf numFmtId="0" fontId="10" fillId="0" borderId="1" xfId="0" applyFont="1" applyBorder="1" applyAlignment="1">
      <alignment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xf numFmtId="0" fontId="15" fillId="0" borderId="0" xfId="0" applyFont="1" applyBorder="1" applyAlignment="1">
      <alignment horizontal="left" vertical="top"/>
    </xf>
    <xf numFmtId="0" fontId="16" fillId="0" borderId="0" xfId="0" applyFont="1"/>
    <xf numFmtId="0" fontId="16" fillId="0" borderId="0" xfId="0" applyFont="1" applyBorder="1" applyAlignment="1">
      <alignment horizontal="left" vertical="top"/>
    </xf>
    <xf numFmtId="0" fontId="16" fillId="0" borderId="0" xfId="0" applyFont="1" applyBorder="1" applyAlignment="1">
      <alignment horizontal="left"/>
    </xf>
    <xf numFmtId="0" fontId="17" fillId="0" borderId="0" xfId="0" applyFont="1" applyBorder="1" applyAlignment="1">
      <alignment horizontal="left" vertical="top" wrapText="1"/>
    </xf>
    <xf numFmtId="0" fontId="18" fillId="0" borderId="0" xfId="0" applyFont="1" applyBorder="1" applyAlignment="1">
      <alignment horizontal="left" vertical="center" wrapText="1"/>
    </xf>
    <xf numFmtId="0" fontId="17" fillId="0" borderId="0" xfId="0" applyFont="1"/>
    <xf numFmtId="0" fontId="17" fillId="0" borderId="0" xfId="0" applyFont="1" applyBorder="1" applyAlignment="1">
      <alignment horizontal="left"/>
    </xf>
    <xf numFmtId="0" fontId="18" fillId="0" borderId="0" xfId="0" applyFont="1" applyBorder="1" applyAlignment="1">
      <alignment horizontal="left"/>
    </xf>
    <xf numFmtId="0" fontId="19" fillId="0" borderId="0" xfId="0" applyFont="1" applyBorder="1" applyAlignment="1">
      <alignment horizontal="left"/>
    </xf>
    <xf numFmtId="0" fontId="20" fillId="0" borderId="0" xfId="0" applyFont="1" applyBorder="1" applyAlignment="1">
      <alignment horizontal="left" vertical="top"/>
    </xf>
    <xf numFmtId="0" fontId="20" fillId="0" borderId="0" xfId="0" applyFont="1" applyFill="1" applyBorder="1" applyAlignment="1">
      <alignment horizontal="left"/>
    </xf>
    <xf numFmtId="14" fontId="16" fillId="0" borderId="0" xfId="0" applyNumberFormat="1" applyFont="1" applyBorder="1" applyAlignment="1">
      <alignment horizontal="left"/>
    </xf>
    <xf numFmtId="0" fontId="20" fillId="0" borderId="0" xfId="0" applyFont="1" applyBorder="1" applyAlignment="1">
      <alignment horizontal="left"/>
    </xf>
    <xf numFmtId="0" fontId="21" fillId="0" borderId="0" xfId="0" applyFont="1" applyBorder="1" applyAlignment="1">
      <alignment horizontal="left" vertical="center"/>
    </xf>
    <xf numFmtId="0" fontId="19" fillId="0" borderId="0" xfId="0" applyFont="1" applyBorder="1" applyAlignment="1">
      <alignment vertical="top"/>
    </xf>
    <xf numFmtId="0" fontId="16" fillId="0" borderId="0" xfId="0" applyFont="1" applyBorder="1" applyAlignment="1">
      <alignment vertical="top"/>
    </xf>
    <xf numFmtId="0" fontId="17" fillId="9" borderId="0" xfId="0" applyFont="1" applyFill="1" applyBorder="1" applyAlignment="1">
      <alignment horizontal="left" vertical="top" wrapText="1"/>
    </xf>
    <xf numFmtId="49" fontId="16" fillId="0" borderId="0" xfId="0" applyNumberFormat="1" applyFont="1" applyBorder="1" applyAlignment="1">
      <alignment horizontal="left" vertical="top" wrapText="1"/>
    </xf>
    <xf numFmtId="0" fontId="16" fillId="0" borderId="0" xfId="0" applyFont="1" applyBorder="1" applyAlignment="1">
      <alignment horizontal="left" vertical="top" wrapText="1"/>
    </xf>
    <xf numFmtId="14" fontId="16" fillId="0" borderId="0" xfId="0" applyNumberFormat="1" applyFont="1" applyFill="1" applyBorder="1" applyAlignment="1">
      <alignment horizontal="left" vertical="top" wrapText="1"/>
    </xf>
    <xf numFmtId="0" fontId="16" fillId="8" borderId="0" xfId="0" applyFont="1" applyFill="1"/>
    <xf numFmtId="0" fontId="22" fillId="8" borderId="0" xfId="0" applyFont="1" applyFill="1" applyAlignment="1">
      <alignment horizontal="left" vertical="center"/>
    </xf>
    <xf numFmtId="0" fontId="22" fillId="8" borderId="0" xfId="0" applyFont="1" applyFill="1" applyAlignment="1">
      <alignment horizontal="left" vertical="top" wrapText="1"/>
    </xf>
    <xf numFmtId="0" fontId="23" fillId="8" borderId="0" xfId="0" applyFont="1" applyFill="1" applyAlignment="1">
      <alignment horizontal="left" vertical="top" wrapText="1"/>
    </xf>
    <xf numFmtId="0" fontId="22" fillId="8" borderId="0" xfId="0" applyFont="1" applyFill="1" applyAlignment="1">
      <alignment horizontal="left" vertical="center" wrapText="1"/>
    </xf>
    <xf numFmtId="0" fontId="16" fillId="0" borderId="0" xfId="0" applyFont="1" applyAlignment="1">
      <alignment horizontal="center"/>
    </xf>
    <xf numFmtId="0" fontId="23" fillId="0" borderId="0" xfId="0" applyFont="1" applyFill="1" applyAlignment="1">
      <alignment horizontal="left" vertical="top" wrapText="1"/>
    </xf>
    <xf numFmtId="14" fontId="16" fillId="0" borderId="0" xfId="0" applyNumberFormat="1" applyFont="1" applyFill="1" applyBorder="1" applyAlignment="1">
      <alignment horizontal="left"/>
    </xf>
    <xf numFmtId="0" fontId="14" fillId="0" borderId="0" xfId="0" applyFont="1" applyFill="1" applyBorder="1" applyAlignment="1">
      <alignment horizontal="left"/>
    </xf>
    <xf numFmtId="0" fontId="2" fillId="0" borderId="0" xfId="1" applyBorder="1" applyAlignment="1">
      <alignment horizontal="left" vertical="top" wrapText="1"/>
    </xf>
    <xf numFmtId="0" fontId="1" fillId="0" borderId="1" xfId="0" applyFont="1" applyFill="1" applyBorder="1" applyAlignment="1">
      <alignment horizontal="left" vertical="top" wrapText="1"/>
    </xf>
  </cellXfs>
  <cellStyles count="3">
    <cellStyle name="Hyperlink" xfId="1" builtinId="8"/>
    <cellStyle name="Normal" xfId="0" builtinId="0"/>
    <cellStyle name="Normal 2" xfId="2"/>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161925</xdr:rowOff>
    </xdr:from>
    <xdr:to>
      <xdr:col>3</xdr:col>
      <xdr:colOff>3522345</xdr:colOff>
      <xdr:row>2</xdr:row>
      <xdr:rowOff>50800</xdr:rowOff>
    </xdr:to>
    <xdr:pic>
      <xdr:nvPicPr>
        <xdr:cNvPr id="4" name="Picture 3" descr="&quot;&quot;"/>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368425"/>
          <a:ext cx="6265545" cy="53975"/>
        </a:xfrm>
        <a:prstGeom prst="rect">
          <a:avLst/>
        </a:prstGeom>
      </xdr:spPr>
    </xdr:pic>
    <xdr:clientData/>
  </xdr:twoCellAnchor>
  <xdr:twoCellAnchor editAs="oneCell">
    <xdr:from>
      <xdr:col>1</xdr:col>
      <xdr:colOff>387350</xdr:colOff>
      <xdr:row>0</xdr:row>
      <xdr:rowOff>203200</xdr:rowOff>
    </xdr:from>
    <xdr:to>
      <xdr:col>3</xdr:col>
      <xdr:colOff>1416051</xdr:colOff>
      <xdr:row>0</xdr:row>
      <xdr:rowOff>993931</xdr:rowOff>
    </xdr:to>
    <xdr:pic>
      <xdr:nvPicPr>
        <xdr:cNvPr id="5" name="Picture 4" descr="Australian Government - Australian Digital Health Agency"/>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0" y="203200"/>
          <a:ext cx="4127501" cy="790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20Title%20Page%20v2.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refreshError="1"/>
      <sheetData sheetId="1" refreshError="1"/>
      <sheetData sheetId="2">
        <row r="2">
          <cell r="D2" t="str">
            <v>Select protective marking</v>
          </cell>
        </row>
        <row r="3">
          <cell r="D3" t="str">
            <v>OFFICIAL</v>
          </cell>
        </row>
        <row r="4">
          <cell r="D4" t="str">
            <v>OFFICIAL: Sensitive</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veloper.digitalhealth.gov.au/specifications/clinical-documents/ep-2563-2017/dh-2565-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developer.digitalhealth.gov.au/specifications/clinical-documents/" TargetMode="External"/><Relationship Id="rId18" Type="http://schemas.openxmlformats.org/officeDocument/2006/relationships/hyperlink" Target="https://developer.digitalhealth.gov.au/specifications/clinical-documents/" TargetMode="External"/><Relationship Id="rId26" Type="http://schemas.openxmlformats.org/officeDocument/2006/relationships/hyperlink" Target="https://developer.digitalhealth.gov.au/specifications/clinical-documents/" TargetMode="External"/><Relationship Id="rId39" Type="http://schemas.openxmlformats.org/officeDocument/2006/relationships/hyperlink" Target="https://developer.digitalhealth.gov.au/specifications/clinical-documents/" TargetMode="External"/><Relationship Id="rId21" Type="http://schemas.openxmlformats.org/officeDocument/2006/relationships/hyperlink" Target="https://developer.digitalhealth.gov.au/specifications/clinical-documents/" TargetMode="External"/><Relationship Id="rId34" Type="http://schemas.openxmlformats.org/officeDocument/2006/relationships/hyperlink" Target="https://developer.digitalhealth.gov.au/specifications/clinical-documents/" TargetMode="External"/><Relationship Id="rId42" Type="http://schemas.openxmlformats.org/officeDocument/2006/relationships/hyperlink" Target="https://developer.digitalhealth.gov.au/specifications/clinical-documents/" TargetMode="External"/><Relationship Id="rId47" Type="http://schemas.openxmlformats.org/officeDocument/2006/relationships/hyperlink" Target="https://developer.digitalhealth.gov.au/specifications/clinical-documents/" TargetMode="External"/><Relationship Id="rId50" Type="http://schemas.openxmlformats.org/officeDocument/2006/relationships/hyperlink" Target="https://developer.digitalhealth.gov.au/specifications/clinical-documents/" TargetMode="External"/><Relationship Id="rId55" Type="http://schemas.openxmlformats.org/officeDocument/2006/relationships/hyperlink" Target="https://developer.digitalhealth.gov.au/specifications/clinical-documents/" TargetMode="External"/><Relationship Id="rId7" Type="http://schemas.openxmlformats.org/officeDocument/2006/relationships/hyperlink" Target="https://developer.digitalhealth.gov.au/specifications/clinical-documents/" TargetMode="External"/><Relationship Id="rId12" Type="http://schemas.openxmlformats.org/officeDocument/2006/relationships/hyperlink" Target="https://developer.digitalhealth.gov.au/specifications/clinical-documents/" TargetMode="External"/><Relationship Id="rId17" Type="http://schemas.openxmlformats.org/officeDocument/2006/relationships/hyperlink" Target="https://developer.digitalhealth.gov.au/specifications/clinical-documents/" TargetMode="External"/><Relationship Id="rId25" Type="http://schemas.openxmlformats.org/officeDocument/2006/relationships/hyperlink" Target="https://developer.digitalhealth.gov.au/specifications/clinical-documents/" TargetMode="External"/><Relationship Id="rId33" Type="http://schemas.openxmlformats.org/officeDocument/2006/relationships/hyperlink" Target="https://developer.digitalhealth.gov.au/specifications/clinical-documents/" TargetMode="External"/><Relationship Id="rId38" Type="http://schemas.openxmlformats.org/officeDocument/2006/relationships/hyperlink" Target="https://developer.digitalhealth.gov.au/specifications/clinical-documents/" TargetMode="External"/><Relationship Id="rId46" Type="http://schemas.openxmlformats.org/officeDocument/2006/relationships/hyperlink" Target="https://developer.digitalhealth.gov.au/specifications/clinical-documents/" TargetMode="External"/><Relationship Id="rId59" Type="http://schemas.openxmlformats.org/officeDocument/2006/relationships/hyperlink" Target="https://developer.digitalhealth.gov.au/specifications/clinical-documents/" TargetMode="External"/><Relationship Id="rId2" Type="http://schemas.openxmlformats.org/officeDocument/2006/relationships/hyperlink" Target="https://developer.digitalhealth.gov.au/specifications/clinical-documents/" TargetMode="External"/><Relationship Id="rId16" Type="http://schemas.openxmlformats.org/officeDocument/2006/relationships/hyperlink" Target="https://developer.digitalhealth.gov.au/specifications/clinical-documents/" TargetMode="External"/><Relationship Id="rId20" Type="http://schemas.openxmlformats.org/officeDocument/2006/relationships/hyperlink" Target="https://developer.digitalhealth.gov.au/specifications/clinical-documents/" TargetMode="External"/><Relationship Id="rId29" Type="http://schemas.openxmlformats.org/officeDocument/2006/relationships/hyperlink" Target="https://developer.digitalhealth.gov.au/specifications/clinical-documents/" TargetMode="External"/><Relationship Id="rId41" Type="http://schemas.openxmlformats.org/officeDocument/2006/relationships/hyperlink" Target="https://developer.digitalhealth.gov.au/specifications/clinical-documents/" TargetMode="External"/><Relationship Id="rId54" Type="http://schemas.openxmlformats.org/officeDocument/2006/relationships/hyperlink" Target="https://developer.digitalhealth.gov.au/specifications/clinical-documents/" TargetMode="External"/><Relationship Id="rId1" Type="http://schemas.openxmlformats.org/officeDocument/2006/relationships/hyperlink" Target="https://developer.digitalhealth.gov.au/specifications/clinical-documents/" TargetMode="External"/><Relationship Id="rId6" Type="http://schemas.openxmlformats.org/officeDocument/2006/relationships/hyperlink" Target="https://developer.digitalhealth.gov.au/specifications/clinical-documents/" TargetMode="External"/><Relationship Id="rId11" Type="http://schemas.openxmlformats.org/officeDocument/2006/relationships/hyperlink" Target="https://developer.digitalhealth.gov.au/specifications/clinical-documents/" TargetMode="External"/><Relationship Id="rId24" Type="http://schemas.openxmlformats.org/officeDocument/2006/relationships/hyperlink" Target="https://developer.digitalhealth.gov.au/specifications/clinical-documents/" TargetMode="External"/><Relationship Id="rId32" Type="http://schemas.openxmlformats.org/officeDocument/2006/relationships/hyperlink" Target="https://developer.digitalhealth.gov.au/specifications/clinical-documents/" TargetMode="External"/><Relationship Id="rId37" Type="http://schemas.openxmlformats.org/officeDocument/2006/relationships/hyperlink" Target="https://developer.digitalhealth.gov.au/specifications/clinical-documents/" TargetMode="External"/><Relationship Id="rId40" Type="http://schemas.openxmlformats.org/officeDocument/2006/relationships/hyperlink" Target="https://developer.digitalhealth.gov.au/specifications/clinical-documents/" TargetMode="External"/><Relationship Id="rId45" Type="http://schemas.openxmlformats.org/officeDocument/2006/relationships/hyperlink" Target="https://developer.digitalhealth.gov.au/specifications/clinical-documents/" TargetMode="External"/><Relationship Id="rId53" Type="http://schemas.openxmlformats.org/officeDocument/2006/relationships/hyperlink" Target="https://developer.digitalhealth.gov.au/specifications/clinical-documents/" TargetMode="External"/><Relationship Id="rId58" Type="http://schemas.openxmlformats.org/officeDocument/2006/relationships/hyperlink" Target="https://developer.digitalhealth.gov.au/specifications/clinical-documents/" TargetMode="External"/><Relationship Id="rId5" Type="http://schemas.openxmlformats.org/officeDocument/2006/relationships/hyperlink" Target="https://developer.digitalhealth.gov.au/specifications/clinical-documents/" TargetMode="External"/><Relationship Id="rId15" Type="http://schemas.openxmlformats.org/officeDocument/2006/relationships/hyperlink" Target="https://developer.digitalhealth.gov.au/specifications/clinical-documents/" TargetMode="External"/><Relationship Id="rId23" Type="http://schemas.openxmlformats.org/officeDocument/2006/relationships/hyperlink" Target="https://developer.digitalhealth.gov.au/specifications/clinical-documents/" TargetMode="External"/><Relationship Id="rId28" Type="http://schemas.openxmlformats.org/officeDocument/2006/relationships/hyperlink" Target="https://developer.digitalhealth.gov.au/specifications/clinical-documents/" TargetMode="External"/><Relationship Id="rId36" Type="http://schemas.openxmlformats.org/officeDocument/2006/relationships/hyperlink" Target="https://developer.digitalhealth.gov.au/specifications/clinical-documents/" TargetMode="External"/><Relationship Id="rId49" Type="http://schemas.openxmlformats.org/officeDocument/2006/relationships/hyperlink" Target="https://developer.digitalhealth.gov.au/specifications/clinical-documents/" TargetMode="External"/><Relationship Id="rId57" Type="http://schemas.openxmlformats.org/officeDocument/2006/relationships/hyperlink" Target="https://developer.digitalhealth.gov.au/specifications/clinical-documents/" TargetMode="External"/><Relationship Id="rId10" Type="http://schemas.openxmlformats.org/officeDocument/2006/relationships/hyperlink" Target="https://developer.digitalhealth.gov.au/specifications/clinical-documents/" TargetMode="External"/><Relationship Id="rId19" Type="http://schemas.openxmlformats.org/officeDocument/2006/relationships/hyperlink" Target="https://developer.digitalhealth.gov.au/specifications/clinical-documents/" TargetMode="External"/><Relationship Id="rId31" Type="http://schemas.openxmlformats.org/officeDocument/2006/relationships/hyperlink" Target="https://developer.digitalhealth.gov.au/specifications/clinical-documents/" TargetMode="External"/><Relationship Id="rId44" Type="http://schemas.openxmlformats.org/officeDocument/2006/relationships/hyperlink" Target="https://developer.digitalhealth.gov.au/specifications/clinical-documents/" TargetMode="External"/><Relationship Id="rId52" Type="http://schemas.openxmlformats.org/officeDocument/2006/relationships/hyperlink" Target="https://developer.digitalhealth.gov.au/specifications/clinical-documents/" TargetMode="External"/><Relationship Id="rId60" Type="http://schemas.openxmlformats.org/officeDocument/2006/relationships/printerSettings" Target="../printerSettings/printerSettings3.bin"/><Relationship Id="rId4" Type="http://schemas.openxmlformats.org/officeDocument/2006/relationships/hyperlink" Target="https://developer.digitalhealth.gov.au/specifications/clinical-documents/" TargetMode="External"/><Relationship Id="rId9" Type="http://schemas.openxmlformats.org/officeDocument/2006/relationships/hyperlink" Target="https://developer.digitalhealth.gov.au/specifications/clinical-documents/" TargetMode="External"/><Relationship Id="rId14" Type="http://schemas.openxmlformats.org/officeDocument/2006/relationships/hyperlink" Target="https://developer.digitalhealth.gov.au/specifications/clinical-documents/" TargetMode="External"/><Relationship Id="rId22" Type="http://schemas.openxmlformats.org/officeDocument/2006/relationships/hyperlink" Target="https://developer.digitalhealth.gov.au/specifications/clinical-documents/" TargetMode="External"/><Relationship Id="rId27" Type="http://schemas.openxmlformats.org/officeDocument/2006/relationships/hyperlink" Target="https://developer.digitalhealth.gov.au/specifications/clinical-documents/" TargetMode="External"/><Relationship Id="rId30" Type="http://schemas.openxmlformats.org/officeDocument/2006/relationships/hyperlink" Target="https://developer.digitalhealth.gov.au/specifications/clinical-documents/" TargetMode="External"/><Relationship Id="rId35" Type="http://schemas.openxmlformats.org/officeDocument/2006/relationships/hyperlink" Target="https://developer.digitalhealth.gov.au/specifications/clinical-documents/" TargetMode="External"/><Relationship Id="rId43" Type="http://schemas.openxmlformats.org/officeDocument/2006/relationships/hyperlink" Target="https://developer.digitalhealth.gov.au/specifications/clinical-documents/" TargetMode="External"/><Relationship Id="rId48" Type="http://schemas.openxmlformats.org/officeDocument/2006/relationships/hyperlink" Target="https://developer.digitalhealth.gov.au/specifications/clinical-documents/" TargetMode="External"/><Relationship Id="rId56" Type="http://schemas.openxmlformats.org/officeDocument/2006/relationships/hyperlink" Target="https://developer.digitalhealth.gov.au/specifications/clinical-documents/" TargetMode="External"/><Relationship Id="rId8" Type="http://schemas.openxmlformats.org/officeDocument/2006/relationships/hyperlink" Target="https://developer.digitalhealth.gov.au/specifications/clinical-documents/" TargetMode="External"/><Relationship Id="rId51" Type="http://schemas.openxmlformats.org/officeDocument/2006/relationships/hyperlink" Target="https://developer.digitalhealth.gov.au/specifications/clinical-documents/" TargetMode="External"/><Relationship Id="rId3" Type="http://schemas.openxmlformats.org/officeDocument/2006/relationships/hyperlink" Target="https://developer.digitalhealth.gov.au/specifications/clinical-docume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workbookViewId="0">
      <selection activeCell="F22" sqref="F22"/>
    </sheetView>
  </sheetViews>
  <sheetFormatPr defaultColWidth="9.1796875" defaultRowHeight="13" x14ac:dyDescent="0.3"/>
  <cols>
    <col min="1" max="1" width="3.54296875" style="106" customWidth="1"/>
    <col min="2" max="2" width="24.1796875" style="106" customWidth="1"/>
    <col min="3" max="3" width="20.1796875" style="106" customWidth="1"/>
    <col min="4" max="4" width="52.54296875" style="106" customWidth="1"/>
    <col min="5" max="6" width="9.1796875" style="106"/>
    <col min="7" max="7" width="13" style="106" customWidth="1"/>
    <col min="8" max="16384" width="9.1796875" style="106"/>
  </cols>
  <sheetData>
    <row r="1" spans="1:5" ht="92" x14ac:dyDescent="0.3">
      <c r="A1" s="105"/>
      <c r="B1" s="131" t="s">
        <v>351</v>
      </c>
      <c r="C1" s="131"/>
      <c r="D1" s="131"/>
    </row>
    <row r="2" spans="1:5" x14ac:dyDescent="0.3">
      <c r="A2" s="108"/>
      <c r="B2" s="108"/>
      <c r="C2" s="108"/>
      <c r="D2" s="108"/>
    </row>
    <row r="3" spans="1:5" x14ac:dyDescent="0.3">
      <c r="A3" s="108"/>
      <c r="B3" s="108"/>
      <c r="C3" s="108"/>
      <c r="D3" s="108"/>
    </row>
    <row r="4" spans="1:5" s="111" customFormat="1" ht="21" x14ac:dyDescent="0.3">
      <c r="A4" s="109"/>
      <c r="B4" s="110" t="s">
        <v>353</v>
      </c>
      <c r="C4" s="110"/>
      <c r="D4" s="110"/>
    </row>
    <row r="5" spans="1:5" s="111" customFormat="1" ht="21" x14ac:dyDescent="0.5">
      <c r="A5" s="112"/>
      <c r="B5" s="113" t="s">
        <v>310</v>
      </c>
      <c r="C5" s="113"/>
      <c r="D5" s="113"/>
    </row>
    <row r="6" spans="1:5" ht="18.5" x14ac:dyDescent="0.45">
      <c r="A6" s="108"/>
      <c r="B6" s="108"/>
      <c r="C6" s="114"/>
      <c r="D6" s="108"/>
    </row>
    <row r="7" spans="1:5" ht="15.5" x14ac:dyDescent="0.3">
      <c r="B7" s="107" t="s">
        <v>380</v>
      </c>
      <c r="C7" s="115"/>
      <c r="D7" s="107"/>
      <c r="E7" s="107"/>
    </row>
    <row r="8" spans="1:5" ht="15.5" x14ac:dyDescent="0.35">
      <c r="B8" s="133">
        <v>43305</v>
      </c>
      <c r="C8" s="116"/>
      <c r="D8" s="108"/>
      <c r="E8" s="117"/>
    </row>
    <row r="9" spans="1:5" ht="15.5" x14ac:dyDescent="0.35">
      <c r="B9" s="134" t="s">
        <v>381</v>
      </c>
      <c r="C9" s="118"/>
      <c r="D9" s="108"/>
      <c r="E9" s="108"/>
    </row>
    <row r="10" spans="1:5" ht="17.5" x14ac:dyDescent="0.3">
      <c r="B10" s="107" t="s">
        <v>382</v>
      </c>
      <c r="C10" s="119"/>
      <c r="D10" s="108"/>
      <c r="E10" s="119"/>
    </row>
    <row r="11" spans="1:5" x14ac:dyDescent="0.3">
      <c r="A11" s="108"/>
      <c r="B11" s="108" t="s">
        <v>383</v>
      </c>
      <c r="C11" s="108"/>
      <c r="D11" s="108"/>
    </row>
    <row r="12" spans="1:5" x14ac:dyDescent="0.3">
      <c r="B12" s="107"/>
      <c r="C12" s="108"/>
      <c r="D12" s="108"/>
      <c r="E12" s="108"/>
    </row>
    <row r="14" spans="1:5" ht="18.5" x14ac:dyDescent="0.3">
      <c r="B14" s="120" t="s">
        <v>309</v>
      </c>
      <c r="C14" s="121"/>
      <c r="D14" s="121"/>
    </row>
    <row r="15" spans="1:5" x14ac:dyDescent="0.3">
      <c r="B15" s="122" t="s">
        <v>161</v>
      </c>
      <c r="C15" s="122" t="s">
        <v>213</v>
      </c>
      <c r="D15" s="122" t="s">
        <v>308</v>
      </c>
    </row>
    <row r="16" spans="1:5" ht="14.5" x14ac:dyDescent="0.3">
      <c r="B16" s="123" t="s">
        <v>384</v>
      </c>
      <c r="C16" s="125">
        <v>43090</v>
      </c>
      <c r="D16" s="135" t="s">
        <v>343</v>
      </c>
    </row>
    <row r="17" spans="1:5" ht="39" x14ac:dyDescent="0.3">
      <c r="B17" s="123" t="s">
        <v>385</v>
      </c>
      <c r="C17" s="125">
        <v>43305</v>
      </c>
      <c r="D17" s="124" t="s">
        <v>386</v>
      </c>
    </row>
    <row r="19" spans="1:5" x14ac:dyDescent="0.3">
      <c r="A19" s="126"/>
      <c r="B19" s="127" t="s">
        <v>307</v>
      </c>
      <c r="C19" s="127"/>
      <c r="D19" s="127"/>
      <c r="E19" s="126"/>
    </row>
    <row r="20" spans="1:5" x14ac:dyDescent="0.3">
      <c r="A20" s="126"/>
      <c r="B20" s="128" t="s">
        <v>377</v>
      </c>
      <c r="C20" s="128"/>
      <c r="D20" s="128"/>
      <c r="E20" s="126"/>
    </row>
    <row r="21" spans="1:5" x14ac:dyDescent="0.3">
      <c r="A21" s="126"/>
      <c r="B21" s="132"/>
      <c r="C21" s="132"/>
      <c r="D21" s="132"/>
      <c r="E21" s="126"/>
    </row>
    <row r="22" spans="1:5" x14ac:dyDescent="0.3">
      <c r="A22" s="126"/>
      <c r="B22" s="127" t="s">
        <v>52</v>
      </c>
      <c r="C22" s="127"/>
      <c r="D22" s="127"/>
      <c r="E22" s="126"/>
    </row>
    <row r="23" spans="1:5" x14ac:dyDescent="0.3">
      <c r="A23" s="126"/>
      <c r="B23" s="129" t="s">
        <v>350</v>
      </c>
      <c r="C23" s="129"/>
      <c r="D23" s="129"/>
      <c r="E23" s="126"/>
    </row>
    <row r="24" spans="1:5" x14ac:dyDescent="0.3">
      <c r="A24" s="126"/>
      <c r="B24" s="127" t="s">
        <v>306</v>
      </c>
      <c r="C24" s="127"/>
      <c r="D24" s="127"/>
      <c r="E24" s="126"/>
    </row>
    <row r="25" spans="1:5" x14ac:dyDescent="0.3">
      <c r="A25" s="126"/>
      <c r="B25" s="129" t="s">
        <v>305</v>
      </c>
      <c r="C25" s="129"/>
      <c r="D25" s="129"/>
      <c r="E25" s="126"/>
    </row>
    <row r="26" spans="1:5" x14ac:dyDescent="0.3">
      <c r="A26" s="126"/>
      <c r="B26" s="130" t="s">
        <v>378</v>
      </c>
      <c r="C26" s="130"/>
      <c r="D26" s="130"/>
      <c r="E26" s="126"/>
    </row>
    <row r="27" spans="1:5" x14ac:dyDescent="0.3">
      <c r="A27" s="126"/>
      <c r="B27" s="129" t="s">
        <v>379</v>
      </c>
      <c r="C27" s="129"/>
      <c r="D27" s="129"/>
      <c r="E27" s="126"/>
    </row>
  </sheetData>
  <mergeCells count="11">
    <mergeCell ref="B24:D24"/>
    <mergeCell ref="B25:D25"/>
    <mergeCell ref="B26:D26"/>
    <mergeCell ref="B27:D27"/>
    <mergeCell ref="B1:D1"/>
    <mergeCell ref="B4:D4"/>
    <mergeCell ref="B19:D19"/>
    <mergeCell ref="B20:D20"/>
    <mergeCell ref="B21:D21"/>
    <mergeCell ref="B22:D22"/>
    <mergeCell ref="B23:D23"/>
  </mergeCells>
  <dataValidations count="1">
    <dataValidation type="list" allowBlank="1" showInputMessage="1" showErrorMessage="1" sqref="B9">
      <formula1>OFFICIAL</formula1>
    </dataValidation>
  </dataValidations>
  <hyperlinks>
    <hyperlink ref="D16" r:id="rId1"/>
  </hyperlinks>
  <pageMargins left="0.7" right="0.7" top="0.75" bottom="0.75" header="0.3" footer="0.3"/>
  <pageSetup paperSize="0" orientation="portrait" horizontalDpi="0" verticalDpi="0" copies="0"/>
  <drawing r:id="rId2"/>
  <extLst>
    <ext xmlns:x14="http://schemas.microsoft.com/office/spreadsheetml/2009/9/main" uri="{CCE6A557-97BC-4b89-ADB6-D9C93CAAB3DF}">
      <x14:dataValidations xmlns:xm="http://schemas.microsoft.com/office/excel/2006/main" count="2">
        <x14:dataValidation type="list" allowBlank="1" showInputMessage="1">
          <x14:formula1>
            <xm:f>'[1]Data values'!#REF!</xm:f>
          </x14:formula1>
          <xm:sqref>B12</xm:sqref>
        </x14:dataValidation>
        <x14:dataValidation type="list" errorStyle="information" allowBlank="1" showInputMessage="1" showErrorMessage="1">
          <x14:formula1>
            <xm:f>'[1]Data values'!#REF!</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activeCell="B12" sqref="B12"/>
    </sheetView>
  </sheetViews>
  <sheetFormatPr defaultColWidth="9.1796875" defaultRowHeight="14.5" x14ac:dyDescent="0.35"/>
  <cols>
    <col min="1" max="1" width="25.1796875" style="17" customWidth="1"/>
    <col min="2" max="2" width="114.54296875" style="17" customWidth="1"/>
    <col min="3" max="16384" width="9.1796875" style="17"/>
  </cols>
  <sheetData>
    <row r="1" spans="1:2" s="24" customFormat="1" ht="21" x14ac:dyDescent="0.5">
      <c r="A1" s="91" t="s">
        <v>54</v>
      </c>
      <c r="B1" s="91"/>
    </row>
    <row r="3" spans="1:2" ht="29" x14ac:dyDescent="0.35">
      <c r="A3" s="25" t="s">
        <v>165</v>
      </c>
      <c r="B3" s="23" t="s">
        <v>219</v>
      </c>
    </row>
    <row r="4" spans="1:2" x14ac:dyDescent="0.35">
      <c r="A4" s="25" t="s">
        <v>166</v>
      </c>
      <c r="B4" s="23" t="s">
        <v>220</v>
      </c>
    </row>
    <row r="5" spans="1:2" ht="130.5" x14ac:dyDescent="0.35">
      <c r="A5" s="25" t="s">
        <v>167</v>
      </c>
      <c r="B5" s="23" t="s">
        <v>322</v>
      </c>
    </row>
    <row r="6" spans="1:2" ht="58" x14ac:dyDescent="0.35">
      <c r="A6" s="93" t="s">
        <v>150</v>
      </c>
      <c r="B6" s="23" t="s">
        <v>323</v>
      </c>
    </row>
    <row r="7" spans="1:2" x14ac:dyDescent="0.35">
      <c r="A7" s="93"/>
      <c r="B7" s="44" t="s">
        <v>354</v>
      </c>
    </row>
    <row r="8" spans="1:2" x14ac:dyDescent="0.35">
      <c r="A8" s="93"/>
      <c r="B8" s="44" t="s">
        <v>324</v>
      </c>
    </row>
    <row r="9" spans="1:2" x14ac:dyDescent="0.35">
      <c r="A9" s="93"/>
      <c r="B9" s="44" t="s">
        <v>355</v>
      </c>
    </row>
    <row r="10" spans="1:2" x14ac:dyDescent="0.35">
      <c r="A10" s="93"/>
      <c r="B10" s="44" t="s">
        <v>325</v>
      </c>
    </row>
    <row r="11" spans="1:2" x14ac:dyDescent="0.35">
      <c r="A11" s="93"/>
      <c r="B11" s="44" t="s">
        <v>356</v>
      </c>
    </row>
    <row r="12" spans="1:2" ht="29" x14ac:dyDescent="0.35">
      <c r="A12" s="93"/>
      <c r="B12" s="44" t="s">
        <v>223</v>
      </c>
    </row>
    <row r="13" spans="1:2" ht="53.25" customHeight="1" x14ac:dyDescent="0.35">
      <c r="A13" s="25"/>
      <c r="B13" s="23"/>
    </row>
    <row r="14" spans="1:2" s="24" customFormat="1" ht="21" x14ac:dyDescent="0.5">
      <c r="A14" s="91" t="s">
        <v>168</v>
      </c>
      <c r="B14" s="91"/>
    </row>
    <row r="16" spans="1:2" ht="48" customHeight="1" x14ac:dyDescent="0.35">
      <c r="A16" s="92" t="s">
        <v>344</v>
      </c>
      <c r="B16" s="92"/>
    </row>
    <row r="17" spans="1:2" x14ac:dyDescent="0.35">
      <c r="A17" s="36"/>
      <c r="B17" s="36"/>
    </row>
    <row r="18" spans="1:2" ht="48" customHeight="1" x14ac:dyDescent="0.35">
      <c r="A18" s="92" t="s">
        <v>169</v>
      </c>
      <c r="B18" s="92"/>
    </row>
    <row r="19" spans="1:2" x14ac:dyDescent="0.35">
      <c r="A19" s="36"/>
      <c r="B19" s="36"/>
    </row>
    <row r="20" spans="1:2" x14ac:dyDescent="0.35">
      <c r="A20" s="92" t="s">
        <v>180</v>
      </c>
      <c r="B20" s="92"/>
    </row>
    <row r="21" spans="1:2" x14ac:dyDescent="0.35">
      <c r="A21" s="26"/>
      <c r="B21" s="26"/>
    </row>
    <row r="22" spans="1:2" x14ac:dyDescent="0.35">
      <c r="A22" s="92" t="s">
        <v>178</v>
      </c>
      <c r="B22" s="92"/>
    </row>
    <row r="23" spans="1:2" x14ac:dyDescent="0.35">
      <c r="A23" s="92" t="s">
        <v>179</v>
      </c>
      <c r="B23" s="92"/>
    </row>
    <row r="24" spans="1:2" x14ac:dyDescent="0.35">
      <c r="A24" s="26"/>
      <c r="B24" s="26"/>
    </row>
    <row r="25" spans="1:2" x14ac:dyDescent="0.35">
      <c r="A25" s="23"/>
      <c r="B25" s="23"/>
    </row>
    <row r="26" spans="1:2" x14ac:dyDescent="0.35">
      <c r="A26" s="27" t="s">
        <v>170</v>
      </c>
      <c r="B26" s="29" t="s">
        <v>171</v>
      </c>
    </row>
    <row r="27" spans="1:2" x14ac:dyDescent="0.35">
      <c r="A27" s="28" t="s">
        <v>258</v>
      </c>
      <c r="B27" s="30" t="s">
        <v>326</v>
      </c>
    </row>
    <row r="28" spans="1:2" ht="116" x14ac:dyDescent="0.35">
      <c r="A28" s="28" t="s">
        <v>149</v>
      </c>
      <c r="B28" s="30" t="s">
        <v>173</v>
      </c>
    </row>
    <row r="29" spans="1:2" ht="58" x14ac:dyDescent="0.35">
      <c r="A29" s="28" t="s">
        <v>2</v>
      </c>
      <c r="B29" s="30" t="s">
        <v>352</v>
      </c>
    </row>
    <row r="30" spans="1:2" ht="29" x14ac:dyDescent="0.35">
      <c r="A30" s="28" t="s">
        <v>3</v>
      </c>
      <c r="B30" s="30" t="s">
        <v>221</v>
      </c>
    </row>
    <row r="31" spans="1:2" ht="43.5" x14ac:dyDescent="0.35">
      <c r="A31" s="28" t="s">
        <v>4</v>
      </c>
      <c r="B31" s="30" t="s">
        <v>172</v>
      </c>
    </row>
    <row r="32" spans="1:2" ht="101.5" x14ac:dyDescent="0.35">
      <c r="A32" s="28" t="s">
        <v>327</v>
      </c>
      <c r="B32" s="31" t="s">
        <v>328</v>
      </c>
    </row>
    <row r="33" spans="1:2" ht="43.5" x14ac:dyDescent="0.35">
      <c r="A33" s="28" t="s">
        <v>329</v>
      </c>
      <c r="B33" s="30" t="s">
        <v>330</v>
      </c>
    </row>
    <row r="34" spans="1:2" ht="43.5" x14ac:dyDescent="0.35">
      <c r="A34" s="28" t="s">
        <v>331</v>
      </c>
      <c r="B34" s="30" t="s">
        <v>332</v>
      </c>
    </row>
    <row r="35" spans="1:2" ht="29" x14ac:dyDescent="0.35">
      <c r="A35" s="28" t="s">
        <v>317</v>
      </c>
      <c r="B35" s="30" t="s">
        <v>333</v>
      </c>
    </row>
    <row r="36" spans="1:2" ht="159.5" x14ac:dyDescent="0.35">
      <c r="A36" s="28" t="s">
        <v>163</v>
      </c>
      <c r="B36" s="30" t="s">
        <v>334</v>
      </c>
    </row>
    <row r="37" spans="1:2" x14ac:dyDescent="0.35">
      <c r="A37" s="32" t="s">
        <v>176</v>
      </c>
      <c r="B37" s="33" t="s">
        <v>177</v>
      </c>
    </row>
    <row r="39" spans="1:2" ht="29" hidden="1" x14ac:dyDescent="0.35">
      <c r="A39" s="40" t="s">
        <v>216</v>
      </c>
      <c r="B39" s="41" t="s">
        <v>217</v>
      </c>
    </row>
    <row r="40" spans="1:2" hidden="1" x14ac:dyDescent="0.35">
      <c r="B40" s="41" t="s">
        <v>218</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89"/>
  <sheetViews>
    <sheetView zoomScaleNormal="100" workbookViewId="0">
      <pane xSplit="3" ySplit="3" topLeftCell="D130" activePane="bottomRight" state="frozen"/>
      <selection pane="topRight" activeCell="D1" sqref="D1"/>
      <selection pane="bottomLeft" activeCell="A4" sqref="A4"/>
      <selection pane="bottomRight" activeCell="A131" sqref="A131"/>
    </sheetView>
  </sheetViews>
  <sheetFormatPr defaultRowHeight="14.5" x14ac:dyDescent="0.35"/>
  <cols>
    <col min="1" max="1" width="45" bestFit="1" customWidth="1"/>
    <col min="2" max="2" width="14.1796875" style="52" customWidth="1"/>
    <col min="3" max="3" width="7.81640625" style="52" customWidth="1"/>
    <col min="4" max="4" width="29.453125" customWidth="1"/>
    <col min="5" max="5" width="9" style="52" bestFit="1" customWidth="1"/>
    <col min="6" max="6" width="85.81640625" hidden="1" customWidth="1"/>
    <col min="7" max="7" width="12.81640625" customWidth="1"/>
    <col min="8" max="8" width="11.453125" customWidth="1"/>
    <col min="9" max="9" width="14.1796875" customWidth="1"/>
    <col min="10" max="10" width="13" customWidth="1"/>
    <col min="11" max="11" width="18.453125" customWidth="1"/>
    <col min="12" max="12" width="16.1796875" hidden="1" customWidth="1"/>
    <col min="13" max="13" width="15.81640625" customWidth="1"/>
    <col min="14" max="14" width="14.81640625" customWidth="1"/>
    <col min="15" max="15" width="16" bestFit="1" customWidth="1"/>
    <col min="16" max="16" width="14.81640625" customWidth="1"/>
  </cols>
  <sheetData>
    <row r="1" spans="1:16" s="20" customFormat="1" ht="65.5" customHeight="1" x14ac:dyDescent="0.35">
      <c r="A1" s="19"/>
      <c r="B1" s="47"/>
      <c r="C1" s="47"/>
      <c r="D1" s="97" t="s">
        <v>159</v>
      </c>
      <c r="E1" s="98"/>
      <c r="F1" s="99" t="s">
        <v>316</v>
      </c>
      <c r="G1" s="100"/>
      <c r="H1" s="101"/>
      <c r="I1" s="72" t="s">
        <v>317</v>
      </c>
      <c r="J1" s="74" t="s">
        <v>163</v>
      </c>
      <c r="K1" s="94" t="s">
        <v>150</v>
      </c>
      <c r="L1" s="95"/>
      <c r="M1" s="95"/>
      <c r="N1" s="95"/>
      <c r="O1" s="95"/>
      <c r="P1" s="96"/>
    </row>
    <row r="2" spans="1:16" s="17" customFormat="1" ht="40.5" x14ac:dyDescent="0.35">
      <c r="A2" s="18" t="s">
        <v>258</v>
      </c>
      <c r="B2" s="50" t="s">
        <v>149</v>
      </c>
      <c r="C2" s="50" t="s">
        <v>164</v>
      </c>
      <c r="D2" s="39" t="s">
        <v>160</v>
      </c>
      <c r="E2" s="70" t="s">
        <v>161</v>
      </c>
      <c r="F2" s="18" t="s">
        <v>151</v>
      </c>
      <c r="G2" s="18" t="s">
        <v>0</v>
      </c>
      <c r="H2" s="18" t="s">
        <v>153</v>
      </c>
      <c r="I2" s="73"/>
      <c r="J2" s="73"/>
      <c r="K2" s="21" t="s">
        <v>222</v>
      </c>
      <c r="L2" s="21" t="s">
        <v>158</v>
      </c>
      <c r="M2" s="21" t="s">
        <v>318</v>
      </c>
      <c r="N2" s="22" t="s">
        <v>319</v>
      </c>
      <c r="O2" s="21" t="s">
        <v>320</v>
      </c>
      <c r="P2" s="22" t="s">
        <v>321</v>
      </c>
    </row>
    <row r="3" spans="1:16" ht="7.5" customHeight="1" x14ac:dyDescent="0.35">
      <c r="A3" s="9"/>
      <c r="B3" s="53"/>
      <c r="C3" s="53"/>
      <c r="D3" s="9"/>
      <c r="E3" s="53"/>
      <c r="F3" s="9"/>
      <c r="G3" s="9"/>
      <c r="H3" s="9"/>
      <c r="I3" s="9"/>
      <c r="J3" s="16"/>
      <c r="K3" s="9"/>
      <c r="L3" s="9"/>
      <c r="M3" s="9"/>
      <c r="N3" s="9"/>
      <c r="O3" s="9"/>
      <c r="P3" s="9"/>
    </row>
    <row r="4" spans="1:16" x14ac:dyDescent="0.35">
      <c r="A4" s="1" t="s">
        <v>16</v>
      </c>
      <c r="B4" s="54" t="s">
        <v>6</v>
      </c>
      <c r="C4" s="54" t="s">
        <v>7</v>
      </c>
      <c r="D4" s="35" t="str">
        <f>IF(ISBLANK(links!H4),links!D4,HYPERLINK(links!J4,links!D4))</f>
        <v>1.2.36.1.2001.1006.1.16565.1</v>
      </c>
      <c r="E4" s="56">
        <v>25</v>
      </c>
      <c r="F4" s="4" t="s">
        <v>19</v>
      </c>
      <c r="G4" s="4" t="s">
        <v>20</v>
      </c>
      <c r="H4" s="76">
        <v>40987</v>
      </c>
      <c r="I4" s="4" t="s">
        <v>15</v>
      </c>
      <c r="J4" s="8" t="s">
        <v>154</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35">
      <c r="A5" s="1" t="s">
        <v>16</v>
      </c>
      <c r="B5" s="54" t="s">
        <v>6</v>
      </c>
      <c r="C5" s="54" t="s">
        <v>7</v>
      </c>
      <c r="D5" s="35" t="str">
        <f>IF(ISBLANK(links!H5),links!D5,HYPERLINK(links!J5,links!D5))</f>
        <v>1.2.36.1.2001.1006.1.16565.3</v>
      </c>
      <c r="E5" s="56">
        <v>42</v>
      </c>
      <c r="F5" s="4" t="s">
        <v>19</v>
      </c>
      <c r="G5" s="4" t="s">
        <v>18</v>
      </c>
      <c r="H5" s="76">
        <v>41046</v>
      </c>
      <c r="I5" s="4" t="s">
        <v>14</v>
      </c>
      <c r="J5" s="15" t="s">
        <v>162</v>
      </c>
      <c r="K5" s="45">
        <f t="shared" si="0"/>
        <v>41046</v>
      </c>
      <c r="L5" s="45">
        <f>IF(ISBLANK(I5),"",VLOOKUP(I5,codes!$A$2:$B$6,2))</f>
        <v>41138</v>
      </c>
      <c r="M5" s="45">
        <f>IF(ISBLANK(I5),"",VLOOKUP(I5,codes!$A$2:$B$7,2))</f>
        <v>41138</v>
      </c>
      <c r="N5" s="45"/>
      <c r="O5" s="45">
        <f>IF(ISBLANK(I5),"",VLOOKUP(I5,codes!$A$2:$B$7,2))</f>
        <v>41138</v>
      </c>
      <c r="P5" s="15"/>
    </row>
    <row r="6" spans="1:16" x14ac:dyDescent="0.35">
      <c r="A6" s="1" t="s">
        <v>16</v>
      </c>
      <c r="B6" s="54" t="s">
        <v>8</v>
      </c>
      <c r="C6" s="54" t="s">
        <v>7</v>
      </c>
      <c r="D6" s="35" t="str">
        <f>IF(ISBLANK(links!H6),links!D6,HYPERLINK(links!J6,links!D6))</f>
        <v>1.2.36.1.2001.1006.1.16565.4</v>
      </c>
      <c r="E6" s="56">
        <v>32620</v>
      </c>
      <c r="F6" s="4" t="s">
        <v>19</v>
      </c>
      <c r="G6" s="4" t="s">
        <v>21</v>
      </c>
      <c r="H6" s="76">
        <v>41556</v>
      </c>
      <c r="I6" s="4" t="s">
        <v>12</v>
      </c>
      <c r="J6" s="15" t="s">
        <v>162</v>
      </c>
      <c r="K6" s="45">
        <f t="shared" si="0"/>
        <v>41556</v>
      </c>
      <c r="L6" s="45">
        <f>IF(ISBLANK(I6),"",VLOOKUP(I6,codes!$A$2:$B$6,2))</f>
        <v>41581</v>
      </c>
      <c r="M6" s="45">
        <f>IF(ISBLANK(I6),"",VLOOKUP(I6,codes!$A$2:$B$7,2))</f>
        <v>41581</v>
      </c>
      <c r="N6" s="45"/>
      <c r="O6" s="45">
        <f>IF(ISBLANK(I6),"",VLOOKUP(I6,codes!$A$2:$B$7,2))</f>
        <v>41581</v>
      </c>
      <c r="P6" s="15"/>
    </row>
    <row r="7" spans="1:16" x14ac:dyDescent="0.35">
      <c r="A7" s="1" t="s">
        <v>16</v>
      </c>
      <c r="B7" s="54" t="s">
        <v>8</v>
      </c>
      <c r="C7" s="54" t="s">
        <v>10</v>
      </c>
      <c r="D7" s="35" t="str">
        <f>IF(ISBLANK(links!H7),links!D7,HYPERLINK(links!J7,links!D7))</f>
        <v>1.2.36.1.2001.1006.1.16565.5</v>
      </c>
      <c r="E7" s="56">
        <v>32620</v>
      </c>
      <c r="F7" s="4" t="s">
        <v>19</v>
      </c>
      <c r="G7" s="4" t="s">
        <v>21</v>
      </c>
      <c r="H7" s="76">
        <v>41556</v>
      </c>
      <c r="I7" s="4" t="s">
        <v>12</v>
      </c>
      <c r="J7" s="15" t="s">
        <v>162</v>
      </c>
      <c r="K7" s="45">
        <f t="shared" si="0"/>
        <v>41556</v>
      </c>
      <c r="L7" s="45">
        <f>IF(ISBLANK(I7),"",VLOOKUP(I7,codes!$A$2:$B$6,2))</f>
        <v>41581</v>
      </c>
      <c r="M7" s="45">
        <f>IF(ISBLANK(I7),"",VLOOKUP(I7,codes!$A$2:$B$7,2))</f>
        <v>41581</v>
      </c>
      <c r="N7" s="45"/>
      <c r="O7" s="45">
        <f>IF(ISBLANK(I7),"",VLOOKUP(I7,codes!$A$2:$B$7,2))</f>
        <v>41581</v>
      </c>
      <c r="P7" s="15"/>
    </row>
    <row r="8" spans="1:16" x14ac:dyDescent="0.35">
      <c r="A8" s="1" t="s">
        <v>16</v>
      </c>
      <c r="B8" s="54" t="s">
        <v>6</v>
      </c>
      <c r="C8" s="54" t="s">
        <v>7</v>
      </c>
      <c r="D8" s="35" t="str">
        <f>IF(ISBLANK(links!H8),links!D8,HYPERLINK(links!J8,links!D8))</f>
        <v>1.2.36.1.2001.1006.1.16565.6</v>
      </c>
      <c r="E8" s="56">
        <v>32620</v>
      </c>
      <c r="F8" s="4" t="s">
        <v>19</v>
      </c>
      <c r="G8" s="4" t="s">
        <v>21</v>
      </c>
      <c r="H8" s="76">
        <v>41556</v>
      </c>
      <c r="I8" s="4" t="s">
        <v>12</v>
      </c>
      <c r="J8" s="15" t="s">
        <v>162</v>
      </c>
      <c r="K8" s="45">
        <f t="shared" si="0"/>
        <v>41556</v>
      </c>
      <c r="L8" s="45">
        <f>IF(ISBLANK(I8),"",VLOOKUP(I8,codes!$A$2:$B$6,2))</f>
        <v>41581</v>
      </c>
      <c r="M8" s="45">
        <f>IF(ISBLANK(I8),"",VLOOKUP(I8,codes!$A$2:$B$7,2))</f>
        <v>41581</v>
      </c>
      <c r="N8" s="45"/>
      <c r="O8" s="45">
        <f>IF(ISBLANK(I8),"",VLOOKUP(I8,codes!$A$2:$B$7,2))</f>
        <v>41581</v>
      </c>
      <c r="P8" s="15"/>
    </row>
    <row r="9" spans="1:16" x14ac:dyDescent="0.35">
      <c r="A9" s="1" t="s">
        <v>16</v>
      </c>
      <c r="B9" s="54" t="s">
        <v>6</v>
      </c>
      <c r="C9" s="54" t="s">
        <v>10</v>
      </c>
      <c r="D9" s="35" t="str">
        <f>IF(ISBLANK(links!H9),links!D9,HYPERLINK(links!J9,links!D9))</f>
        <v>1.2.36.1.2001.1006.1.16565.7</v>
      </c>
      <c r="E9" s="56">
        <v>32620</v>
      </c>
      <c r="F9" s="4" t="s">
        <v>19</v>
      </c>
      <c r="G9" s="4" t="s">
        <v>21</v>
      </c>
      <c r="H9" s="76">
        <v>41556</v>
      </c>
      <c r="I9" s="4" t="s">
        <v>12</v>
      </c>
      <c r="J9" s="15" t="s">
        <v>162</v>
      </c>
      <c r="K9" s="45">
        <f t="shared" si="0"/>
        <v>41556</v>
      </c>
      <c r="L9" s="45">
        <f>IF(ISBLANK(I9),"",VLOOKUP(I9,codes!$A$2:$B$6,2))</f>
        <v>41581</v>
      </c>
      <c r="M9" s="45">
        <f>IF(ISBLANK(I9),"",VLOOKUP(I9,codes!$A$2:$B$7,2))</f>
        <v>41581</v>
      </c>
      <c r="N9" s="45"/>
      <c r="O9" s="45">
        <f>IF(ISBLANK(I9),"",VLOOKUP(I9,codes!$A$2:$B$7,2))</f>
        <v>41581</v>
      </c>
      <c r="P9" s="15"/>
    </row>
    <row r="10" spans="1:16" s="12" customFormat="1" x14ac:dyDescent="0.35">
      <c r="A10" s="1" t="s">
        <v>16</v>
      </c>
      <c r="B10" s="54" t="s">
        <v>8</v>
      </c>
      <c r="C10" s="54" t="s">
        <v>7</v>
      </c>
      <c r="D10" s="35" t="str">
        <f>IF(ISBLANK(links!H10),links!D10,HYPERLINK(links!J10,links!D10))</f>
        <v>1.2.36.1.2001.1006.1.16565.8</v>
      </c>
      <c r="E10" s="56">
        <v>36326</v>
      </c>
      <c r="F10" s="4"/>
      <c r="G10" s="4" t="s">
        <v>283</v>
      </c>
      <c r="H10" s="76">
        <v>42111</v>
      </c>
      <c r="I10" s="4" t="s">
        <v>278</v>
      </c>
      <c r="J10" s="15" t="s">
        <v>155</v>
      </c>
      <c r="K10" s="45">
        <f t="shared" si="0"/>
        <v>42111</v>
      </c>
      <c r="L10" s="75"/>
      <c r="M10" s="45">
        <f>IF(ISBLANK(I10),"",VLOOKUP(I10,codes!$A$2:$B$8,2))</f>
        <v>42182</v>
      </c>
      <c r="N10" s="45"/>
      <c r="O10" s="45">
        <f>IF(ISBLANK(I10),"",VLOOKUP(I10,codes!$A$2:$B$8,2))</f>
        <v>42182</v>
      </c>
      <c r="P10" s="15"/>
    </row>
    <row r="11" spans="1:16" s="12" customFormat="1" x14ac:dyDescent="0.35">
      <c r="A11" s="1" t="s">
        <v>16</v>
      </c>
      <c r="B11" s="54" t="s">
        <v>8</v>
      </c>
      <c r="C11" s="54" t="s">
        <v>10</v>
      </c>
      <c r="D11" s="35" t="str">
        <f>IF(ISBLANK(links!H11),links!D11,HYPERLINK(links!J11,links!D11))</f>
        <v>1.2.36.1.2001.1006.1.16565.9</v>
      </c>
      <c r="E11" s="56">
        <v>36326</v>
      </c>
      <c r="F11" s="4"/>
      <c r="G11" s="4" t="s">
        <v>283</v>
      </c>
      <c r="H11" s="76">
        <v>42111</v>
      </c>
      <c r="I11" s="4" t="s">
        <v>278</v>
      </c>
      <c r="J11" s="15" t="s">
        <v>155</v>
      </c>
      <c r="K11" s="45">
        <f t="shared" si="0"/>
        <v>42111</v>
      </c>
      <c r="L11" s="75"/>
      <c r="M11" s="45">
        <f>IF(ISBLANK(I11),"",VLOOKUP(I11,codes!$A$2:$B$8,2))</f>
        <v>42182</v>
      </c>
      <c r="N11" s="45"/>
      <c r="O11" s="45">
        <f>IF(ISBLANK(I11),"",VLOOKUP(I11,codes!$A$2:$B$8,2))</f>
        <v>42182</v>
      </c>
      <c r="P11" s="15"/>
    </row>
    <row r="12" spans="1:16" s="12" customFormat="1" x14ac:dyDescent="0.35">
      <c r="A12" s="1" t="s">
        <v>16</v>
      </c>
      <c r="B12" s="54" t="s">
        <v>6</v>
      </c>
      <c r="C12" s="54" t="s">
        <v>7</v>
      </c>
      <c r="D12" s="35" t="str">
        <f>IF(ISBLANK(links!H12),links!D12,HYPERLINK(links!J12,links!D12))</f>
        <v>1.2.36.1.2001.1006.1.16565.10</v>
      </c>
      <c r="E12" s="56">
        <v>36326</v>
      </c>
      <c r="F12" s="4"/>
      <c r="G12" s="4" t="s">
        <v>283</v>
      </c>
      <c r="H12" s="76">
        <v>42111</v>
      </c>
      <c r="I12" s="4" t="s">
        <v>278</v>
      </c>
      <c r="J12" s="15" t="s">
        <v>155</v>
      </c>
      <c r="K12" s="45">
        <f t="shared" si="0"/>
        <v>42111</v>
      </c>
      <c r="L12" s="75"/>
      <c r="M12" s="45">
        <f>IF(ISBLANK(I12),"",VLOOKUP(I12,codes!$A$2:$B$8,2))</f>
        <v>42182</v>
      </c>
      <c r="N12" s="45"/>
      <c r="O12" s="45">
        <f>IF(ISBLANK(I12),"",VLOOKUP(I12,codes!$A$2:$B$8,2))</f>
        <v>42182</v>
      </c>
      <c r="P12" s="15"/>
    </row>
    <row r="13" spans="1:16" s="12" customFormat="1" x14ac:dyDescent="0.35">
      <c r="A13" s="1" t="s">
        <v>16</v>
      </c>
      <c r="B13" s="54" t="s">
        <v>6</v>
      </c>
      <c r="C13" s="54" t="s">
        <v>10</v>
      </c>
      <c r="D13" s="35" t="str">
        <f>IF(ISBLANK(links!H13),links!D13,HYPERLINK(links!J13,links!D13))</f>
        <v>1.2.36.1.2001.1006.1.16565.11</v>
      </c>
      <c r="E13" s="56">
        <v>36326</v>
      </c>
      <c r="F13" s="4"/>
      <c r="G13" s="4" t="s">
        <v>283</v>
      </c>
      <c r="H13" s="76">
        <v>42111</v>
      </c>
      <c r="I13" s="4" t="s">
        <v>278</v>
      </c>
      <c r="J13" s="15" t="s">
        <v>155</v>
      </c>
      <c r="K13" s="45">
        <f t="shared" si="0"/>
        <v>42111</v>
      </c>
      <c r="L13" s="75"/>
      <c r="M13" s="45">
        <f>IF(ISBLANK(I13),"",VLOOKUP(I13,codes!$A$2:$B$8,2))</f>
        <v>42182</v>
      </c>
      <c r="N13" s="45"/>
      <c r="O13" s="45">
        <f>IF(ISBLANK(I13),"",VLOOKUP(I13,codes!$A$2:$B$8,2))</f>
        <v>42182</v>
      </c>
      <c r="P13" s="15"/>
    </row>
    <row r="14" spans="1:16" ht="7.5" customHeight="1" x14ac:dyDescent="0.35">
      <c r="A14" s="9"/>
      <c r="B14" s="53"/>
      <c r="C14" s="53"/>
      <c r="D14" s="16"/>
      <c r="E14" s="53"/>
      <c r="F14" s="9"/>
      <c r="G14" s="9"/>
      <c r="H14" s="77"/>
      <c r="I14" s="9"/>
      <c r="J14" s="16"/>
      <c r="K14" s="16"/>
      <c r="L14" s="43"/>
      <c r="M14" s="43"/>
      <c r="N14" s="43"/>
      <c r="O14" s="43"/>
      <c r="P14" s="9"/>
    </row>
    <row r="15" spans="1:16" x14ac:dyDescent="0.35">
      <c r="A15" s="1" t="s">
        <v>5</v>
      </c>
      <c r="B15" s="54" t="s">
        <v>6</v>
      </c>
      <c r="C15" s="54" t="s">
        <v>7</v>
      </c>
      <c r="D15" s="35" t="str">
        <f>IF(ISBLANK(links!H15),links!D15,HYPERLINK(links!J15,links!D15))</f>
        <v>1.2.36.1.2001.1006.1.16473.1</v>
      </c>
      <c r="E15" s="56">
        <v>39</v>
      </c>
      <c r="F15" s="4" t="s">
        <v>11</v>
      </c>
      <c r="G15" s="4" t="s">
        <v>17</v>
      </c>
      <c r="H15" s="76">
        <v>40984</v>
      </c>
      <c r="I15" s="4" t="s">
        <v>15</v>
      </c>
      <c r="J15" s="8" t="s">
        <v>154</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35">
      <c r="A16" s="1" t="s">
        <v>5</v>
      </c>
      <c r="B16" s="54" t="s">
        <v>6</v>
      </c>
      <c r="C16" s="54">
        <v>2</v>
      </c>
      <c r="D16" s="35" t="str">
        <f>IF(ISBLANK(links!H16),links!D16,HYPERLINK(links!J16,links!D16))</f>
        <v>1.2.36.1.2001.1006.1.16473.2</v>
      </c>
      <c r="E16" s="56">
        <v>40</v>
      </c>
      <c r="F16" s="4" t="s">
        <v>11</v>
      </c>
      <c r="G16" s="4" t="s">
        <v>17</v>
      </c>
      <c r="H16" s="76">
        <v>40984</v>
      </c>
      <c r="I16" s="4" t="s">
        <v>15</v>
      </c>
      <c r="J16" s="8" t="s">
        <v>154</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35">
      <c r="A17" s="1" t="s">
        <v>5</v>
      </c>
      <c r="B17" s="54" t="s">
        <v>6</v>
      </c>
      <c r="C17" s="54" t="s">
        <v>9</v>
      </c>
      <c r="D17" s="35" t="str">
        <f>IF(ISBLANK(links!H17),links!D17,HYPERLINK(links!J17,links!D17))</f>
        <v>1.2.36.1.2001.1006.1.16473.3</v>
      </c>
      <c r="E17" s="56">
        <v>41</v>
      </c>
      <c r="F17" s="4" t="s">
        <v>11</v>
      </c>
      <c r="G17" s="4" t="s">
        <v>17</v>
      </c>
      <c r="H17" s="76">
        <v>40984</v>
      </c>
      <c r="I17" s="4" t="s">
        <v>15</v>
      </c>
      <c r="J17" s="8" t="s">
        <v>154</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35">
      <c r="A18" s="1" t="s">
        <v>5</v>
      </c>
      <c r="B18" s="54" t="s">
        <v>6</v>
      </c>
      <c r="C18" s="54" t="s">
        <v>7</v>
      </c>
      <c r="D18" s="35" t="str">
        <f>IF(ISBLANK(links!H18),links!D18,HYPERLINK(links!J18,links!D18))</f>
        <v>1.2.36.1.2001.1006.1.16473.6</v>
      </c>
      <c r="E18" s="56">
        <v>58</v>
      </c>
      <c r="F18" s="4" t="s">
        <v>11</v>
      </c>
      <c r="G18" s="4" t="s">
        <v>17</v>
      </c>
      <c r="H18" s="76">
        <v>40984</v>
      </c>
      <c r="I18" s="4" t="s">
        <v>14</v>
      </c>
      <c r="J18" s="15" t="s">
        <v>154</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35">
      <c r="A19" s="1" t="s">
        <v>5</v>
      </c>
      <c r="B19" s="54" t="s">
        <v>6</v>
      </c>
      <c r="C19" s="54" t="s">
        <v>7</v>
      </c>
      <c r="D19" s="35" t="str">
        <f>IF(ISBLANK(links!H19),links!D19,HYPERLINK(links!J19,links!D19))</f>
        <v>1.2.36.1.2001.1006.1.16473.7</v>
      </c>
      <c r="E19" s="56">
        <v>30923</v>
      </c>
      <c r="F19" s="4" t="s">
        <v>11</v>
      </c>
      <c r="G19" s="4" t="s">
        <v>20</v>
      </c>
      <c r="H19" s="76">
        <v>41100</v>
      </c>
      <c r="I19" s="4" t="s">
        <v>13</v>
      </c>
      <c r="J19" s="15" t="s">
        <v>154</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35">
      <c r="A20" s="1" t="s">
        <v>5</v>
      </c>
      <c r="B20" s="54" t="s">
        <v>8</v>
      </c>
      <c r="C20" s="54" t="s">
        <v>10</v>
      </c>
      <c r="D20" s="35" t="str">
        <f>IF(ISBLANK(links!H20),links!D20,HYPERLINK(links!J20,links!D20))</f>
        <v>1.2.36.1.2001.1006.1.16473.8</v>
      </c>
      <c r="E20" s="56">
        <v>32620</v>
      </c>
      <c r="F20" s="4" t="s">
        <v>11</v>
      </c>
      <c r="G20" s="4" t="s">
        <v>18</v>
      </c>
      <c r="H20" s="76">
        <v>41556</v>
      </c>
      <c r="I20" s="4" t="s">
        <v>12</v>
      </c>
      <c r="J20" s="15" t="s">
        <v>154</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35">
      <c r="A21" s="1" t="s">
        <v>5</v>
      </c>
      <c r="B21" s="54" t="s">
        <v>8</v>
      </c>
      <c r="C21" s="54" t="s">
        <v>7</v>
      </c>
      <c r="D21" s="35" t="str">
        <f>IF(ISBLANK(links!H21),links!D21,HYPERLINK(links!J21,links!D21))</f>
        <v>1.2.36.1.2001.1006.1.16473.9</v>
      </c>
      <c r="E21" s="56">
        <v>32620</v>
      </c>
      <c r="F21" s="4" t="s">
        <v>11</v>
      </c>
      <c r="G21" s="4" t="s">
        <v>18</v>
      </c>
      <c r="H21" s="76">
        <v>41556</v>
      </c>
      <c r="I21" s="4" t="s">
        <v>12</v>
      </c>
      <c r="J21" s="15" t="s">
        <v>154</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35">
      <c r="A22" s="1" t="s">
        <v>5</v>
      </c>
      <c r="B22" s="54" t="s">
        <v>6</v>
      </c>
      <c r="C22" s="54" t="s">
        <v>7</v>
      </c>
      <c r="D22" s="35" t="str">
        <f>IF(ISBLANK(links!H22),links!D22,HYPERLINK(links!J22,links!D22))</f>
        <v>1.2.36.1.2001.1006.1.16473.10</v>
      </c>
      <c r="E22" s="56">
        <v>32620</v>
      </c>
      <c r="F22" s="4" t="s">
        <v>11</v>
      </c>
      <c r="G22" s="4" t="s">
        <v>18</v>
      </c>
      <c r="H22" s="76">
        <v>41556</v>
      </c>
      <c r="I22" s="4" t="s">
        <v>12</v>
      </c>
      <c r="J22" s="15" t="s">
        <v>154</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35">
      <c r="A23" s="1" t="s">
        <v>5</v>
      </c>
      <c r="B23" s="54" t="s">
        <v>6</v>
      </c>
      <c r="C23" s="54" t="s">
        <v>10</v>
      </c>
      <c r="D23" s="35" t="str">
        <f>IF(ISBLANK(links!H23),links!D23,HYPERLINK(links!J23,links!D23))</f>
        <v>1.2.36.1.2001.1006.1.16473.11</v>
      </c>
      <c r="E23" s="56">
        <v>32620</v>
      </c>
      <c r="F23" s="4" t="s">
        <v>11</v>
      </c>
      <c r="G23" s="4" t="s">
        <v>18</v>
      </c>
      <c r="H23" s="76">
        <v>41556</v>
      </c>
      <c r="I23" s="4" t="s">
        <v>12</v>
      </c>
      <c r="J23" s="15" t="s">
        <v>154</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35">
      <c r="A24" s="1" t="s">
        <v>5</v>
      </c>
      <c r="B24" s="54" t="s">
        <v>6</v>
      </c>
      <c r="C24" s="54" t="str">
        <f>links!C24</f>
        <v>3A</v>
      </c>
      <c r="D24" s="35" t="str">
        <f>IF(ISBLANK(links!H24),links!D24,HYPERLINK(links!J24,links!D24))</f>
        <v>1.2.36.1.2001.1006.1.16473.6</v>
      </c>
      <c r="E24" s="54">
        <f>links!E24</f>
        <v>35754</v>
      </c>
      <c r="F24" s="4"/>
      <c r="G24" s="4" t="s">
        <v>17</v>
      </c>
      <c r="H24" s="76">
        <v>40984</v>
      </c>
      <c r="I24" s="4" t="s">
        <v>14</v>
      </c>
      <c r="J24" s="15" t="s">
        <v>162</v>
      </c>
      <c r="K24" s="45">
        <f t="shared" ref="K24:K28" si="5">H24</f>
        <v>40984</v>
      </c>
      <c r="L24" s="45"/>
      <c r="M24" s="45">
        <f>O24</f>
        <v>41992</v>
      </c>
      <c r="N24" s="46"/>
      <c r="O24" s="45">
        <v>41992</v>
      </c>
      <c r="P24" s="45"/>
    </row>
    <row r="25" spans="1:16" s="12" customFormat="1" x14ac:dyDescent="0.35">
      <c r="A25" s="1" t="s">
        <v>5</v>
      </c>
      <c r="B25" s="54" t="s">
        <v>6</v>
      </c>
      <c r="C25" s="54" t="str">
        <f>links!C25</f>
        <v>3A</v>
      </c>
      <c r="D25" s="35" t="str">
        <f>IF(ISBLANK(links!H25),links!D25,HYPERLINK(links!J25,links!D25))</f>
        <v>1.2.36.1.2001.1006.1.16473.7</v>
      </c>
      <c r="E25" s="54">
        <f>links!E25</f>
        <v>35755</v>
      </c>
      <c r="F25" s="4"/>
      <c r="G25" s="4" t="s">
        <v>20</v>
      </c>
      <c r="H25" s="76">
        <v>41100</v>
      </c>
      <c r="I25" s="4" t="s">
        <v>13</v>
      </c>
      <c r="J25" s="15" t="s">
        <v>162</v>
      </c>
      <c r="K25" s="45">
        <f t="shared" si="5"/>
        <v>41100</v>
      </c>
      <c r="L25" s="45"/>
      <c r="M25" s="45">
        <f>O25</f>
        <v>41992</v>
      </c>
      <c r="N25" s="45"/>
      <c r="O25" s="45">
        <v>41992</v>
      </c>
      <c r="P25" s="45"/>
    </row>
    <row r="26" spans="1:16" s="12" customFormat="1" x14ac:dyDescent="0.35">
      <c r="A26" s="1" t="s">
        <v>5</v>
      </c>
      <c r="B26" s="54" t="str">
        <f>links!B26</f>
        <v>HPIIRelaxed</v>
      </c>
      <c r="C26" s="54" t="str">
        <f>links!C26</f>
        <v>3B</v>
      </c>
      <c r="D26" s="35" t="str">
        <f>IF(ISBLANK(links!H26),links!D26,HYPERLINK(links!J26,links!D26))</f>
        <v>1.2.36.1.2001.1006.1.16473.8</v>
      </c>
      <c r="E26" s="54">
        <f>links!E26</f>
        <v>35754</v>
      </c>
      <c r="F26" s="4"/>
      <c r="G26" s="4" t="s">
        <v>18</v>
      </c>
      <c r="H26" s="76">
        <v>41556</v>
      </c>
      <c r="I26" s="4" t="s">
        <v>12</v>
      </c>
      <c r="J26" s="15" t="s">
        <v>162</v>
      </c>
      <c r="K26" s="45">
        <f t="shared" si="5"/>
        <v>41556</v>
      </c>
      <c r="L26" s="45"/>
      <c r="M26" s="45">
        <f>O26</f>
        <v>41992</v>
      </c>
      <c r="N26" s="45"/>
      <c r="O26" s="45">
        <v>41992</v>
      </c>
      <c r="P26" s="45"/>
    </row>
    <row r="27" spans="1:16" s="12" customFormat="1" x14ac:dyDescent="0.35">
      <c r="A27" s="1" t="s">
        <v>5</v>
      </c>
      <c r="B27" s="54" t="str">
        <f>links!B27</f>
        <v>HPIIRelaxed</v>
      </c>
      <c r="C27" s="54" t="str">
        <f>links!C27</f>
        <v>3A</v>
      </c>
      <c r="D27" s="35" t="str">
        <f>IF(ISBLANK(links!H27),links!D27,HYPERLINK(links!J27,links!D27))</f>
        <v>1.2.36.1.2001.1006.1.16473.9</v>
      </c>
      <c r="E27" s="54">
        <f>links!E27</f>
        <v>35754</v>
      </c>
      <c r="F27" s="4"/>
      <c r="G27" s="4" t="s">
        <v>18</v>
      </c>
      <c r="H27" s="76">
        <v>41556</v>
      </c>
      <c r="I27" s="4" t="s">
        <v>12</v>
      </c>
      <c r="J27" s="15" t="s">
        <v>162</v>
      </c>
      <c r="K27" s="45">
        <f t="shared" si="5"/>
        <v>41556</v>
      </c>
      <c r="L27" s="45"/>
      <c r="M27" s="45">
        <f t="shared" ref="M27:M29" si="6">O27</f>
        <v>41992</v>
      </c>
      <c r="N27" s="45"/>
      <c r="O27" s="45">
        <v>41992</v>
      </c>
      <c r="P27" s="45"/>
    </row>
    <row r="28" spans="1:16" s="12" customFormat="1" x14ac:dyDescent="0.35">
      <c r="A28" s="1" t="s">
        <v>5</v>
      </c>
      <c r="B28" s="54" t="s">
        <v>6</v>
      </c>
      <c r="C28" s="54" t="str">
        <f>links!C28</f>
        <v>3A</v>
      </c>
      <c r="D28" s="35" t="str">
        <f>IF(ISBLANK(links!H28),links!D28,HYPERLINK(links!J28,links!D28))</f>
        <v>1.2.36.1.2001.1006.1.16473.10</v>
      </c>
      <c r="E28" s="54">
        <f>links!E28</f>
        <v>35754</v>
      </c>
      <c r="F28" s="4"/>
      <c r="G28" s="4" t="s">
        <v>18</v>
      </c>
      <c r="H28" s="76">
        <v>41556</v>
      </c>
      <c r="I28" s="4" t="s">
        <v>12</v>
      </c>
      <c r="J28" s="15" t="s">
        <v>162</v>
      </c>
      <c r="K28" s="45">
        <f t="shared" si="5"/>
        <v>41556</v>
      </c>
      <c r="L28" s="45"/>
      <c r="M28" s="45">
        <f t="shared" si="6"/>
        <v>41992</v>
      </c>
      <c r="N28" s="45"/>
      <c r="O28" s="45">
        <v>41992</v>
      </c>
      <c r="P28" s="45"/>
    </row>
    <row r="29" spans="1:16" s="12" customFormat="1" x14ac:dyDescent="0.35">
      <c r="A29" s="1" t="s">
        <v>5</v>
      </c>
      <c r="B29" s="54" t="s">
        <v>6</v>
      </c>
      <c r="C29" s="54" t="str">
        <f>links!C29</f>
        <v>3B</v>
      </c>
      <c r="D29" s="35" t="str">
        <f>IF(ISBLANK(links!H29),links!D29,HYPERLINK(links!J29,links!D29))</f>
        <v>1.2.36.1.2001.1006.1.16473.11</v>
      </c>
      <c r="E29" s="54">
        <f>links!E29</f>
        <v>35754</v>
      </c>
      <c r="F29" s="4"/>
      <c r="G29" s="4" t="s">
        <v>18</v>
      </c>
      <c r="H29" s="76">
        <v>41556</v>
      </c>
      <c r="I29" s="4" t="s">
        <v>12</v>
      </c>
      <c r="J29" s="15" t="s">
        <v>162</v>
      </c>
      <c r="K29" s="45">
        <f>H29</f>
        <v>41556</v>
      </c>
      <c r="L29" s="45"/>
      <c r="M29" s="45">
        <f t="shared" si="6"/>
        <v>41992</v>
      </c>
      <c r="N29" s="45"/>
      <c r="O29" s="45">
        <v>41992</v>
      </c>
      <c r="P29" s="45"/>
    </row>
    <row r="30" spans="1:16" s="12" customFormat="1" x14ac:dyDescent="0.35">
      <c r="A30" s="1" t="s">
        <v>5</v>
      </c>
      <c r="B30" s="54" t="s">
        <v>8</v>
      </c>
      <c r="C30" s="54" t="str">
        <f>links!C30</f>
        <v>3A</v>
      </c>
      <c r="D30" s="35" t="str">
        <f>IF(ISBLANK(links!H30),links!D30,HYPERLINK(links!J30,links!D30))</f>
        <v>1.2.36.1.2001.1006.1.16473.12</v>
      </c>
      <c r="E30" s="54">
        <v>36678</v>
      </c>
      <c r="F30" s="4"/>
      <c r="G30" s="4" t="s">
        <v>41</v>
      </c>
      <c r="H30" s="76">
        <v>42111</v>
      </c>
      <c r="I30" s="4" t="s">
        <v>278</v>
      </c>
      <c r="J30" s="15" t="s">
        <v>155</v>
      </c>
      <c r="K30" s="45">
        <f t="shared" ref="K30:K33" si="7">H30</f>
        <v>42111</v>
      </c>
      <c r="L30" s="45"/>
      <c r="M30" s="45">
        <f>IF(ISBLANK(I30),"",VLOOKUP(I30,codes!$A$2:$B$8,2))</f>
        <v>42182</v>
      </c>
      <c r="N30" s="45"/>
      <c r="O30" s="45">
        <f>IF(ISBLANK(I30),"",VLOOKUP(I30,codes!$A$2:$B$8,2))</f>
        <v>42182</v>
      </c>
      <c r="P30" s="45"/>
    </row>
    <row r="31" spans="1:16" s="12" customFormat="1" x14ac:dyDescent="0.35">
      <c r="A31" s="1" t="s">
        <v>5</v>
      </c>
      <c r="B31" s="54" t="s">
        <v>8</v>
      </c>
      <c r="C31" s="54" t="str">
        <f>links!C31</f>
        <v>3B</v>
      </c>
      <c r="D31" s="35" t="str">
        <f>IF(ISBLANK(links!H31),links!D31,HYPERLINK(links!J31,links!D31))</f>
        <v>1.2.36.1.2001.1006.1.16473.13</v>
      </c>
      <c r="E31" s="54">
        <v>36678</v>
      </c>
      <c r="F31" s="4"/>
      <c r="G31" s="4" t="s">
        <v>41</v>
      </c>
      <c r="H31" s="76">
        <v>42111</v>
      </c>
      <c r="I31" s="4" t="s">
        <v>278</v>
      </c>
      <c r="J31" s="15" t="s">
        <v>155</v>
      </c>
      <c r="K31" s="45">
        <f t="shared" si="7"/>
        <v>42111</v>
      </c>
      <c r="L31" s="45"/>
      <c r="M31" s="45">
        <f>IF(ISBLANK(I31),"",VLOOKUP(I31,codes!$A$2:$B$8,2))</f>
        <v>42182</v>
      </c>
      <c r="N31" s="45"/>
      <c r="O31" s="45">
        <f>IF(ISBLANK(I31),"",VLOOKUP(I31,codes!$A$2:$B$8,2))</f>
        <v>42182</v>
      </c>
      <c r="P31" s="45"/>
    </row>
    <row r="32" spans="1:16" s="12" customFormat="1" x14ac:dyDescent="0.35">
      <c r="A32" s="1" t="s">
        <v>5</v>
      </c>
      <c r="B32" s="54" t="s">
        <v>6</v>
      </c>
      <c r="C32" s="54" t="str">
        <f>links!C32</f>
        <v>3A</v>
      </c>
      <c r="D32" s="35" t="str">
        <f>IF(ISBLANK(links!H32),links!D32,HYPERLINK(links!J32,links!D32))</f>
        <v>1.2.36.1.2001.1006.1.16473.14</v>
      </c>
      <c r="E32" s="54">
        <v>36678</v>
      </c>
      <c r="F32" s="4"/>
      <c r="G32" s="4" t="s">
        <v>41</v>
      </c>
      <c r="H32" s="76">
        <v>42111</v>
      </c>
      <c r="I32" s="4" t="s">
        <v>278</v>
      </c>
      <c r="J32" s="15" t="s">
        <v>155</v>
      </c>
      <c r="K32" s="45">
        <f t="shared" si="7"/>
        <v>42111</v>
      </c>
      <c r="L32" s="45"/>
      <c r="M32" s="45">
        <f>IF(ISBLANK(I32),"",VLOOKUP(I32,codes!$A$2:$B$8,2))</f>
        <v>42182</v>
      </c>
      <c r="N32" s="45"/>
      <c r="O32" s="45">
        <f>IF(ISBLANK(I32),"",VLOOKUP(I32,codes!$A$2:$B$8,2))</f>
        <v>42182</v>
      </c>
      <c r="P32" s="45"/>
    </row>
    <row r="33" spans="1:16" s="12" customFormat="1" x14ac:dyDescent="0.35">
      <c r="A33" s="1" t="s">
        <v>5</v>
      </c>
      <c r="B33" s="54" t="s">
        <v>6</v>
      </c>
      <c r="C33" s="54" t="str">
        <f>links!C33</f>
        <v>3B</v>
      </c>
      <c r="D33" s="35" t="str">
        <f>IF(ISBLANK(links!H33),links!D33,HYPERLINK(links!J33,links!D33))</f>
        <v>1.2.36.1.2001.1006.1.16473.15</v>
      </c>
      <c r="E33" s="54">
        <v>36678</v>
      </c>
      <c r="F33" s="4"/>
      <c r="G33" s="4" t="s">
        <v>41</v>
      </c>
      <c r="H33" s="76">
        <v>42111</v>
      </c>
      <c r="I33" s="4" t="s">
        <v>278</v>
      </c>
      <c r="J33" s="15" t="s">
        <v>155</v>
      </c>
      <c r="K33" s="45">
        <f t="shared" si="7"/>
        <v>42111</v>
      </c>
      <c r="L33" s="45"/>
      <c r="M33" s="45">
        <f>IF(ISBLANK(I33),"",VLOOKUP(I33,codes!$A$2:$B$8,2))</f>
        <v>42182</v>
      </c>
      <c r="N33" s="45"/>
      <c r="O33" s="45">
        <f>IF(ISBLANK(I33),"",VLOOKUP(I33,codes!$A$2:$B$8,2))</f>
        <v>42182</v>
      </c>
      <c r="P33" s="45"/>
    </row>
    <row r="34" spans="1:16" ht="7.5" customHeight="1" x14ac:dyDescent="0.35">
      <c r="A34" s="5"/>
      <c r="B34" s="53"/>
      <c r="C34" s="53"/>
      <c r="D34" s="34"/>
      <c r="E34" s="53"/>
      <c r="F34" s="9"/>
      <c r="G34" s="9"/>
      <c r="H34" s="77"/>
      <c r="I34" s="9"/>
      <c r="J34" s="16"/>
      <c r="K34" s="16"/>
      <c r="L34" s="43"/>
      <c r="M34" s="43"/>
      <c r="N34" s="43"/>
      <c r="O34" s="43"/>
      <c r="P34" s="9"/>
    </row>
    <row r="35" spans="1:16" x14ac:dyDescent="0.35">
      <c r="A35" s="2" t="s">
        <v>22</v>
      </c>
      <c r="B35" s="54" t="s">
        <v>6</v>
      </c>
      <c r="C35" s="54" t="s">
        <v>9</v>
      </c>
      <c r="D35" s="35" t="str">
        <f>IF(ISBLANK(links!H35),links!D35,HYPERLINK(links!J35,links!D35))</f>
        <v>1.2.36.1.2001.1006.1.20000.1</v>
      </c>
      <c r="E35" s="56">
        <v>79</v>
      </c>
      <c r="F35" s="3" t="s">
        <v>24</v>
      </c>
      <c r="G35" s="3" t="s">
        <v>20</v>
      </c>
      <c r="H35" s="78">
        <v>40987</v>
      </c>
      <c r="I35" s="3" t="s">
        <v>15</v>
      </c>
      <c r="J35" s="8" t="s">
        <v>154</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35">
      <c r="A36" s="2" t="s">
        <v>22</v>
      </c>
      <c r="B36" s="54" t="s">
        <v>6</v>
      </c>
      <c r="C36" s="54">
        <v>2</v>
      </c>
      <c r="D36" s="35" t="str">
        <f>IF(ISBLANK(links!H36),links!D36,HYPERLINK(links!J36,links!D36))</f>
        <v>1.2.36.1.2001.1006.1.20000.2</v>
      </c>
      <c r="E36" s="56">
        <v>80</v>
      </c>
      <c r="F36" s="3" t="s">
        <v>24</v>
      </c>
      <c r="G36" s="3" t="s">
        <v>20</v>
      </c>
      <c r="H36" s="78">
        <v>40987</v>
      </c>
      <c r="I36" s="3" t="s">
        <v>15</v>
      </c>
      <c r="J36" s="8" t="s">
        <v>154</v>
      </c>
      <c r="K36" s="45">
        <f t="shared" si="8"/>
        <v>40987</v>
      </c>
      <c r="L36" s="45">
        <f>IF(ISBLANK(I36),"",VLOOKUP(I36,codes!$A$2:$B$6,2))</f>
        <v>41091</v>
      </c>
      <c r="M36" s="45">
        <f t="shared" ref="M36:N69" si="9">O36</f>
        <v>41091</v>
      </c>
      <c r="N36" s="45">
        <f t="shared" si="9"/>
        <v>41138</v>
      </c>
      <c r="O36" s="45">
        <f>IF(ISBLANK(I36),"",VLOOKUP(I36,codes!$A$2:$B$7,2))</f>
        <v>41091</v>
      </c>
      <c r="P36" s="45">
        <f t="shared" ref="P36:P38" si="10">O40</f>
        <v>41138</v>
      </c>
    </row>
    <row r="37" spans="1:16" x14ac:dyDescent="0.35">
      <c r="A37" s="2" t="s">
        <v>22</v>
      </c>
      <c r="B37" s="54" t="s">
        <v>6</v>
      </c>
      <c r="C37" s="54" t="s">
        <v>7</v>
      </c>
      <c r="D37" s="35" t="str">
        <f>IF(ISBLANK(links!H37),links!D37,HYPERLINK(links!J37,links!D37))</f>
        <v>1.2.36.1.2001.1006.1.20000.3</v>
      </c>
      <c r="E37" s="56">
        <v>81</v>
      </c>
      <c r="F37" s="3" t="s">
        <v>24</v>
      </c>
      <c r="G37" s="3" t="s">
        <v>20</v>
      </c>
      <c r="H37" s="78">
        <v>40987</v>
      </c>
      <c r="I37" s="3" t="s">
        <v>15</v>
      </c>
      <c r="J37" s="8" t="s">
        <v>154</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35">
      <c r="A38" s="2" t="s">
        <v>22</v>
      </c>
      <c r="B38" s="54" t="s">
        <v>6</v>
      </c>
      <c r="C38" s="54" t="s">
        <v>23</v>
      </c>
      <c r="D38" s="35" t="str">
        <f>IF(ISBLANK(links!H38),links!D38,HYPERLINK(links!J38,links!D38))</f>
        <v>1.2.36.1.2001.1006.1.20000.4</v>
      </c>
      <c r="E38" s="56">
        <v>82</v>
      </c>
      <c r="F38" s="3" t="s">
        <v>24</v>
      </c>
      <c r="G38" s="3" t="s">
        <v>20</v>
      </c>
      <c r="H38" s="78">
        <v>40987</v>
      </c>
      <c r="I38" s="3" t="s">
        <v>15</v>
      </c>
      <c r="J38" s="8" t="s">
        <v>154</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35">
      <c r="A39" s="3" t="s">
        <v>22</v>
      </c>
      <c r="B39" s="54" t="s">
        <v>6</v>
      </c>
      <c r="C39" s="57" t="s">
        <v>9</v>
      </c>
      <c r="D39" s="35" t="str">
        <f>IF(ISBLANK(links!H39),links!D39,HYPERLINK(links!J39,links!D39))</f>
        <v>1.2.36.1.2001.1006.1.20000.9</v>
      </c>
      <c r="E39" s="63">
        <v>147</v>
      </c>
      <c r="F39" s="3" t="s">
        <v>24</v>
      </c>
      <c r="G39" s="3" t="s">
        <v>18</v>
      </c>
      <c r="H39" s="78">
        <v>41046</v>
      </c>
      <c r="I39" s="3" t="s">
        <v>14</v>
      </c>
      <c r="J39" s="15" t="s">
        <v>162</v>
      </c>
      <c r="K39" s="45">
        <f t="shared" si="8"/>
        <v>41046</v>
      </c>
      <c r="L39" s="45">
        <f>IF(ISBLANK(I39),"",VLOOKUP(I39,codes!$A$2:$B$6,2))</f>
        <v>41138</v>
      </c>
      <c r="M39" s="45">
        <f t="shared" si="9"/>
        <v>41138</v>
      </c>
      <c r="N39" s="45"/>
      <c r="O39" s="45">
        <f>IF(ISBLANK(I39),"",VLOOKUP(I39,codes!$A$2:$B$7,2))</f>
        <v>41138</v>
      </c>
      <c r="P39" s="45"/>
    </row>
    <row r="40" spans="1:16" x14ac:dyDescent="0.35">
      <c r="A40" s="3" t="s">
        <v>22</v>
      </c>
      <c r="B40" s="54" t="s">
        <v>6</v>
      </c>
      <c r="C40" s="57">
        <v>2</v>
      </c>
      <c r="D40" s="35" t="str">
        <f>IF(ISBLANK(links!H40),links!D40,HYPERLINK(links!J40,links!D40))</f>
        <v>1.2.36.1.2001.1006.1.20000.10</v>
      </c>
      <c r="E40" s="63">
        <v>148</v>
      </c>
      <c r="F40" s="3" t="s">
        <v>24</v>
      </c>
      <c r="G40" s="3" t="s">
        <v>18</v>
      </c>
      <c r="H40" s="78">
        <v>41046</v>
      </c>
      <c r="I40" s="3" t="s">
        <v>14</v>
      </c>
      <c r="J40" s="15" t="s">
        <v>162</v>
      </c>
      <c r="K40" s="45">
        <f t="shared" si="8"/>
        <v>41046</v>
      </c>
      <c r="L40" s="45">
        <f>IF(ISBLANK(I40),"",VLOOKUP(I40,codes!$A$2:$B$6,2))</f>
        <v>41138</v>
      </c>
      <c r="M40" s="45">
        <f t="shared" si="9"/>
        <v>41138</v>
      </c>
      <c r="N40" s="45"/>
      <c r="O40" s="45">
        <f>IF(ISBLANK(I40),"",VLOOKUP(I40,codes!$A$2:$B$7,2))</f>
        <v>41138</v>
      </c>
      <c r="P40" s="45"/>
    </row>
    <row r="41" spans="1:16" x14ac:dyDescent="0.35">
      <c r="A41" s="3" t="s">
        <v>22</v>
      </c>
      <c r="B41" s="54" t="s">
        <v>6</v>
      </c>
      <c r="C41" s="57" t="s">
        <v>7</v>
      </c>
      <c r="D41" s="35" t="str">
        <f>IF(ISBLANK(links!H41),links!D41,HYPERLINK(links!J41,links!D41))</f>
        <v>1.2.36.1.2001.1006.1.20000.11</v>
      </c>
      <c r="E41" s="63">
        <v>149</v>
      </c>
      <c r="F41" s="3" t="s">
        <v>24</v>
      </c>
      <c r="G41" s="3" t="s">
        <v>18</v>
      </c>
      <c r="H41" s="78">
        <v>41046</v>
      </c>
      <c r="I41" s="3" t="s">
        <v>14</v>
      </c>
      <c r="J41" s="15" t="s">
        <v>162</v>
      </c>
      <c r="K41" s="45">
        <f t="shared" si="8"/>
        <v>41046</v>
      </c>
      <c r="L41" s="45">
        <f>IF(ISBLANK(I41),"",VLOOKUP(I41,codes!$A$2:$B$6,2))</f>
        <v>41138</v>
      </c>
      <c r="M41" s="45">
        <f t="shared" si="9"/>
        <v>41138</v>
      </c>
      <c r="N41" s="45"/>
      <c r="O41" s="45">
        <f>IF(ISBLANK(I41),"",VLOOKUP(I41,codes!$A$2:$B$7,2))</f>
        <v>41138</v>
      </c>
      <c r="P41" s="45"/>
    </row>
    <row r="42" spans="1:16" x14ac:dyDescent="0.35">
      <c r="A42" s="3" t="s">
        <v>22</v>
      </c>
      <c r="B42" s="54" t="s">
        <v>6</v>
      </c>
      <c r="C42" s="57" t="s">
        <v>23</v>
      </c>
      <c r="D42" s="35" t="str">
        <f>IF(ISBLANK(links!H42),links!D42,HYPERLINK(links!J42,links!D42))</f>
        <v>1.2.36.1.2001.1006.1.20000.12</v>
      </c>
      <c r="E42" s="63">
        <v>150</v>
      </c>
      <c r="F42" s="3" t="s">
        <v>24</v>
      </c>
      <c r="G42" s="3" t="s">
        <v>18</v>
      </c>
      <c r="H42" s="78">
        <v>41046</v>
      </c>
      <c r="I42" s="3" t="s">
        <v>14</v>
      </c>
      <c r="J42" s="15" t="s">
        <v>154</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35">
      <c r="A43" s="2" t="s">
        <v>22</v>
      </c>
      <c r="B43" s="61" t="s">
        <v>8</v>
      </c>
      <c r="C43" s="54" t="s">
        <v>23</v>
      </c>
      <c r="D43" s="35" t="str">
        <f>IF(ISBLANK(links!H43),links!D43,HYPERLINK(links!J43,links!D43))</f>
        <v>1.2.36.1.2001.1006.1.20000.13</v>
      </c>
      <c r="E43" s="56">
        <v>31147</v>
      </c>
      <c r="F43" s="3" t="s">
        <v>24</v>
      </c>
      <c r="G43" s="4" t="s">
        <v>41</v>
      </c>
      <c r="H43" s="78">
        <v>41120</v>
      </c>
      <c r="I43" s="3" t="s">
        <v>13</v>
      </c>
      <c r="J43" s="15" t="s">
        <v>162</v>
      </c>
      <c r="K43" s="45">
        <f t="shared" si="8"/>
        <v>41120</v>
      </c>
      <c r="L43" s="45">
        <f>IF(ISBLANK(I43),"",VLOOKUP(I43,codes!$A$2:$B$6,2))</f>
        <v>41407</v>
      </c>
      <c r="M43" s="45">
        <f t="shared" si="9"/>
        <v>41407</v>
      </c>
      <c r="N43" s="45"/>
      <c r="O43" s="45">
        <f>IF(ISBLANK(I43),"",VLOOKUP(I43,codes!$A$2:$B$7,2))</f>
        <v>41407</v>
      </c>
      <c r="P43" s="45"/>
    </row>
    <row r="44" spans="1:16" x14ac:dyDescent="0.35">
      <c r="A44" s="2" t="s">
        <v>22</v>
      </c>
      <c r="B44" s="61" t="s">
        <v>8</v>
      </c>
      <c r="C44" s="54" t="s">
        <v>9</v>
      </c>
      <c r="D44" s="35" t="str">
        <f>IF(ISBLANK(links!H44),links!D44,HYPERLINK(links!J44,links!D44))</f>
        <v>1.2.36.1.2001.1006.1.20000.14</v>
      </c>
      <c r="E44" s="56">
        <v>31147</v>
      </c>
      <c r="F44" s="3" t="s">
        <v>24</v>
      </c>
      <c r="G44" s="4" t="s">
        <v>41</v>
      </c>
      <c r="H44" s="78">
        <v>41120</v>
      </c>
      <c r="I44" s="3" t="s">
        <v>13</v>
      </c>
      <c r="J44" s="15" t="s">
        <v>162</v>
      </c>
      <c r="K44" s="45">
        <f t="shared" si="8"/>
        <v>41120</v>
      </c>
      <c r="L44" s="45">
        <f>IF(ISBLANK(I44),"",VLOOKUP(I44,codes!$A$2:$B$6,2))</f>
        <v>41407</v>
      </c>
      <c r="M44" s="45">
        <f t="shared" si="9"/>
        <v>41407</v>
      </c>
      <c r="N44" s="45"/>
      <c r="O44" s="45">
        <f>IF(ISBLANK(I44),"",VLOOKUP(I44,codes!$A$2:$B$7,2))</f>
        <v>41407</v>
      </c>
      <c r="P44" s="45"/>
    </row>
    <row r="45" spans="1:16" x14ac:dyDescent="0.35">
      <c r="A45" s="2" t="s">
        <v>22</v>
      </c>
      <c r="B45" s="61" t="s">
        <v>8</v>
      </c>
      <c r="C45" s="54">
        <v>2</v>
      </c>
      <c r="D45" s="35" t="str">
        <f>IF(ISBLANK(links!H45),links!D45,HYPERLINK(links!J45,links!D45))</f>
        <v>1.2.36.1.2001.1006.1.20000.15</v>
      </c>
      <c r="E45" s="56">
        <v>31147</v>
      </c>
      <c r="F45" s="3" t="s">
        <v>24</v>
      </c>
      <c r="G45" s="4" t="s">
        <v>41</v>
      </c>
      <c r="H45" s="78">
        <v>41120</v>
      </c>
      <c r="I45" s="3" t="s">
        <v>13</v>
      </c>
      <c r="J45" s="15" t="s">
        <v>162</v>
      </c>
      <c r="K45" s="45">
        <f t="shared" si="8"/>
        <v>41120</v>
      </c>
      <c r="L45" s="45">
        <f>IF(ISBLANK(I45),"",VLOOKUP(I45,codes!$A$2:$B$6,2))</f>
        <v>41407</v>
      </c>
      <c r="M45" s="45">
        <f t="shared" si="9"/>
        <v>41407</v>
      </c>
      <c r="N45" s="45"/>
      <c r="O45" s="45">
        <f>IF(ISBLANK(I45),"",VLOOKUP(I45,codes!$A$2:$B$7,2))</f>
        <v>41407</v>
      </c>
      <c r="P45" s="45"/>
    </row>
    <row r="46" spans="1:16" x14ac:dyDescent="0.35">
      <c r="A46" s="2" t="s">
        <v>22</v>
      </c>
      <c r="B46" s="61" t="s">
        <v>8</v>
      </c>
      <c r="C46" s="54" t="s">
        <v>7</v>
      </c>
      <c r="D46" s="35" t="str">
        <f>IF(ISBLANK(links!H46),links!D46,HYPERLINK(links!J46,links!D46))</f>
        <v>1.2.36.1.2001.1006.1.20000.16</v>
      </c>
      <c r="E46" s="56">
        <v>31147</v>
      </c>
      <c r="F46" s="3" t="s">
        <v>24</v>
      </c>
      <c r="G46" s="4" t="s">
        <v>41</v>
      </c>
      <c r="H46" s="78">
        <v>41120</v>
      </c>
      <c r="I46" s="3" t="s">
        <v>13</v>
      </c>
      <c r="J46" s="15" t="s">
        <v>162</v>
      </c>
      <c r="K46" s="45">
        <f t="shared" si="8"/>
        <v>41120</v>
      </c>
      <c r="L46" s="45">
        <f>IF(ISBLANK(I46),"",VLOOKUP(I46,codes!$A$2:$B$6,2))</f>
        <v>41407</v>
      </c>
      <c r="M46" s="45">
        <f t="shared" si="9"/>
        <v>41407</v>
      </c>
      <c r="N46" s="45"/>
      <c r="O46" s="45">
        <f>IF(ISBLANK(I46),"",VLOOKUP(I46,codes!$A$2:$B$7,2))</f>
        <v>41407</v>
      </c>
      <c r="P46" s="45"/>
    </row>
    <row r="47" spans="1:16" x14ac:dyDescent="0.35">
      <c r="A47" s="2" t="s">
        <v>22</v>
      </c>
      <c r="B47" s="61" t="s">
        <v>8</v>
      </c>
      <c r="C47" s="54" t="s">
        <v>10</v>
      </c>
      <c r="D47" s="35" t="str">
        <f>IF(ISBLANK(links!H47),links!D47,HYPERLINK(links!J47,links!D47))</f>
        <v>1.2.36.1.2001.1006.1.20000.17</v>
      </c>
      <c r="E47" s="56">
        <v>31147</v>
      </c>
      <c r="F47" s="3" t="s">
        <v>24</v>
      </c>
      <c r="G47" s="4" t="s">
        <v>41</v>
      </c>
      <c r="H47" s="78">
        <v>41120</v>
      </c>
      <c r="I47" s="3" t="s">
        <v>13</v>
      </c>
      <c r="J47" s="15" t="s">
        <v>162</v>
      </c>
      <c r="K47" s="45">
        <f t="shared" si="8"/>
        <v>41120</v>
      </c>
      <c r="L47" s="45">
        <f>IF(ISBLANK(I47),"",VLOOKUP(I47,codes!$A$2:$B$6,2))</f>
        <v>41407</v>
      </c>
      <c r="M47" s="45">
        <f t="shared" si="9"/>
        <v>41407</v>
      </c>
      <c r="N47" s="45"/>
      <c r="O47" s="45">
        <f>IF(ISBLANK(I47),"",VLOOKUP(I47,codes!$A$2:$B$7,2))</f>
        <v>41407</v>
      </c>
      <c r="P47" s="45"/>
    </row>
    <row r="48" spans="1:16" x14ac:dyDescent="0.35">
      <c r="A48" s="2" t="s">
        <v>22</v>
      </c>
      <c r="B48" s="61" t="s">
        <v>8</v>
      </c>
      <c r="C48" s="54" t="s">
        <v>23</v>
      </c>
      <c r="D48" s="35" t="str">
        <f>IF(ISBLANK(links!H48),links!D48,HYPERLINK(links!J48,links!D48))</f>
        <v>1.2.36.1.2001.1006.1.20000.18</v>
      </c>
      <c r="E48" s="56">
        <v>32620</v>
      </c>
      <c r="F48" s="3" t="s">
        <v>24</v>
      </c>
      <c r="G48" s="3" t="s">
        <v>21</v>
      </c>
      <c r="H48" s="78">
        <v>41556</v>
      </c>
      <c r="I48" s="4" t="s">
        <v>12</v>
      </c>
      <c r="J48" s="15" t="s">
        <v>162</v>
      </c>
      <c r="K48" s="45">
        <f t="shared" si="8"/>
        <v>41556</v>
      </c>
      <c r="L48" s="45">
        <f>IF(ISBLANK(I48),"",VLOOKUP(I48,codes!$A$2:$B$6,2))</f>
        <v>41581</v>
      </c>
      <c r="M48" s="45">
        <f t="shared" si="9"/>
        <v>41581</v>
      </c>
      <c r="N48" s="45"/>
      <c r="O48" s="45">
        <f>IF(ISBLANK(I48),"",VLOOKUP(I48,codes!$A$2:$B$7,2))</f>
        <v>41581</v>
      </c>
      <c r="P48" s="45"/>
    </row>
    <row r="49" spans="1:16" x14ac:dyDescent="0.35">
      <c r="A49" s="2" t="s">
        <v>22</v>
      </c>
      <c r="B49" s="61" t="s">
        <v>8</v>
      </c>
      <c r="C49" s="54" t="s">
        <v>9</v>
      </c>
      <c r="D49" s="35" t="str">
        <f>IF(ISBLANK(links!H49),links!D49,HYPERLINK(links!J49,links!D49))</f>
        <v>1.2.36.1.2001.1006.1.20000.19</v>
      </c>
      <c r="E49" s="56">
        <v>32620</v>
      </c>
      <c r="F49" s="3" t="s">
        <v>24</v>
      </c>
      <c r="G49" s="3" t="s">
        <v>21</v>
      </c>
      <c r="H49" s="78">
        <v>41556</v>
      </c>
      <c r="I49" s="4" t="s">
        <v>12</v>
      </c>
      <c r="J49" s="15" t="s">
        <v>162</v>
      </c>
      <c r="K49" s="45">
        <f t="shared" si="8"/>
        <v>41556</v>
      </c>
      <c r="L49" s="45">
        <f>IF(ISBLANK(I49),"",VLOOKUP(I49,codes!$A$2:$B$6,2))</f>
        <v>41581</v>
      </c>
      <c r="M49" s="45">
        <f t="shared" si="9"/>
        <v>41581</v>
      </c>
      <c r="N49" s="45"/>
      <c r="O49" s="45">
        <f>IF(ISBLANK(I49),"",VLOOKUP(I49,codes!$A$2:$B$7,2))</f>
        <v>41581</v>
      </c>
      <c r="P49" s="45"/>
    </row>
    <row r="50" spans="1:16" x14ac:dyDescent="0.35">
      <c r="A50" s="2" t="s">
        <v>22</v>
      </c>
      <c r="B50" s="61" t="s">
        <v>8</v>
      </c>
      <c r="C50" s="54">
        <v>2</v>
      </c>
      <c r="D50" s="35" t="str">
        <f>IF(ISBLANK(links!H50),links!D50,HYPERLINK(links!J50,links!D50))</f>
        <v>1.2.36.1.2001.1006.1.20000.20</v>
      </c>
      <c r="E50" s="56">
        <v>32620</v>
      </c>
      <c r="F50" s="3" t="s">
        <v>24</v>
      </c>
      <c r="G50" s="3" t="s">
        <v>21</v>
      </c>
      <c r="H50" s="78">
        <v>41556</v>
      </c>
      <c r="I50" s="4" t="s">
        <v>12</v>
      </c>
      <c r="J50" s="15" t="s">
        <v>162</v>
      </c>
      <c r="K50" s="45">
        <f t="shared" si="8"/>
        <v>41556</v>
      </c>
      <c r="L50" s="45">
        <f>IF(ISBLANK(I50),"",VLOOKUP(I50,codes!$A$2:$B$6,2))</f>
        <v>41581</v>
      </c>
      <c r="M50" s="45">
        <f t="shared" si="9"/>
        <v>41581</v>
      </c>
      <c r="N50" s="45"/>
      <c r="O50" s="45">
        <f>IF(ISBLANK(I50),"",VLOOKUP(I50,codes!$A$2:$B$7,2))</f>
        <v>41581</v>
      </c>
      <c r="P50" s="45"/>
    </row>
    <row r="51" spans="1:16" x14ac:dyDescent="0.35">
      <c r="A51" s="2" t="s">
        <v>22</v>
      </c>
      <c r="B51" s="61" t="s">
        <v>8</v>
      </c>
      <c r="C51" s="54" t="s">
        <v>7</v>
      </c>
      <c r="D51" s="35" t="str">
        <f>IF(ISBLANK(links!H51),links!D51,HYPERLINK(links!J51,links!D51))</f>
        <v>1.2.36.1.2001.1006.1.20000.21</v>
      </c>
      <c r="E51" s="56">
        <v>32620</v>
      </c>
      <c r="F51" s="3" t="s">
        <v>24</v>
      </c>
      <c r="G51" s="3" t="s">
        <v>21</v>
      </c>
      <c r="H51" s="78">
        <v>41556</v>
      </c>
      <c r="I51" s="4" t="s">
        <v>12</v>
      </c>
      <c r="J51" s="15" t="s">
        <v>162</v>
      </c>
      <c r="K51" s="45">
        <f t="shared" si="8"/>
        <v>41556</v>
      </c>
      <c r="L51" s="45">
        <f>IF(ISBLANK(I51),"",VLOOKUP(I51,codes!$A$2:$B$6,2))</f>
        <v>41581</v>
      </c>
      <c r="M51" s="45">
        <f t="shared" si="9"/>
        <v>41581</v>
      </c>
      <c r="N51" s="45"/>
      <c r="O51" s="45">
        <f>IF(ISBLANK(I51),"",VLOOKUP(I51,codes!$A$2:$B$7,2))</f>
        <v>41581</v>
      </c>
      <c r="P51" s="45"/>
    </row>
    <row r="52" spans="1:16" x14ac:dyDescent="0.35">
      <c r="A52" s="2" t="s">
        <v>22</v>
      </c>
      <c r="B52" s="61" t="s">
        <v>8</v>
      </c>
      <c r="C52" s="54" t="s">
        <v>10</v>
      </c>
      <c r="D52" s="35" t="str">
        <f>IF(ISBLANK(links!H52),links!D52,HYPERLINK(links!J52,links!D52))</f>
        <v>1.2.36.1.2001.1006.1.20000.22</v>
      </c>
      <c r="E52" s="56">
        <v>32620</v>
      </c>
      <c r="F52" s="3" t="s">
        <v>24</v>
      </c>
      <c r="G52" s="3" t="s">
        <v>21</v>
      </c>
      <c r="H52" s="78">
        <v>41556</v>
      </c>
      <c r="I52" s="4" t="s">
        <v>12</v>
      </c>
      <c r="J52" s="15" t="s">
        <v>162</v>
      </c>
      <c r="K52" s="45">
        <f t="shared" si="8"/>
        <v>41556</v>
      </c>
      <c r="L52" s="45">
        <f>IF(ISBLANK(I52),"",VLOOKUP(I52,codes!$A$2:$B$6,2))</f>
        <v>41581</v>
      </c>
      <c r="M52" s="45">
        <f t="shared" si="9"/>
        <v>41581</v>
      </c>
      <c r="N52" s="45"/>
      <c r="O52" s="45">
        <f>IF(ISBLANK(I52),"",VLOOKUP(I52,codes!$A$2:$B$7,2))</f>
        <v>41581</v>
      </c>
      <c r="P52" s="45"/>
    </row>
    <row r="53" spans="1:16" x14ac:dyDescent="0.35">
      <c r="A53" s="2" t="s">
        <v>22</v>
      </c>
      <c r="B53" s="54" t="s">
        <v>6</v>
      </c>
      <c r="C53" s="54" t="s">
        <v>23</v>
      </c>
      <c r="D53" s="35" t="str">
        <f>IF(ISBLANK(links!H53),links!D53,HYPERLINK(links!J53,links!D53))</f>
        <v>1.2.36.1.2001.1006.1.20000.23</v>
      </c>
      <c r="E53" s="56">
        <v>32620</v>
      </c>
      <c r="F53" s="3" t="s">
        <v>24</v>
      </c>
      <c r="G53" s="3" t="s">
        <v>21</v>
      </c>
      <c r="H53" s="78">
        <v>41556</v>
      </c>
      <c r="I53" s="4" t="s">
        <v>12</v>
      </c>
      <c r="J53" s="15" t="s">
        <v>162</v>
      </c>
      <c r="K53" s="45">
        <f t="shared" si="8"/>
        <v>41556</v>
      </c>
      <c r="L53" s="45">
        <f>IF(ISBLANK(I53),"",VLOOKUP(I53,codes!$A$2:$B$6,2))</f>
        <v>41581</v>
      </c>
      <c r="M53" s="45">
        <f t="shared" si="9"/>
        <v>41581</v>
      </c>
      <c r="N53" s="45"/>
      <c r="O53" s="45">
        <f>IF(ISBLANK(I53),"",VLOOKUP(I53,codes!$A$2:$B$7,2))</f>
        <v>41581</v>
      </c>
      <c r="P53" s="45"/>
    </row>
    <row r="54" spans="1:16" x14ac:dyDescent="0.35">
      <c r="A54" s="2" t="s">
        <v>22</v>
      </c>
      <c r="B54" s="54" t="s">
        <v>6</v>
      </c>
      <c r="C54" s="54" t="s">
        <v>9</v>
      </c>
      <c r="D54" s="35" t="str">
        <f>IF(ISBLANK(links!H54),links!D54,HYPERLINK(links!J54,links!D54))</f>
        <v>1.2.36.1.2001.1006.1.20000.24</v>
      </c>
      <c r="E54" s="56">
        <v>32620</v>
      </c>
      <c r="F54" s="3" t="s">
        <v>24</v>
      </c>
      <c r="G54" s="3" t="s">
        <v>21</v>
      </c>
      <c r="H54" s="78">
        <v>41556</v>
      </c>
      <c r="I54" s="4" t="s">
        <v>12</v>
      </c>
      <c r="J54" s="15" t="s">
        <v>162</v>
      </c>
      <c r="K54" s="45">
        <f t="shared" si="8"/>
        <v>41556</v>
      </c>
      <c r="L54" s="45">
        <f>IF(ISBLANK(I54),"",VLOOKUP(I54,codes!$A$2:$B$6,2))</f>
        <v>41581</v>
      </c>
      <c r="M54" s="45">
        <f t="shared" si="9"/>
        <v>41581</v>
      </c>
      <c r="N54" s="45"/>
      <c r="O54" s="45">
        <f>IF(ISBLANK(I54),"",VLOOKUP(I54,codes!$A$2:$B$7,2))</f>
        <v>41581</v>
      </c>
      <c r="P54" s="45"/>
    </row>
    <row r="55" spans="1:16" x14ac:dyDescent="0.35">
      <c r="A55" s="2" t="s">
        <v>22</v>
      </c>
      <c r="B55" s="54" t="s">
        <v>6</v>
      </c>
      <c r="C55" s="54">
        <v>2</v>
      </c>
      <c r="D55" s="35" t="str">
        <f>IF(ISBLANK(links!H55),links!D55,HYPERLINK(links!J55,links!D55))</f>
        <v>1.2.36.1.2001.1006.1.20000.25</v>
      </c>
      <c r="E55" s="56">
        <v>32620</v>
      </c>
      <c r="F55" s="3" t="s">
        <v>24</v>
      </c>
      <c r="G55" s="3" t="s">
        <v>21</v>
      </c>
      <c r="H55" s="78">
        <v>41556</v>
      </c>
      <c r="I55" s="4" t="s">
        <v>12</v>
      </c>
      <c r="J55" s="15" t="s">
        <v>162</v>
      </c>
      <c r="K55" s="45">
        <f t="shared" si="8"/>
        <v>41556</v>
      </c>
      <c r="L55" s="45">
        <f>IF(ISBLANK(I55),"",VLOOKUP(I55,codes!$A$2:$B$6,2))</f>
        <v>41581</v>
      </c>
      <c r="M55" s="45">
        <f t="shared" si="9"/>
        <v>41581</v>
      </c>
      <c r="N55" s="45"/>
      <c r="O55" s="45">
        <f>IF(ISBLANK(I55),"",VLOOKUP(I55,codes!$A$2:$B$7,2))</f>
        <v>41581</v>
      </c>
      <c r="P55" s="45"/>
    </row>
    <row r="56" spans="1:16" x14ac:dyDescent="0.35">
      <c r="A56" s="2" t="s">
        <v>22</v>
      </c>
      <c r="B56" s="54" t="s">
        <v>6</v>
      </c>
      <c r="C56" s="54" t="s">
        <v>7</v>
      </c>
      <c r="D56" s="35" t="str">
        <f>IF(ISBLANK(links!H56),links!D56,HYPERLINK(links!J56,links!D56))</f>
        <v>1.2.36.1.2001.1006.1.20000.26</v>
      </c>
      <c r="E56" s="56">
        <v>32620</v>
      </c>
      <c r="F56" s="3" t="s">
        <v>24</v>
      </c>
      <c r="G56" s="3" t="s">
        <v>21</v>
      </c>
      <c r="H56" s="78">
        <v>41556</v>
      </c>
      <c r="I56" s="4" t="s">
        <v>12</v>
      </c>
      <c r="J56" s="15" t="s">
        <v>162</v>
      </c>
      <c r="K56" s="45">
        <f t="shared" si="8"/>
        <v>41556</v>
      </c>
      <c r="L56" s="45">
        <f>IF(ISBLANK(I56),"",VLOOKUP(I56,codes!$A$2:$B$6,2))</f>
        <v>41581</v>
      </c>
      <c r="M56" s="45">
        <f t="shared" si="9"/>
        <v>41581</v>
      </c>
      <c r="N56" s="45"/>
      <c r="O56" s="45">
        <f>IF(ISBLANK(I56),"",VLOOKUP(I56,codes!$A$2:$B$7,2))</f>
        <v>41581</v>
      </c>
      <c r="P56" s="45"/>
    </row>
    <row r="57" spans="1:16" x14ac:dyDescent="0.35">
      <c r="A57" s="2" t="s">
        <v>22</v>
      </c>
      <c r="B57" s="54" t="s">
        <v>6</v>
      </c>
      <c r="C57" s="54" t="s">
        <v>10</v>
      </c>
      <c r="D57" s="35" t="str">
        <f>IF(ISBLANK(links!H57),links!D57,HYPERLINK(links!J57,links!D57))</f>
        <v>1.2.36.1.2001.1006.1.20000.27</v>
      </c>
      <c r="E57" s="56">
        <v>32620</v>
      </c>
      <c r="F57" s="3" t="s">
        <v>24</v>
      </c>
      <c r="G57" s="3" t="s">
        <v>21</v>
      </c>
      <c r="H57" s="78">
        <v>41556</v>
      </c>
      <c r="I57" s="4" t="s">
        <v>12</v>
      </c>
      <c r="J57" s="15" t="s">
        <v>162</v>
      </c>
      <c r="K57" s="45">
        <f t="shared" si="8"/>
        <v>41556</v>
      </c>
      <c r="L57" s="45">
        <f>IF(ISBLANK(I57),"",VLOOKUP(I57,codes!$A$2:$B$6,2))</f>
        <v>41581</v>
      </c>
      <c r="M57" s="45">
        <f t="shared" si="9"/>
        <v>41581</v>
      </c>
      <c r="N57" s="45"/>
      <c r="O57" s="45">
        <f>IF(ISBLANK(I57),"",VLOOKUP(I57,codes!$A$2:$B$7,2))</f>
        <v>41581</v>
      </c>
      <c r="P57" s="45"/>
    </row>
    <row r="58" spans="1:16" s="12" customFormat="1" x14ac:dyDescent="0.35">
      <c r="A58" s="2" t="s">
        <v>22</v>
      </c>
      <c r="B58" s="61" t="s">
        <v>8</v>
      </c>
      <c r="C58" s="54" t="s">
        <v>23</v>
      </c>
      <c r="D58" s="35" t="str">
        <f>IF(ISBLANK(links!H58),links!D58,HYPERLINK(links!J58,links!D58))</f>
        <v>1.2.36.1.2001.1006.1.20000.18</v>
      </c>
      <c r="E58" s="56">
        <f>links!E58</f>
        <v>40382</v>
      </c>
      <c r="F58" s="3" t="s">
        <v>24</v>
      </c>
      <c r="G58" s="3" t="s">
        <v>21</v>
      </c>
      <c r="H58" s="78">
        <v>41556</v>
      </c>
      <c r="I58" s="4" t="s">
        <v>12</v>
      </c>
      <c r="J58" s="15" t="s">
        <v>155</v>
      </c>
      <c r="K58" s="45">
        <v>43305</v>
      </c>
      <c r="L58" s="45">
        <f>IF(ISBLANK(I58),"",VLOOKUP(I58,codes!$A$2:$B$6,2))</f>
        <v>41581</v>
      </c>
      <c r="M58" s="45">
        <v>43243</v>
      </c>
      <c r="N58" s="45"/>
      <c r="O58" s="45">
        <v>43243</v>
      </c>
      <c r="P58" s="45"/>
    </row>
    <row r="59" spans="1:16" s="12" customFormat="1" x14ac:dyDescent="0.35">
      <c r="A59" s="2" t="s">
        <v>22</v>
      </c>
      <c r="B59" s="61" t="s">
        <v>8</v>
      </c>
      <c r="C59" s="54" t="s">
        <v>9</v>
      </c>
      <c r="D59" s="35" t="str">
        <f>IF(ISBLANK(links!H59),links!D59,HYPERLINK(links!J59,links!D59))</f>
        <v>1.2.36.1.2001.1006.1.20000.19</v>
      </c>
      <c r="E59" s="56">
        <f>links!E59</f>
        <v>40382</v>
      </c>
      <c r="F59" s="3" t="s">
        <v>24</v>
      </c>
      <c r="G59" s="3" t="s">
        <v>21</v>
      </c>
      <c r="H59" s="78">
        <v>41556</v>
      </c>
      <c r="I59" s="4" t="s">
        <v>12</v>
      </c>
      <c r="J59" s="15" t="s">
        <v>155</v>
      </c>
      <c r="K59" s="45">
        <v>43305</v>
      </c>
      <c r="L59" s="45">
        <f>IF(ISBLANK(I59),"",VLOOKUP(I59,codes!$A$2:$B$6,2))</f>
        <v>41581</v>
      </c>
      <c r="M59" s="45">
        <v>43243</v>
      </c>
      <c r="N59" s="45"/>
      <c r="O59" s="45">
        <v>43243</v>
      </c>
      <c r="P59" s="45"/>
    </row>
    <row r="60" spans="1:16" s="12" customFormat="1" x14ac:dyDescent="0.35">
      <c r="A60" s="2" t="s">
        <v>22</v>
      </c>
      <c r="B60" s="61" t="s">
        <v>8</v>
      </c>
      <c r="C60" s="54">
        <v>2</v>
      </c>
      <c r="D60" s="35" t="str">
        <f>IF(ISBLANK(links!H60),links!D60,HYPERLINK(links!J60,links!D60))</f>
        <v>1.2.36.1.2001.1006.1.20000.20</v>
      </c>
      <c r="E60" s="56">
        <f>links!E60</f>
        <v>40382</v>
      </c>
      <c r="F60" s="3" t="s">
        <v>24</v>
      </c>
      <c r="G60" s="3" t="s">
        <v>21</v>
      </c>
      <c r="H60" s="78">
        <v>41556</v>
      </c>
      <c r="I60" s="4" t="s">
        <v>12</v>
      </c>
      <c r="J60" s="15" t="s">
        <v>155</v>
      </c>
      <c r="K60" s="45">
        <v>43305</v>
      </c>
      <c r="L60" s="45">
        <f>IF(ISBLANK(I60),"",VLOOKUP(I60,codes!$A$2:$B$6,2))</f>
        <v>41581</v>
      </c>
      <c r="M60" s="45">
        <v>43243</v>
      </c>
      <c r="N60" s="45"/>
      <c r="O60" s="45">
        <v>43243</v>
      </c>
      <c r="P60" s="45"/>
    </row>
    <row r="61" spans="1:16" s="12" customFormat="1" x14ac:dyDescent="0.35">
      <c r="A61" s="2" t="s">
        <v>22</v>
      </c>
      <c r="B61" s="61" t="s">
        <v>8</v>
      </c>
      <c r="C61" s="54" t="s">
        <v>7</v>
      </c>
      <c r="D61" s="35" t="str">
        <f>IF(ISBLANK(links!H61),links!D61,HYPERLINK(links!J61,links!D61))</f>
        <v>1.2.36.1.2001.1006.1.20000.21</v>
      </c>
      <c r="E61" s="56">
        <f>links!E61</f>
        <v>40382</v>
      </c>
      <c r="F61" s="3" t="s">
        <v>24</v>
      </c>
      <c r="G61" s="3" t="s">
        <v>21</v>
      </c>
      <c r="H61" s="78">
        <v>41556</v>
      </c>
      <c r="I61" s="4" t="s">
        <v>12</v>
      </c>
      <c r="J61" s="15" t="s">
        <v>155</v>
      </c>
      <c r="K61" s="45">
        <v>43305</v>
      </c>
      <c r="L61" s="45">
        <f>IF(ISBLANK(I61),"",VLOOKUP(I61,codes!$A$2:$B$6,2))</f>
        <v>41581</v>
      </c>
      <c r="M61" s="45">
        <v>43243</v>
      </c>
      <c r="N61" s="45"/>
      <c r="O61" s="45">
        <v>43243</v>
      </c>
      <c r="P61" s="45"/>
    </row>
    <row r="62" spans="1:16" s="12" customFormat="1" x14ac:dyDescent="0.35">
      <c r="A62" s="2" t="s">
        <v>22</v>
      </c>
      <c r="B62" s="61" t="s">
        <v>8</v>
      </c>
      <c r="C62" s="54" t="s">
        <v>10</v>
      </c>
      <c r="D62" s="35" t="str">
        <f>IF(ISBLANK(links!H62),links!D62,HYPERLINK(links!J62,links!D62))</f>
        <v>1.2.36.1.2001.1006.1.20000.22</v>
      </c>
      <c r="E62" s="56">
        <f>links!E62</f>
        <v>40382</v>
      </c>
      <c r="F62" s="3" t="s">
        <v>24</v>
      </c>
      <c r="G62" s="3" t="s">
        <v>21</v>
      </c>
      <c r="H62" s="78">
        <v>41556</v>
      </c>
      <c r="I62" s="4" t="s">
        <v>12</v>
      </c>
      <c r="J62" s="15" t="s">
        <v>155</v>
      </c>
      <c r="K62" s="45">
        <v>43305</v>
      </c>
      <c r="L62" s="45">
        <f>IF(ISBLANK(I62),"",VLOOKUP(I62,codes!$A$2:$B$6,2))</f>
        <v>41581</v>
      </c>
      <c r="M62" s="45">
        <v>43243</v>
      </c>
      <c r="N62" s="45"/>
      <c r="O62" s="45">
        <v>43243</v>
      </c>
      <c r="P62" s="45"/>
    </row>
    <row r="63" spans="1:16" s="12" customFormat="1" x14ac:dyDescent="0.35">
      <c r="A63" s="2" t="s">
        <v>22</v>
      </c>
      <c r="B63" s="54" t="s">
        <v>6</v>
      </c>
      <c r="C63" s="54" t="s">
        <v>23</v>
      </c>
      <c r="D63" s="35" t="str">
        <f>IF(ISBLANK(links!H63),links!D63,HYPERLINK(links!J63,links!D63))</f>
        <v>1.2.36.1.2001.1006.1.20000.23</v>
      </c>
      <c r="E63" s="56">
        <f>links!E63</f>
        <v>40382</v>
      </c>
      <c r="F63" s="3" t="s">
        <v>24</v>
      </c>
      <c r="G63" s="3" t="s">
        <v>21</v>
      </c>
      <c r="H63" s="78">
        <v>41556</v>
      </c>
      <c r="I63" s="4" t="s">
        <v>12</v>
      </c>
      <c r="J63" s="15" t="s">
        <v>155</v>
      </c>
      <c r="K63" s="45">
        <v>43305</v>
      </c>
      <c r="L63" s="45">
        <f>IF(ISBLANK(I63),"",VLOOKUP(I63,codes!$A$2:$B$6,2))</f>
        <v>41581</v>
      </c>
      <c r="M63" s="45">
        <v>43243</v>
      </c>
      <c r="N63" s="45"/>
      <c r="O63" s="45">
        <v>43243</v>
      </c>
      <c r="P63" s="45"/>
    </row>
    <row r="64" spans="1:16" s="12" customFormat="1" x14ac:dyDescent="0.35">
      <c r="A64" s="2" t="s">
        <v>22</v>
      </c>
      <c r="B64" s="54" t="s">
        <v>6</v>
      </c>
      <c r="C64" s="54" t="s">
        <v>9</v>
      </c>
      <c r="D64" s="35" t="str">
        <f>IF(ISBLANK(links!H64),links!D64,HYPERLINK(links!J64,links!D64))</f>
        <v>1.2.36.1.2001.1006.1.20000.24</v>
      </c>
      <c r="E64" s="56">
        <f>links!E64</f>
        <v>40382</v>
      </c>
      <c r="F64" s="3" t="s">
        <v>24</v>
      </c>
      <c r="G64" s="3" t="s">
        <v>21</v>
      </c>
      <c r="H64" s="78">
        <v>41556</v>
      </c>
      <c r="I64" s="4" t="s">
        <v>12</v>
      </c>
      <c r="J64" s="15" t="s">
        <v>155</v>
      </c>
      <c r="K64" s="45">
        <v>43305</v>
      </c>
      <c r="L64" s="45">
        <f>IF(ISBLANK(I64),"",VLOOKUP(I64,codes!$A$2:$B$6,2))</f>
        <v>41581</v>
      </c>
      <c r="M64" s="45">
        <f t="shared" ref="M64:M67" si="11">O64</f>
        <v>43243</v>
      </c>
      <c r="N64" s="45"/>
      <c r="O64" s="45">
        <v>43243</v>
      </c>
      <c r="P64" s="45"/>
    </row>
    <row r="65" spans="1:16" s="12" customFormat="1" x14ac:dyDescent="0.35">
      <c r="A65" s="2" t="s">
        <v>22</v>
      </c>
      <c r="B65" s="54" t="s">
        <v>6</v>
      </c>
      <c r="C65" s="54">
        <v>2</v>
      </c>
      <c r="D65" s="35" t="str">
        <f>IF(ISBLANK(links!H65),links!D65,HYPERLINK(links!J65,links!D65))</f>
        <v>1.2.36.1.2001.1006.1.20000.25</v>
      </c>
      <c r="E65" s="56">
        <f>links!E65</f>
        <v>40382</v>
      </c>
      <c r="F65" s="3" t="s">
        <v>24</v>
      </c>
      <c r="G65" s="3" t="s">
        <v>21</v>
      </c>
      <c r="H65" s="78">
        <v>41556</v>
      </c>
      <c r="I65" s="4" t="s">
        <v>12</v>
      </c>
      <c r="J65" s="15" t="s">
        <v>155</v>
      </c>
      <c r="K65" s="45">
        <v>43305</v>
      </c>
      <c r="L65" s="45">
        <f>IF(ISBLANK(I65),"",VLOOKUP(I65,codes!$A$2:$B$6,2))</f>
        <v>41581</v>
      </c>
      <c r="M65" s="45">
        <f t="shared" si="11"/>
        <v>43243</v>
      </c>
      <c r="N65" s="45"/>
      <c r="O65" s="45">
        <v>43243</v>
      </c>
      <c r="P65" s="45"/>
    </row>
    <row r="66" spans="1:16" s="12" customFormat="1" x14ac:dyDescent="0.35">
      <c r="A66" s="2" t="s">
        <v>22</v>
      </c>
      <c r="B66" s="54" t="s">
        <v>6</v>
      </c>
      <c r="C66" s="54" t="s">
        <v>7</v>
      </c>
      <c r="D66" s="35" t="str">
        <f>IF(ISBLANK(links!H66),links!D66,HYPERLINK(links!J66,links!D66))</f>
        <v>1.2.36.1.2001.1006.1.20000.26</v>
      </c>
      <c r="E66" s="56">
        <f>links!E66</f>
        <v>40382</v>
      </c>
      <c r="F66" s="3" t="s">
        <v>24</v>
      </c>
      <c r="G66" s="3" t="s">
        <v>21</v>
      </c>
      <c r="H66" s="78">
        <v>41556</v>
      </c>
      <c r="I66" s="4" t="s">
        <v>12</v>
      </c>
      <c r="J66" s="15" t="s">
        <v>155</v>
      </c>
      <c r="K66" s="45">
        <v>43305</v>
      </c>
      <c r="L66" s="45">
        <f>IF(ISBLANK(I66),"",VLOOKUP(I66,codes!$A$2:$B$6,2))</f>
        <v>41581</v>
      </c>
      <c r="M66" s="45">
        <f t="shared" si="11"/>
        <v>43243</v>
      </c>
      <c r="N66" s="45"/>
      <c r="O66" s="45">
        <v>43243</v>
      </c>
      <c r="P66" s="45"/>
    </row>
    <row r="67" spans="1:16" s="12" customFormat="1" x14ac:dyDescent="0.35">
      <c r="A67" s="2" t="s">
        <v>22</v>
      </c>
      <c r="B67" s="54" t="s">
        <v>6</v>
      </c>
      <c r="C67" s="54" t="s">
        <v>10</v>
      </c>
      <c r="D67" s="35" t="str">
        <f>IF(ISBLANK(links!H67),links!D67,HYPERLINK(links!J67,links!D67))</f>
        <v>1.2.36.1.2001.1006.1.20000.27</v>
      </c>
      <c r="E67" s="56">
        <f>links!E67</f>
        <v>40382</v>
      </c>
      <c r="F67" s="3" t="s">
        <v>24</v>
      </c>
      <c r="G67" s="3" t="s">
        <v>21</v>
      </c>
      <c r="H67" s="78">
        <v>41556</v>
      </c>
      <c r="I67" s="4" t="s">
        <v>12</v>
      </c>
      <c r="J67" s="15" t="s">
        <v>155</v>
      </c>
      <c r="K67" s="45">
        <v>43305</v>
      </c>
      <c r="L67" s="45">
        <f>IF(ISBLANK(I67),"",VLOOKUP(I67,codes!$A$2:$B$6,2))</f>
        <v>41581</v>
      </c>
      <c r="M67" s="45">
        <f t="shared" si="11"/>
        <v>43243</v>
      </c>
      <c r="N67" s="45"/>
      <c r="O67" s="45">
        <v>43243</v>
      </c>
      <c r="P67" s="45"/>
    </row>
    <row r="68" spans="1:16" ht="7.5" customHeight="1" x14ac:dyDescent="0.35">
      <c r="A68" s="6"/>
      <c r="B68" s="64"/>
      <c r="C68" s="59"/>
      <c r="D68" s="34"/>
      <c r="E68" s="59"/>
      <c r="F68" s="9"/>
      <c r="G68" s="9"/>
      <c r="H68" s="77"/>
      <c r="I68" s="9"/>
      <c r="J68" s="16"/>
      <c r="K68" s="16"/>
      <c r="L68" s="43"/>
      <c r="M68" s="43"/>
      <c r="N68" s="43"/>
      <c r="O68" s="43"/>
      <c r="P68" s="9"/>
    </row>
    <row r="69" spans="1:16" x14ac:dyDescent="0.35">
      <c r="A69" s="2" t="s">
        <v>25</v>
      </c>
      <c r="B69" s="54" t="s">
        <v>6</v>
      </c>
      <c r="C69" s="61" t="s">
        <v>9</v>
      </c>
      <c r="D69" s="35" t="str">
        <f>IF(ISBLANK(links!H69),links!D69,HYPERLINK(links!J69,links!D69))</f>
        <v>1.2.36.1.2001.1006.1.21000.9</v>
      </c>
      <c r="E69" s="56">
        <v>142</v>
      </c>
      <c r="F69" s="3" t="s">
        <v>40</v>
      </c>
      <c r="G69" s="8" t="s">
        <v>18</v>
      </c>
      <c r="H69" s="78">
        <v>41046</v>
      </c>
      <c r="I69" s="8" t="s">
        <v>14</v>
      </c>
      <c r="J69" s="15" t="s">
        <v>162</v>
      </c>
      <c r="K69" s="45">
        <f t="shared" ref="K69:K82" si="12">H69</f>
        <v>41046</v>
      </c>
      <c r="L69" s="45">
        <f>IF(ISBLANK(I69),"",VLOOKUP(I69,codes!$A$2:$B$6,2))</f>
        <v>41138</v>
      </c>
      <c r="M69" s="45">
        <f t="shared" si="9"/>
        <v>41138</v>
      </c>
      <c r="N69" s="45"/>
      <c r="O69" s="45">
        <f>IF(ISBLANK(I69),"",VLOOKUP(I69,codes!$A$2:$B$7,2))</f>
        <v>41138</v>
      </c>
      <c r="P69" s="45"/>
    </row>
    <row r="70" spans="1:16" x14ac:dyDescent="0.35">
      <c r="A70" s="2" t="s">
        <v>25</v>
      </c>
      <c r="B70" s="54" t="s">
        <v>6</v>
      </c>
      <c r="C70" s="61">
        <v>2</v>
      </c>
      <c r="D70" s="35" t="str">
        <f>IF(ISBLANK(links!H70),links!D70,HYPERLINK(links!J70,links!D70))</f>
        <v>1.2.36.1.2001.1006.1.21000.10</v>
      </c>
      <c r="E70" s="56">
        <v>143</v>
      </c>
      <c r="F70" s="3" t="s">
        <v>40</v>
      </c>
      <c r="G70" s="8" t="s">
        <v>18</v>
      </c>
      <c r="H70" s="78">
        <v>41046</v>
      </c>
      <c r="I70" s="8" t="s">
        <v>14</v>
      </c>
      <c r="J70" s="15" t="s">
        <v>162</v>
      </c>
      <c r="K70" s="45">
        <f t="shared" si="12"/>
        <v>41046</v>
      </c>
      <c r="L70" s="45">
        <f>IF(ISBLANK(I70),"",VLOOKUP(I70,codes!$A$2:$B$6,2))</f>
        <v>41138</v>
      </c>
      <c r="M70" s="45">
        <f t="shared" ref="M70:N85" si="13">O70</f>
        <v>41138</v>
      </c>
      <c r="N70" s="45"/>
      <c r="O70" s="45">
        <f>IF(ISBLANK(I70),"",VLOOKUP(I70,codes!$A$2:$B$7,2))</f>
        <v>41138</v>
      </c>
      <c r="P70" s="45"/>
    </row>
    <row r="71" spans="1:16" x14ac:dyDescent="0.35">
      <c r="A71" s="2" t="s">
        <v>25</v>
      </c>
      <c r="B71" s="54" t="s">
        <v>6</v>
      </c>
      <c r="C71" s="61" t="s">
        <v>7</v>
      </c>
      <c r="D71" s="35" t="str">
        <f>IF(ISBLANK(links!H71),links!D71,HYPERLINK(links!J71,links!D71))</f>
        <v>1.2.36.1.2001.1006.1.21000.11</v>
      </c>
      <c r="E71" s="56">
        <v>144</v>
      </c>
      <c r="F71" s="3" t="s">
        <v>40</v>
      </c>
      <c r="G71" s="8" t="s">
        <v>18</v>
      </c>
      <c r="H71" s="78">
        <v>41046</v>
      </c>
      <c r="I71" s="8" t="s">
        <v>14</v>
      </c>
      <c r="J71" s="15" t="s">
        <v>162</v>
      </c>
      <c r="K71" s="45">
        <f t="shared" si="12"/>
        <v>41046</v>
      </c>
      <c r="L71" s="45">
        <f>IF(ISBLANK(I71),"",VLOOKUP(I71,codes!$A$2:$B$6,2))</f>
        <v>41138</v>
      </c>
      <c r="M71" s="45">
        <f t="shared" si="13"/>
        <v>41138</v>
      </c>
      <c r="N71" s="45"/>
      <c r="O71" s="45">
        <f>IF(ISBLANK(I71),"",VLOOKUP(I71,codes!$A$2:$B$7,2))</f>
        <v>41138</v>
      </c>
      <c r="P71" s="45"/>
    </row>
    <row r="72" spans="1:16" x14ac:dyDescent="0.35">
      <c r="A72" s="2" t="s">
        <v>25</v>
      </c>
      <c r="B72" s="54" t="s">
        <v>6</v>
      </c>
      <c r="C72" s="61" t="s">
        <v>23</v>
      </c>
      <c r="D72" s="35" t="str">
        <f>IF(ISBLANK(links!H72),links!D72,HYPERLINK(links!J72,links!D72))</f>
        <v>1.2.36.1.2001.1006.1.21000.12</v>
      </c>
      <c r="E72" s="56">
        <v>145</v>
      </c>
      <c r="F72" s="3" t="s">
        <v>40</v>
      </c>
      <c r="G72" s="8" t="s">
        <v>18</v>
      </c>
      <c r="H72" s="78">
        <v>41046</v>
      </c>
      <c r="I72" s="8" t="s">
        <v>14</v>
      </c>
      <c r="J72" s="8" t="s">
        <v>154</v>
      </c>
      <c r="K72" s="45">
        <f t="shared" si="12"/>
        <v>41046</v>
      </c>
      <c r="L72" s="45">
        <f>IF(ISBLANK(I72),"",VLOOKUP(I72,codes!$A$2:$B$6,2))</f>
        <v>41138</v>
      </c>
      <c r="M72" s="45">
        <f t="shared" si="13"/>
        <v>41138</v>
      </c>
      <c r="N72" s="45">
        <f t="shared" si="13"/>
        <v>41581</v>
      </c>
      <c r="O72" s="45">
        <f>IF(ISBLANK(I72),"",VLOOKUP(I72,codes!$A$2:$B$7,2))</f>
        <v>41138</v>
      </c>
      <c r="P72" s="45">
        <f>O78</f>
        <v>41581</v>
      </c>
    </row>
    <row r="73" spans="1:16" x14ac:dyDescent="0.35">
      <c r="A73" s="2" t="s">
        <v>25</v>
      </c>
      <c r="B73" s="61" t="s">
        <v>8</v>
      </c>
      <c r="C73" s="61" t="s">
        <v>23</v>
      </c>
      <c r="D73" s="35" t="str">
        <f>IF(ISBLANK(links!H73),links!D73,HYPERLINK(links!J73,links!D73))</f>
        <v>1.2.36.1.2001.1006.1.21000.13</v>
      </c>
      <c r="E73" s="56">
        <v>32624</v>
      </c>
      <c r="F73" s="3" t="s">
        <v>40</v>
      </c>
      <c r="G73" s="8" t="s">
        <v>41</v>
      </c>
      <c r="H73" s="76">
        <v>41556</v>
      </c>
      <c r="I73" s="8" t="s">
        <v>12</v>
      </c>
      <c r="J73" s="8" t="s">
        <v>155</v>
      </c>
      <c r="K73" s="45">
        <f t="shared" si="12"/>
        <v>41556</v>
      </c>
      <c r="L73" s="45">
        <f>IF(ISBLANK(I73),"",VLOOKUP(I73,codes!$A$2:$B$6,2))</f>
        <v>41581</v>
      </c>
      <c r="M73" s="45">
        <f t="shared" si="13"/>
        <v>41581</v>
      </c>
      <c r="N73" s="45"/>
      <c r="O73" s="45">
        <f>IF(ISBLANK(I73),"",VLOOKUP(I73,codes!$A$2:$B$7,2))</f>
        <v>41581</v>
      </c>
      <c r="P73" s="45"/>
    </row>
    <row r="74" spans="1:16" x14ac:dyDescent="0.35">
      <c r="A74" s="2" t="s">
        <v>25</v>
      </c>
      <c r="B74" s="61" t="s">
        <v>8</v>
      </c>
      <c r="C74" s="61" t="s">
        <v>9</v>
      </c>
      <c r="D74" s="35" t="str">
        <f>IF(ISBLANK(links!H74),links!D74,HYPERLINK(links!J74,links!D74))</f>
        <v>1.2.36.1.2001.1006.1.21000.14</v>
      </c>
      <c r="E74" s="56">
        <v>32624</v>
      </c>
      <c r="F74" s="3" t="s">
        <v>40</v>
      </c>
      <c r="G74" s="8" t="s">
        <v>41</v>
      </c>
      <c r="H74" s="76">
        <v>41556</v>
      </c>
      <c r="I74" s="8" t="s">
        <v>12</v>
      </c>
      <c r="J74" s="8" t="s">
        <v>155</v>
      </c>
      <c r="K74" s="45">
        <f t="shared" si="12"/>
        <v>41556</v>
      </c>
      <c r="L74" s="45">
        <f>IF(ISBLANK(I74),"",VLOOKUP(I74,codes!$A$2:$B$6,2))</f>
        <v>41581</v>
      </c>
      <c r="M74" s="45">
        <f t="shared" si="13"/>
        <v>41581</v>
      </c>
      <c r="N74" s="45"/>
      <c r="O74" s="45">
        <f>IF(ISBLANK(I74),"",VLOOKUP(I74,codes!$A$2:$B$7,2))</f>
        <v>41581</v>
      </c>
      <c r="P74" s="45"/>
    </row>
    <row r="75" spans="1:16" x14ac:dyDescent="0.35">
      <c r="A75" s="2" t="s">
        <v>25</v>
      </c>
      <c r="B75" s="61" t="s">
        <v>8</v>
      </c>
      <c r="C75" s="61">
        <v>2</v>
      </c>
      <c r="D75" s="35" t="str">
        <f>IF(ISBLANK(links!H75),links!D75,HYPERLINK(links!J75,links!D75))</f>
        <v>1.2.36.1.2001.1006.1.21000.15</v>
      </c>
      <c r="E75" s="56">
        <v>32624</v>
      </c>
      <c r="F75" s="3" t="s">
        <v>40</v>
      </c>
      <c r="G75" s="8" t="s">
        <v>41</v>
      </c>
      <c r="H75" s="76">
        <v>41556</v>
      </c>
      <c r="I75" s="8" t="s">
        <v>12</v>
      </c>
      <c r="J75" s="8" t="s">
        <v>155</v>
      </c>
      <c r="K75" s="45">
        <f t="shared" si="12"/>
        <v>41556</v>
      </c>
      <c r="L75" s="45">
        <f>IF(ISBLANK(I75),"",VLOOKUP(I75,codes!$A$2:$B$6,2))</f>
        <v>41581</v>
      </c>
      <c r="M75" s="45">
        <f t="shared" si="13"/>
        <v>41581</v>
      </c>
      <c r="N75" s="45"/>
      <c r="O75" s="45">
        <f>IF(ISBLANK(I75),"",VLOOKUP(I75,codes!$A$2:$B$7,2))</f>
        <v>41581</v>
      </c>
      <c r="P75" s="45"/>
    </row>
    <row r="76" spans="1:16" x14ac:dyDescent="0.35">
      <c r="A76" s="2" t="s">
        <v>25</v>
      </c>
      <c r="B76" s="61" t="s">
        <v>8</v>
      </c>
      <c r="C76" s="61" t="s">
        <v>7</v>
      </c>
      <c r="D76" s="35" t="str">
        <f>IF(ISBLANK(links!H76),links!D76,HYPERLINK(links!J76,links!D76))</f>
        <v>1.2.36.1.2001.1006.1.21000.16</v>
      </c>
      <c r="E76" s="56">
        <v>32624</v>
      </c>
      <c r="F76" s="3" t="s">
        <v>40</v>
      </c>
      <c r="G76" s="8" t="s">
        <v>41</v>
      </c>
      <c r="H76" s="76">
        <v>41556</v>
      </c>
      <c r="I76" s="8" t="s">
        <v>12</v>
      </c>
      <c r="J76" s="8" t="s">
        <v>155</v>
      </c>
      <c r="K76" s="45">
        <f t="shared" si="12"/>
        <v>41556</v>
      </c>
      <c r="L76" s="45">
        <f>IF(ISBLANK(I76),"",VLOOKUP(I76,codes!$A$2:$B$6,2))</f>
        <v>41581</v>
      </c>
      <c r="M76" s="45">
        <f t="shared" si="13"/>
        <v>41581</v>
      </c>
      <c r="N76" s="45"/>
      <c r="O76" s="45">
        <f>IF(ISBLANK(I76),"",VLOOKUP(I76,codes!$A$2:$B$7,2))</f>
        <v>41581</v>
      </c>
      <c r="P76" s="45"/>
    </row>
    <row r="77" spans="1:16" x14ac:dyDescent="0.35">
      <c r="A77" s="2" t="s">
        <v>25</v>
      </c>
      <c r="B77" s="61" t="s">
        <v>8</v>
      </c>
      <c r="C77" s="61" t="s">
        <v>10</v>
      </c>
      <c r="D77" s="35" t="str">
        <f>IF(ISBLANK(links!H77),links!D77,HYPERLINK(links!J77,links!D77))</f>
        <v>1.2.36.1.2001.1006.1.21000.17</v>
      </c>
      <c r="E77" s="56">
        <v>32624</v>
      </c>
      <c r="F77" s="3" t="s">
        <v>40</v>
      </c>
      <c r="G77" s="8" t="s">
        <v>41</v>
      </c>
      <c r="H77" s="76">
        <v>41556</v>
      </c>
      <c r="I77" s="8" t="s">
        <v>12</v>
      </c>
      <c r="J77" s="8" t="s">
        <v>155</v>
      </c>
      <c r="K77" s="45">
        <f t="shared" si="12"/>
        <v>41556</v>
      </c>
      <c r="L77" s="45">
        <f>IF(ISBLANK(I77),"",VLOOKUP(I77,codes!$A$2:$B$6,2))</f>
        <v>41581</v>
      </c>
      <c r="M77" s="45">
        <f t="shared" si="13"/>
        <v>41581</v>
      </c>
      <c r="N77" s="45"/>
      <c r="O77" s="45">
        <f>IF(ISBLANK(I77),"",VLOOKUP(I77,codes!$A$2:$B$7,2))</f>
        <v>41581</v>
      </c>
      <c r="P77" s="45"/>
    </row>
    <row r="78" spans="1:16" x14ac:dyDescent="0.35">
      <c r="A78" s="2" t="s">
        <v>25</v>
      </c>
      <c r="B78" s="54" t="s">
        <v>6</v>
      </c>
      <c r="C78" s="61" t="s">
        <v>23</v>
      </c>
      <c r="D78" s="35" t="str">
        <f>IF(ISBLANK(links!H78),links!D78,HYPERLINK(links!J78,links!D78))</f>
        <v>1.2.36.1.2001.1006.1.21000.18</v>
      </c>
      <c r="E78" s="56">
        <v>32624</v>
      </c>
      <c r="F78" s="3" t="s">
        <v>40</v>
      </c>
      <c r="G78" s="8" t="s">
        <v>41</v>
      </c>
      <c r="H78" s="76">
        <v>41556</v>
      </c>
      <c r="I78" s="8" t="s">
        <v>12</v>
      </c>
      <c r="J78" s="8" t="s">
        <v>155</v>
      </c>
      <c r="K78" s="45">
        <f t="shared" si="12"/>
        <v>41556</v>
      </c>
      <c r="L78" s="45">
        <f>IF(ISBLANK(I78),"",VLOOKUP(I78,codes!$A$2:$B$6,2))</f>
        <v>41581</v>
      </c>
      <c r="M78" s="45">
        <f t="shared" si="13"/>
        <v>41581</v>
      </c>
      <c r="N78" s="45"/>
      <c r="O78" s="45">
        <f>IF(ISBLANK(I78),"",VLOOKUP(I78,codes!$A$2:$B$7,2))</f>
        <v>41581</v>
      </c>
      <c r="P78" s="45"/>
    </row>
    <row r="79" spans="1:16" x14ac:dyDescent="0.35">
      <c r="A79" s="2" t="s">
        <v>25</v>
      </c>
      <c r="B79" s="54" t="s">
        <v>6</v>
      </c>
      <c r="C79" s="61" t="s">
        <v>9</v>
      </c>
      <c r="D79" s="35" t="str">
        <f>IF(ISBLANK(links!H79),links!D79,HYPERLINK(links!J79,links!D79))</f>
        <v>1.2.36.1.2001.1006.1.21000.19</v>
      </c>
      <c r="E79" s="56">
        <v>32624</v>
      </c>
      <c r="F79" s="3" t="s">
        <v>40</v>
      </c>
      <c r="G79" s="8" t="s">
        <v>41</v>
      </c>
      <c r="H79" s="76">
        <v>41556</v>
      </c>
      <c r="I79" s="8" t="s">
        <v>12</v>
      </c>
      <c r="J79" s="8" t="s">
        <v>155</v>
      </c>
      <c r="K79" s="45">
        <f t="shared" si="12"/>
        <v>41556</v>
      </c>
      <c r="L79" s="45">
        <f>IF(ISBLANK(I79),"",VLOOKUP(I79,codes!$A$2:$B$6,2))</f>
        <v>41581</v>
      </c>
      <c r="M79" s="45">
        <f t="shared" si="13"/>
        <v>41581</v>
      </c>
      <c r="N79" s="45"/>
      <c r="O79" s="45">
        <f>IF(ISBLANK(I79),"",VLOOKUP(I79,codes!$A$2:$B$7,2))</f>
        <v>41581</v>
      </c>
      <c r="P79" s="45"/>
    </row>
    <row r="80" spans="1:16" x14ac:dyDescent="0.35">
      <c r="A80" s="2" t="s">
        <v>25</v>
      </c>
      <c r="B80" s="54" t="s">
        <v>6</v>
      </c>
      <c r="C80" s="61">
        <v>2</v>
      </c>
      <c r="D80" s="35" t="str">
        <f>IF(ISBLANK(links!H80),links!D80,HYPERLINK(links!J80,links!D80))</f>
        <v>1.2.36.1.2001.1006.1.21000.20</v>
      </c>
      <c r="E80" s="56">
        <v>32624</v>
      </c>
      <c r="F80" s="3" t="s">
        <v>40</v>
      </c>
      <c r="G80" s="8" t="s">
        <v>41</v>
      </c>
      <c r="H80" s="76">
        <v>41556</v>
      </c>
      <c r="I80" s="8" t="s">
        <v>12</v>
      </c>
      <c r="J80" s="8" t="s">
        <v>155</v>
      </c>
      <c r="K80" s="45">
        <f t="shared" si="12"/>
        <v>41556</v>
      </c>
      <c r="L80" s="45">
        <f>IF(ISBLANK(I80),"",VLOOKUP(I80,codes!$A$2:$B$6,2))</f>
        <v>41581</v>
      </c>
      <c r="M80" s="45">
        <f t="shared" si="13"/>
        <v>41581</v>
      </c>
      <c r="N80" s="45"/>
      <c r="O80" s="45">
        <f>IF(ISBLANK(I80),"",VLOOKUP(I80,codes!$A$2:$B$7,2))</f>
        <v>41581</v>
      </c>
      <c r="P80" s="45"/>
    </row>
    <row r="81" spans="1:16" x14ac:dyDescent="0.35">
      <c r="A81" s="2" t="s">
        <v>25</v>
      </c>
      <c r="B81" s="54" t="s">
        <v>6</v>
      </c>
      <c r="C81" s="61" t="s">
        <v>7</v>
      </c>
      <c r="D81" s="35" t="str">
        <f>IF(ISBLANK(links!H81),links!D81,HYPERLINK(links!J81,links!D81))</f>
        <v>1.2.36.1.2001.1006.1.21000.21</v>
      </c>
      <c r="E81" s="56">
        <v>32624</v>
      </c>
      <c r="F81" s="3" t="s">
        <v>40</v>
      </c>
      <c r="G81" s="8" t="s">
        <v>41</v>
      </c>
      <c r="H81" s="76">
        <v>41556</v>
      </c>
      <c r="I81" s="8" t="s">
        <v>12</v>
      </c>
      <c r="J81" s="8" t="s">
        <v>155</v>
      </c>
      <c r="K81" s="45">
        <f t="shared" si="12"/>
        <v>41556</v>
      </c>
      <c r="L81" s="45">
        <f>IF(ISBLANK(I81),"",VLOOKUP(I81,codes!$A$2:$B$6,2))</f>
        <v>41581</v>
      </c>
      <c r="M81" s="45">
        <f t="shared" si="13"/>
        <v>41581</v>
      </c>
      <c r="N81" s="45"/>
      <c r="O81" s="45">
        <f>IF(ISBLANK(I81),"",VLOOKUP(I81,codes!$A$2:$B$7,2))</f>
        <v>41581</v>
      </c>
      <c r="P81" s="45"/>
    </row>
    <row r="82" spans="1:16" x14ac:dyDescent="0.35">
      <c r="A82" s="2" t="s">
        <v>25</v>
      </c>
      <c r="B82" s="54" t="s">
        <v>6</v>
      </c>
      <c r="C82" s="61" t="s">
        <v>10</v>
      </c>
      <c r="D82" s="35" t="str">
        <f>IF(ISBLANK(links!H82),links!D82,HYPERLINK(links!J82,links!D82))</f>
        <v>1.2.36.1.2001.1006.1.21000.22</v>
      </c>
      <c r="E82" s="56">
        <v>32624</v>
      </c>
      <c r="F82" s="3" t="s">
        <v>40</v>
      </c>
      <c r="G82" s="8" t="s">
        <v>41</v>
      </c>
      <c r="H82" s="76">
        <v>41556</v>
      </c>
      <c r="I82" s="8" t="s">
        <v>12</v>
      </c>
      <c r="J82" s="8" t="s">
        <v>155</v>
      </c>
      <c r="K82" s="45">
        <f t="shared" si="12"/>
        <v>41556</v>
      </c>
      <c r="L82" s="45">
        <f>IF(ISBLANK(I82),"",VLOOKUP(I82,codes!$A$2:$B$6,2))</f>
        <v>41581</v>
      </c>
      <c r="M82" s="45">
        <f t="shared" si="13"/>
        <v>41581</v>
      </c>
      <c r="N82" s="45"/>
      <c r="O82" s="45">
        <f>IF(ISBLANK(I82),"",VLOOKUP(I82,codes!$A$2:$B$7,2))</f>
        <v>41581</v>
      </c>
      <c r="P82" s="45"/>
    </row>
    <row r="83" spans="1:16" ht="7.5" customHeight="1" x14ac:dyDescent="0.35">
      <c r="A83" s="6"/>
      <c r="B83" s="64"/>
      <c r="C83" s="64"/>
      <c r="D83" s="5"/>
      <c r="E83" s="59"/>
      <c r="F83" s="9"/>
      <c r="G83" s="9"/>
      <c r="H83" s="77"/>
      <c r="I83" s="9"/>
      <c r="J83" s="16"/>
      <c r="K83" s="16"/>
      <c r="L83" s="43"/>
      <c r="M83" s="43"/>
      <c r="N83" s="43"/>
      <c r="O83" s="43"/>
      <c r="P83" s="9"/>
    </row>
    <row r="84" spans="1:16" x14ac:dyDescent="0.35">
      <c r="A84" s="2" t="s">
        <v>26</v>
      </c>
      <c r="B84" s="54" t="s">
        <v>6</v>
      </c>
      <c r="C84" s="61" t="s">
        <v>9</v>
      </c>
      <c r="D84" s="35" t="str">
        <f>IF(ISBLANK(links!H84),links!D84,HYPERLINK(links!J84,links!D84))</f>
        <v>1.2.36.1.2001.1006.1.16615.9</v>
      </c>
      <c r="E84" s="56">
        <v>146</v>
      </c>
      <c r="F84" s="8" t="s">
        <v>42</v>
      </c>
      <c r="G84" s="8" t="s">
        <v>18</v>
      </c>
      <c r="H84" s="79">
        <v>41046</v>
      </c>
      <c r="I84" s="8" t="s">
        <v>14</v>
      </c>
      <c r="J84" s="15" t="s">
        <v>162</v>
      </c>
      <c r="K84" s="45">
        <f t="shared" ref="K84:K97" si="14">H84</f>
        <v>41046</v>
      </c>
      <c r="L84" s="45">
        <f>IF(ISBLANK(I84),"",VLOOKUP(I84,codes!$A$2:$B$6,2))</f>
        <v>41138</v>
      </c>
      <c r="M84" s="45">
        <f t="shared" si="13"/>
        <v>41138</v>
      </c>
      <c r="N84" s="45"/>
      <c r="O84" s="45">
        <f>IF(ISBLANK(I84),"",VLOOKUP(I84,codes!$A$2:$B$7,2))</f>
        <v>41138</v>
      </c>
      <c r="P84" s="45"/>
    </row>
    <row r="85" spans="1:16" x14ac:dyDescent="0.35">
      <c r="A85" s="2" t="s">
        <v>26</v>
      </c>
      <c r="B85" s="54" t="s">
        <v>6</v>
      </c>
      <c r="C85" s="61">
        <v>2</v>
      </c>
      <c r="D85" s="35" t="str">
        <f>IF(ISBLANK(links!H85),links!D85,HYPERLINK(links!J85,links!D85))</f>
        <v>1.2.36.1.2001.1006.1.16615.10</v>
      </c>
      <c r="E85" s="56">
        <v>147</v>
      </c>
      <c r="F85" s="8" t="s">
        <v>42</v>
      </c>
      <c r="G85" s="8" t="s">
        <v>18</v>
      </c>
      <c r="H85" s="79">
        <v>41046</v>
      </c>
      <c r="I85" s="8" t="s">
        <v>14</v>
      </c>
      <c r="J85" s="15" t="s">
        <v>162</v>
      </c>
      <c r="K85" s="45">
        <f t="shared" si="14"/>
        <v>41046</v>
      </c>
      <c r="L85" s="45">
        <f>IF(ISBLANK(I85),"",VLOOKUP(I85,codes!$A$2:$B$6,2))</f>
        <v>41138</v>
      </c>
      <c r="M85" s="45">
        <f t="shared" si="13"/>
        <v>41138</v>
      </c>
      <c r="N85" s="45"/>
      <c r="O85" s="45">
        <f>IF(ISBLANK(I85),"",VLOOKUP(I85,codes!$A$2:$B$7,2))</f>
        <v>41138</v>
      </c>
      <c r="P85" s="45"/>
    </row>
    <row r="86" spans="1:16" x14ac:dyDescent="0.35">
      <c r="A86" s="2" t="s">
        <v>26</v>
      </c>
      <c r="B86" s="54" t="s">
        <v>6</v>
      </c>
      <c r="C86" s="61" t="s">
        <v>7</v>
      </c>
      <c r="D86" s="35" t="str">
        <f>IF(ISBLANK(links!H86),links!D86,HYPERLINK(links!J86,links!D86))</f>
        <v>1.2.36.1.2001.1006.1.16615.11</v>
      </c>
      <c r="E86" s="56">
        <v>148</v>
      </c>
      <c r="F86" s="8" t="s">
        <v>42</v>
      </c>
      <c r="G86" s="8" t="s">
        <v>18</v>
      </c>
      <c r="H86" s="79">
        <v>41046</v>
      </c>
      <c r="I86" s="8" t="s">
        <v>14</v>
      </c>
      <c r="J86" s="15" t="s">
        <v>162</v>
      </c>
      <c r="K86" s="45">
        <f t="shared" si="14"/>
        <v>41046</v>
      </c>
      <c r="L86" s="45">
        <f>IF(ISBLANK(I86),"",VLOOKUP(I86,codes!$A$2:$B$6,2))</f>
        <v>41138</v>
      </c>
      <c r="M86" s="45">
        <f t="shared" ref="M86:M97" si="15">O86</f>
        <v>41138</v>
      </c>
      <c r="N86" s="45"/>
      <c r="O86" s="45">
        <f>IF(ISBLANK(I86),"",VLOOKUP(I86,codes!$A$2:$B$7,2))</f>
        <v>41138</v>
      </c>
      <c r="P86" s="45"/>
    </row>
    <row r="87" spans="1:16" x14ac:dyDescent="0.35">
      <c r="A87" s="2" t="s">
        <v>26</v>
      </c>
      <c r="B87" s="54" t="s">
        <v>6</v>
      </c>
      <c r="C87" s="61" t="s">
        <v>23</v>
      </c>
      <c r="D87" s="35" t="str">
        <f>IF(ISBLANK(links!H87),links!D87,HYPERLINK(links!J87,links!D87))</f>
        <v>1.2.36.1.2001.1006.1.16615.12</v>
      </c>
      <c r="E87" s="56">
        <v>149</v>
      </c>
      <c r="F87" s="8" t="s">
        <v>42</v>
      </c>
      <c r="G87" s="8" t="s">
        <v>18</v>
      </c>
      <c r="H87" s="79">
        <v>41046</v>
      </c>
      <c r="I87" s="8" t="s">
        <v>14</v>
      </c>
      <c r="J87" s="15" t="s">
        <v>162</v>
      </c>
      <c r="K87" s="45">
        <f t="shared" si="14"/>
        <v>41046</v>
      </c>
      <c r="L87" s="45">
        <f>IF(ISBLANK(I87),"",VLOOKUP(I87,codes!$A$2:$B$6,2))</f>
        <v>41138</v>
      </c>
      <c r="M87" s="45">
        <f t="shared" si="15"/>
        <v>41138</v>
      </c>
      <c r="N87" s="45"/>
      <c r="O87" s="45">
        <f>IF(ISBLANK(I87),"",VLOOKUP(I87,codes!$A$2:$B$7,2))</f>
        <v>41138</v>
      </c>
      <c r="P87" s="45"/>
    </row>
    <row r="88" spans="1:16" x14ac:dyDescent="0.35">
      <c r="A88" s="2" t="s">
        <v>26</v>
      </c>
      <c r="B88" s="61" t="s">
        <v>8</v>
      </c>
      <c r="C88" s="61" t="s">
        <v>23</v>
      </c>
      <c r="D88" s="35" t="str">
        <f>IF(ISBLANK(links!H88),links!D88,HYPERLINK(links!J88,links!D88))</f>
        <v>1.2.36.1.2001.1006.1.16615.13</v>
      </c>
      <c r="E88" s="56">
        <v>32624</v>
      </c>
      <c r="F88" s="8" t="s">
        <v>42</v>
      </c>
      <c r="G88" s="8" t="s">
        <v>41</v>
      </c>
      <c r="H88" s="79">
        <v>41556</v>
      </c>
      <c r="I88" s="8" t="s">
        <v>12</v>
      </c>
      <c r="J88" s="15" t="s">
        <v>162</v>
      </c>
      <c r="K88" s="45">
        <f t="shared" si="14"/>
        <v>41556</v>
      </c>
      <c r="L88" s="45">
        <f>IF(ISBLANK(I88),"",VLOOKUP(I88,codes!$A$2:$B$6,2))</f>
        <v>41581</v>
      </c>
      <c r="M88" s="45">
        <f t="shared" si="15"/>
        <v>41581</v>
      </c>
      <c r="N88" s="45"/>
      <c r="O88" s="45">
        <f>IF(ISBLANK(I88),"",VLOOKUP(I88,codes!$A$2:$B$7,2))</f>
        <v>41581</v>
      </c>
      <c r="P88" s="45"/>
    </row>
    <row r="89" spans="1:16" x14ac:dyDescent="0.35">
      <c r="A89" s="2" t="s">
        <v>26</v>
      </c>
      <c r="B89" s="61" t="s">
        <v>8</v>
      </c>
      <c r="C89" s="61" t="s">
        <v>9</v>
      </c>
      <c r="D89" s="35" t="str">
        <f>IF(ISBLANK(links!H89),links!D89,HYPERLINK(links!J89,links!D89))</f>
        <v>1.2.36.1.2001.1006.1.16615.14</v>
      </c>
      <c r="E89" s="56">
        <v>32624</v>
      </c>
      <c r="F89" s="8" t="s">
        <v>42</v>
      </c>
      <c r="G89" s="8" t="s">
        <v>41</v>
      </c>
      <c r="H89" s="79">
        <v>41556</v>
      </c>
      <c r="I89" s="8" t="s">
        <v>12</v>
      </c>
      <c r="J89" s="15" t="s">
        <v>162</v>
      </c>
      <c r="K89" s="45">
        <f t="shared" si="14"/>
        <v>41556</v>
      </c>
      <c r="L89" s="45">
        <f>IF(ISBLANK(I89),"",VLOOKUP(I89,codes!$A$2:$B$6,2))</f>
        <v>41581</v>
      </c>
      <c r="M89" s="45">
        <f t="shared" si="15"/>
        <v>41581</v>
      </c>
      <c r="N89" s="45"/>
      <c r="O89" s="45">
        <f>IF(ISBLANK(I89),"",VLOOKUP(I89,codes!$A$2:$B$7,2))</f>
        <v>41581</v>
      </c>
      <c r="P89" s="45"/>
    </row>
    <row r="90" spans="1:16" x14ac:dyDescent="0.35">
      <c r="A90" s="2" t="s">
        <v>26</v>
      </c>
      <c r="B90" s="61" t="s">
        <v>8</v>
      </c>
      <c r="C90" s="61">
        <v>2</v>
      </c>
      <c r="D90" s="35" t="str">
        <f>IF(ISBLANK(links!H90),links!D90,HYPERLINK(links!J90,links!D90))</f>
        <v>1.2.36.1.2001.1006.1.16615.15</v>
      </c>
      <c r="E90" s="56">
        <v>32624</v>
      </c>
      <c r="F90" s="8" t="s">
        <v>42</v>
      </c>
      <c r="G90" s="8" t="s">
        <v>41</v>
      </c>
      <c r="H90" s="79">
        <v>41556</v>
      </c>
      <c r="I90" s="8" t="s">
        <v>12</v>
      </c>
      <c r="J90" s="15" t="s">
        <v>162</v>
      </c>
      <c r="K90" s="45">
        <f t="shared" si="14"/>
        <v>41556</v>
      </c>
      <c r="L90" s="45">
        <f>IF(ISBLANK(I90),"",VLOOKUP(I90,codes!$A$2:$B$6,2))</f>
        <v>41581</v>
      </c>
      <c r="M90" s="45">
        <f t="shared" si="15"/>
        <v>41581</v>
      </c>
      <c r="N90" s="45"/>
      <c r="O90" s="45">
        <f>IF(ISBLANK(I90),"",VLOOKUP(I90,codes!$A$2:$B$7,2))</f>
        <v>41581</v>
      </c>
      <c r="P90" s="45"/>
    </row>
    <row r="91" spans="1:16" x14ac:dyDescent="0.35">
      <c r="A91" s="2" t="s">
        <v>26</v>
      </c>
      <c r="B91" s="61" t="s">
        <v>8</v>
      </c>
      <c r="C91" s="61" t="s">
        <v>7</v>
      </c>
      <c r="D91" s="35" t="str">
        <f>IF(ISBLANK(links!H91),links!D91,HYPERLINK(links!J91,links!D91))</f>
        <v>1.2.36.1.2001.1006.1.16615.16</v>
      </c>
      <c r="E91" s="56">
        <v>32624</v>
      </c>
      <c r="F91" s="8" t="s">
        <v>42</v>
      </c>
      <c r="G91" s="8" t="s">
        <v>41</v>
      </c>
      <c r="H91" s="79">
        <v>41556</v>
      </c>
      <c r="I91" s="8" t="s">
        <v>12</v>
      </c>
      <c r="J91" s="15" t="s">
        <v>162</v>
      </c>
      <c r="K91" s="45">
        <f t="shared" si="14"/>
        <v>41556</v>
      </c>
      <c r="L91" s="45">
        <f>IF(ISBLANK(I91),"",VLOOKUP(I91,codes!$A$2:$B$6,2))</f>
        <v>41581</v>
      </c>
      <c r="M91" s="45">
        <f t="shared" si="15"/>
        <v>41581</v>
      </c>
      <c r="N91" s="45"/>
      <c r="O91" s="45">
        <f>IF(ISBLANK(I91),"",VLOOKUP(I91,codes!$A$2:$B$7,2))</f>
        <v>41581</v>
      </c>
      <c r="P91" s="45"/>
    </row>
    <row r="92" spans="1:16" x14ac:dyDescent="0.35">
      <c r="A92" s="2" t="s">
        <v>26</v>
      </c>
      <c r="B92" s="61" t="s">
        <v>8</v>
      </c>
      <c r="C92" s="61" t="s">
        <v>10</v>
      </c>
      <c r="D92" s="35" t="str">
        <f>IF(ISBLANK(links!H92),links!D92,HYPERLINK(links!J92,links!D92))</f>
        <v>1.2.36.1.2001.1006.1.16615.17</v>
      </c>
      <c r="E92" s="56">
        <v>32624</v>
      </c>
      <c r="F92" s="8" t="s">
        <v>42</v>
      </c>
      <c r="G92" s="8" t="s">
        <v>41</v>
      </c>
      <c r="H92" s="79">
        <v>41556</v>
      </c>
      <c r="I92" s="8" t="s">
        <v>12</v>
      </c>
      <c r="J92" s="15" t="s">
        <v>162</v>
      </c>
      <c r="K92" s="45">
        <f t="shared" si="14"/>
        <v>41556</v>
      </c>
      <c r="L92" s="45">
        <f>IF(ISBLANK(I92),"",VLOOKUP(I92,codes!$A$2:$B$6,2))</f>
        <v>41581</v>
      </c>
      <c r="M92" s="45">
        <f t="shared" si="15"/>
        <v>41581</v>
      </c>
      <c r="N92" s="45"/>
      <c r="O92" s="45">
        <f>IF(ISBLANK(I92),"",VLOOKUP(I92,codes!$A$2:$B$7,2))</f>
        <v>41581</v>
      </c>
      <c r="P92" s="45"/>
    </row>
    <row r="93" spans="1:16" x14ac:dyDescent="0.35">
      <c r="A93" s="2" t="s">
        <v>26</v>
      </c>
      <c r="B93" s="54" t="s">
        <v>6</v>
      </c>
      <c r="C93" s="61" t="s">
        <v>23</v>
      </c>
      <c r="D93" s="35" t="str">
        <f>IF(ISBLANK(links!H93),links!D93,HYPERLINK(links!J93,links!D93))</f>
        <v>1.2.36.1.2001.1006.1.16615.18</v>
      </c>
      <c r="E93" s="56">
        <v>32624</v>
      </c>
      <c r="F93" s="8" t="s">
        <v>42</v>
      </c>
      <c r="G93" s="8" t="s">
        <v>41</v>
      </c>
      <c r="H93" s="79">
        <v>41556</v>
      </c>
      <c r="I93" s="8" t="s">
        <v>12</v>
      </c>
      <c r="J93" s="15" t="s">
        <v>162</v>
      </c>
      <c r="K93" s="45">
        <f t="shared" si="14"/>
        <v>41556</v>
      </c>
      <c r="L93" s="45">
        <f>IF(ISBLANK(I93),"",VLOOKUP(I93,codes!$A$2:$B$6,2))</f>
        <v>41581</v>
      </c>
      <c r="M93" s="45">
        <f t="shared" si="15"/>
        <v>41581</v>
      </c>
      <c r="N93" s="45"/>
      <c r="O93" s="45">
        <f>IF(ISBLANK(I93),"",VLOOKUP(I93,codes!$A$2:$B$7,2))</f>
        <v>41581</v>
      </c>
      <c r="P93" s="45"/>
    </row>
    <row r="94" spans="1:16" x14ac:dyDescent="0.35">
      <c r="A94" s="2" t="s">
        <v>26</v>
      </c>
      <c r="B94" s="54" t="s">
        <v>6</v>
      </c>
      <c r="C94" s="61" t="s">
        <v>9</v>
      </c>
      <c r="D94" s="35" t="str">
        <f>IF(ISBLANK(links!H94),links!D94,HYPERLINK(links!J94,links!D94))</f>
        <v>1.2.36.1.2001.1006.1.16615.19</v>
      </c>
      <c r="E94" s="56">
        <v>32624</v>
      </c>
      <c r="F94" s="8" t="s">
        <v>42</v>
      </c>
      <c r="G94" s="8" t="s">
        <v>41</v>
      </c>
      <c r="H94" s="79">
        <v>41556</v>
      </c>
      <c r="I94" s="8" t="s">
        <v>12</v>
      </c>
      <c r="J94" s="15" t="s">
        <v>162</v>
      </c>
      <c r="K94" s="45">
        <f t="shared" si="14"/>
        <v>41556</v>
      </c>
      <c r="L94" s="45">
        <f>IF(ISBLANK(I94),"",VLOOKUP(I94,codes!$A$2:$B$6,2))</f>
        <v>41581</v>
      </c>
      <c r="M94" s="45">
        <f t="shared" si="15"/>
        <v>41581</v>
      </c>
      <c r="N94" s="45"/>
      <c r="O94" s="45">
        <f>IF(ISBLANK(I94),"",VLOOKUP(I94,codes!$A$2:$B$7,2))</f>
        <v>41581</v>
      </c>
      <c r="P94" s="45"/>
    </row>
    <row r="95" spans="1:16" x14ac:dyDescent="0.35">
      <c r="A95" s="2" t="s">
        <v>26</v>
      </c>
      <c r="B95" s="54" t="s">
        <v>6</v>
      </c>
      <c r="C95" s="61">
        <v>2</v>
      </c>
      <c r="D95" s="35" t="str">
        <f>IF(ISBLANK(links!H95),links!D95,HYPERLINK(links!J95,links!D95))</f>
        <v>1.2.36.1.2001.1006.1.16615.20</v>
      </c>
      <c r="E95" s="56">
        <v>32624</v>
      </c>
      <c r="F95" s="8" t="s">
        <v>42</v>
      </c>
      <c r="G95" s="8" t="s">
        <v>41</v>
      </c>
      <c r="H95" s="79">
        <v>41556</v>
      </c>
      <c r="I95" s="8" t="s">
        <v>12</v>
      </c>
      <c r="J95" s="15" t="s">
        <v>162</v>
      </c>
      <c r="K95" s="45">
        <f t="shared" si="14"/>
        <v>41556</v>
      </c>
      <c r="L95" s="45">
        <f>IF(ISBLANK(I95),"",VLOOKUP(I95,codes!$A$2:$B$6,2))</f>
        <v>41581</v>
      </c>
      <c r="M95" s="45">
        <f t="shared" si="15"/>
        <v>41581</v>
      </c>
      <c r="N95" s="45"/>
      <c r="O95" s="45">
        <f>IF(ISBLANK(I95),"",VLOOKUP(I95,codes!$A$2:$B$7,2))</f>
        <v>41581</v>
      </c>
      <c r="P95" s="45"/>
    </row>
    <row r="96" spans="1:16" x14ac:dyDescent="0.35">
      <c r="A96" s="2" t="s">
        <v>26</v>
      </c>
      <c r="B96" s="54" t="s">
        <v>6</v>
      </c>
      <c r="C96" s="61" t="s">
        <v>7</v>
      </c>
      <c r="D96" s="35" t="str">
        <f>IF(ISBLANK(links!H96),links!D96,HYPERLINK(links!J96,links!D96))</f>
        <v>1.2.36.1.2001.1006.1.16615.21</v>
      </c>
      <c r="E96" s="56">
        <v>32624</v>
      </c>
      <c r="F96" s="8" t="s">
        <v>42</v>
      </c>
      <c r="G96" s="8" t="s">
        <v>41</v>
      </c>
      <c r="H96" s="79">
        <v>41556</v>
      </c>
      <c r="I96" s="8" t="s">
        <v>12</v>
      </c>
      <c r="J96" s="15" t="s">
        <v>162</v>
      </c>
      <c r="K96" s="45">
        <f t="shared" si="14"/>
        <v>41556</v>
      </c>
      <c r="L96" s="45">
        <f>IF(ISBLANK(I96),"",VLOOKUP(I96,codes!$A$2:$B$6,2))</f>
        <v>41581</v>
      </c>
      <c r="M96" s="45">
        <f t="shared" si="15"/>
        <v>41581</v>
      </c>
      <c r="N96" s="45"/>
      <c r="O96" s="45">
        <f>IF(ISBLANK(I96),"",VLOOKUP(I96,codes!$A$2:$B$7,2))</f>
        <v>41581</v>
      </c>
      <c r="P96" s="45"/>
    </row>
    <row r="97" spans="1:16" x14ac:dyDescent="0.35">
      <c r="A97" s="2" t="s">
        <v>26</v>
      </c>
      <c r="B97" s="54" t="s">
        <v>6</v>
      </c>
      <c r="C97" s="61" t="s">
        <v>10</v>
      </c>
      <c r="D97" s="35" t="str">
        <f>IF(ISBLANK(links!H97),links!D97,HYPERLINK(links!J97,links!D97))</f>
        <v>1.2.36.1.2001.1006.1.16615.22</v>
      </c>
      <c r="E97" s="56">
        <v>32624</v>
      </c>
      <c r="F97" s="8" t="s">
        <v>42</v>
      </c>
      <c r="G97" s="8" t="s">
        <v>41</v>
      </c>
      <c r="H97" s="79">
        <v>41556</v>
      </c>
      <c r="I97" s="8" t="s">
        <v>12</v>
      </c>
      <c r="J97" s="15" t="s">
        <v>162</v>
      </c>
      <c r="K97" s="45">
        <f t="shared" si="14"/>
        <v>41556</v>
      </c>
      <c r="L97" s="45">
        <f>IF(ISBLANK(I97),"",VLOOKUP(I97,codes!$A$2:$B$6,2))</f>
        <v>41581</v>
      </c>
      <c r="M97" s="45">
        <f t="shared" si="15"/>
        <v>41581</v>
      </c>
      <c r="N97" s="45"/>
      <c r="O97" s="45">
        <f>IF(ISBLANK(I97),"",VLOOKUP(I97,codes!$A$2:$B$7,2))</f>
        <v>41581</v>
      </c>
      <c r="P97" s="45"/>
    </row>
    <row r="98" spans="1:16" s="12" customFormat="1" x14ac:dyDescent="0.35">
      <c r="A98" s="2" t="s">
        <v>224</v>
      </c>
      <c r="B98" s="61" t="s">
        <v>8</v>
      </c>
      <c r="C98" s="61" t="s">
        <v>23</v>
      </c>
      <c r="D98" s="35" t="str">
        <f>IF(ISBLANK(links!H98),links!D98,HYPERLINK(links!J98,links!D98))</f>
        <v>1.2.36.1.2001.1006.1.16615.23</v>
      </c>
      <c r="E98" s="56">
        <v>35416</v>
      </c>
      <c r="F98" s="15" t="s">
        <v>42</v>
      </c>
      <c r="G98" s="15" t="s">
        <v>21</v>
      </c>
      <c r="H98" s="79">
        <v>41912</v>
      </c>
      <c r="I98" s="11" t="s">
        <v>235</v>
      </c>
      <c r="J98" s="15" t="s">
        <v>155</v>
      </c>
      <c r="K98" s="45">
        <f>H98</f>
        <v>41912</v>
      </c>
      <c r="L98" s="45"/>
      <c r="M98" s="45">
        <f>IF(ISBLANK(I98),"",VLOOKUP(I98,codes!$A$2:$B$7,2))</f>
        <v>41972</v>
      </c>
      <c r="N98" s="45"/>
      <c r="O98" s="45">
        <f>IF(ISBLANK(I98),"",VLOOKUP(I98,codes!$A$2:$B$7,2))</f>
        <v>41972</v>
      </c>
      <c r="P98" s="45"/>
    </row>
    <row r="99" spans="1:16" s="12" customFormat="1" x14ac:dyDescent="0.35">
      <c r="A99" s="2" t="s">
        <v>224</v>
      </c>
      <c r="B99" s="61" t="s">
        <v>8</v>
      </c>
      <c r="C99" s="61" t="s">
        <v>9</v>
      </c>
      <c r="D99" s="35" t="str">
        <f>IF(ISBLANK(links!H99),links!D99,HYPERLINK(links!J99,links!D99))</f>
        <v>1.2.36.1.2001.1006.1.16615.24</v>
      </c>
      <c r="E99" s="56">
        <v>35416</v>
      </c>
      <c r="F99" s="15" t="s">
        <v>42</v>
      </c>
      <c r="G99" s="15" t="s">
        <v>21</v>
      </c>
      <c r="H99" s="79">
        <v>41912</v>
      </c>
      <c r="I99" s="11" t="s">
        <v>235</v>
      </c>
      <c r="J99" s="15" t="s">
        <v>155</v>
      </c>
      <c r="K99" s="45">
        <f t="shared" ref="K99:K107" si="16">H99</f>
        <v>41912</v>
      </c>
      <c r="L99" s="45"/>
      <c r="M99" s="45">
        <f>IF(ISBLANK(I99),"",VLOOKUP(I99,codes!$A$2:$B$7,2))</f>
        <v>41972</v>
      </c>
      <c r="N99" s="45"/>
      <c r="O99" s="45">
        <f>IF(ISBLANK(I99),"",VLOOKUP(I99,codes!$A$2:$B$7,2))</f>
        <v>41972</v>
      </c>
      <c r="P99" s="45"/>
    </row>
    <row r="100" spans="1:16" s="12" customFormat="1" x14ac:dyDescent="0.35">
      <c r="A100" s="2" t="s">
        <v>224</v>
      </c>
      <c r="B100" s="61" t="s">
        <v>8</v>
      </c>
      <c r="C100" s="61">
        <v>2</v>
      </c>
      <c r="D100" s="35" t="str">
        <f>IF(ISBLANK(links!H100),links!D100,HYPERLINK(links!J100,links!D100))</f>
        <v>1.2.36.1.2001.1006.1.16615.25</v>
      </c>
      <c r="E100" s="56">
        <v>35416</v>
      </c>
      <c r="F100" s="15" t="s">
        <v>42</v>
      </c>
      <c r="G100" s="15" t="s">
        <v>21</v>
      </c>
      <c r="H100" s="79">
        <v>41912</v>
      </c>
      <c r="I100" s="11" t="s">
        <v>235</v>
      </c>
      <c r="J100" s="15" t="s">
        <v>155</v>
      </c>
      <c r="K100" s="45">
        <f t="shared" si="16"/>
        <v>41912</v>
      </c>
      <c r="L100" s="45"/>
      <c r="M100" s="45">
        <f>IF(ISBLANK(I100),"",VLOOKUP(I100,codes!$A$2:$B$7,2))</f>
        <v>41972</v>
      </c>
      <c r="N100" s="45"/>
      <c r="O100" s="45">
        <f>IF(ISBLANK(I100),"",VLOOKUP(I100,codes!$A$2:$B$7,2))</f>
        <v>41972</v>
      </c>
      <c r="P100" s="45"/>
    </row>
    <row r="101" spans="1:16" s="12" customFormat="1" x14ac:dyDescent="0.35">
      <c r="A101" s="2" t="s">
        <v>224</v>
      </c>
      <c r="B101" s="61" t="s">
        <v>8</v>
      </c>
      <c r="C101" s="61" t="s">
        <v>7</v>
      </c>
      <c r="D101" s="35" t="str">
        <f>IF(ISBLANK(links!H101),links!D101,HYPERLINK(links!J101,links!D101))</f>
        <v>1.2.36.1.2001.1006.1.16615.26</v>
      </c>
      <c r="E101" s="56">
        <v>35416</v>
      </c>
      <c r="F101" s="15" t="s">
        <v>42</v>
      </c>
      <c r="G101" s="15" t="s">
        <v>21</v>
      </c>
      <c r="H101" s="79">
        <v>41912</v>
      </c>
      <c r="I101" s="11" t="s">
        <v>235</v>
      </c>
      <c r="J101" s="15" t="s">
        <v>155</v>
      </c>
      <c r="K101" s="45">
        <f t="shared" si="16"/>
        <v>41912</v>
      </c>
      <c r="L101" s="45"/>
      <c r="M101" s="45">
        <f>IF(ISBLANK(I101),"",VLOOKUP(I101,codes!$A$2:$B$7,2))</f>
        <v>41972</v>
      </c>
      <c r="N101" s="45"/>
      <c r="O101" s="45">
        <f>IF(ISBLANK(I101),"",VLOOKUP(I101,codes!$A$2:$B$7,2))</f>
        <v>41972</v>
      </c>
      <c r="P101" s="45"/>
    </row>
    <row r="102" spans="1:16" s="12" customFormat="1" x14ac:dyDescent="0.35">
      <c r="A102" s="2" t="s">
        <v>224</v>
      </c>
      <c r="B102" s="61" t="s">
        <v>8</v>
      </c>
      <c r="C102" s="61" t="s">
        <v>10</v>
      </c>
      <c r="D102" s="35" t="str">
        <f>IF(ISBLANK(links!H102),links!D102,HYPERLINK(links!J102,links!D102))</f>
        <v>1.2.36.1.2001.1006.1.16615.27</v>
      </c>
      <c r="E102" s="56">
        <v>35416</v>
      </c>
      <c r="F102" s="15" t="s">
        <v>42</v>
      </c>
      <c r="G102" s="15" t="s">
        <v>21</v>
      </c>
      <c r="H102" s="79">
        <v>41912</v>
      </c>
      <c r="I102" s="11" t="s">
        <v>235</v>
      </c>
      <c r="J102" s="15" t="s">
        <v>155</v>
      </c>
      <c r="K102" s="45">
        <f t="shared" si="16"/>
        <v>41912</v>
      </c>
      <c r="L102" s="45"/>
      <c r="M102" s="45">
        <f>IF(ISBLANK(I102),"",VLOOKUP(I102,codes!$A$2:$B$7,2))</f>
        <v>41972</v>
      </c>
      <c r="N102" s="45"/>
      <c r="O102" s="45">
        <f>IF(ISBLANK(I102),"",VLOOKUP(I102,codes!$A$2:$B$7,2))</f>
        <v>41972</v>
      </c>
      <c r="P102" s="45"/>
    </row>
    <row r="103" spans="1:16" s="12" customFormat="1" x14ac:dyDescent="0.35">
      <c r="A103" s="2" t="s">
        <v>224</v>
      </c>
      <c r="B103" s="54" t="s">
        <v>6</v>
      </c>
      <c r="C103" s="61" t="s">
        <v>23</v>
      </c>
      <c r="D103" s="35" t="str">
        <f>IF(ISBLANK(links!H103),links!D103,HYPERLINK(links!J103,links!D103))</f>
        <v>1.2.36.1.2001.1006.1.16615.28</v>
      </c>
      <c r="E103" s="56">
        <v>35416</v>
      </c>
      <c r="F103" s="15" t="s">
        <v>42</v>
      </c>
      <c r="G103" s="15" t="s">
        <v>21</v>
      </c>
      <c r="H103" s="79">
        <v>41912</v>
      </c>
      <c r="I103" s="11" t="s">
        <v>235</v>
      </c>
      <c r="J103" s="15" t="s">
        <v>155</v>
      </c>
      <c r="K103" s="45">
        <f t="shared" si="16"/>
        <v>41912</v>
      </c>
      <c r="L103" s="45"/>
      <c r="M103" s="45">
        <f>IF(ISBLANK(I103),"",VLOOKUP(I103,codes!$A$2:$B$7,2))</f>
        <v>41972</v>
      </c>
      <c r="N103" s="45"/>
      <c r="O103" s="45">
        <f>IF(ISBLANK(I103),"",VLOOKUP(I103,codes!$A$2:$B$7,2))</f>
        <v>41972</v>
      </c>
      <c r="P103" s="45"/>
    </row>
    <row r="104" spans="1:16" s="12" customFormat="1" x14ac:dyDescent="0.35">
      <c r="A104" s="2" t="s">
        <v>224</v>
      </c>
      <c r="B104" s="54" t="s">
        <v>6</v>
      </c>
      <c r="C104" s="61" t="s">
        <v>9</v>
      </c>
      <c r="D104" s="35" t="str">
        <f>IF(ISBLANK(links!H104),links!D104,HYPERLINK(links!J104,links!D104))</f>
        <v>1.2.36.1.2001.1006.1.16615.29</v>
      </c>
      <c r="E104" s="56">
        <v>35416</v>
      </c>
      <c r="F104" s="15" t="s">
        <v>42</v>
      </c>
      <c r="G104" s="15" t="s">
        <v>21</v>
      </c>
      <c r="H104" s="79">
        <v>41912</v>
      </c>
      <c r="I104" s="11" t="s">
        <v>235</v>
      </c>
      <c r="J104" s="15" t="s">
        <v>155</v>
      </c>
      <c r="K104" s="45">
        <f t="shared" si="16"/>
        <v>41912</v>
      </c>
      <c r="L104" s="45"/>
      <c r="M104" s="45">
        <f>IF(ISBLANK(I104),"",VLOOKUP(I104,codes!$A$2:$B$7,2))</f>
        <v>41972</v>
      </c>
      <c r="N104" s="45"/>
      <c r="O104" s="45">
        <f>IF(ISBLANK(I104),"",VLOOKUP(I104,codes!$A$2:$B$7,2))</f>
        <v>41972</v>
      </c>
      <c r="P104" s="45"/>
    </row>
    <row r="105" spans="1:16" s="12" customFormat="1" x14ac:dyDescent="0.35">
      <c r="A105" s="2" t="s">
        <v>224</v>
      </c>
      <c r="B105" s="54" t="s">
        <v>6</v>
      </c>
      <c r="C105" s="61">
        <v>2</v>
      </c>
      <c r="D105" s="35" t="str">
        <f>IF(ISBLANK(links!H105),links!D105,HYPERLINK(links!J105,links!D105))</f>
        <v>1.2.36.1.2001.1006.1.16615.30</v>
      </c>
      <c r="E105" s="56">
        <v>35416</v>
      </c>
      <c r="F105" s="15" t="s">
        <v>42</v>
      </c>
      <c r="G105" s="15" t="s">
        <v>21</v>
      </c>
      <c r="H105" s="79">
        <v>41912</v>
      </c>
      <c r="I105" s="11" t="s">
        <v>235</v>
      </c>
      <c r="J105" s="15" t="s">
        <v>155</v>
      </c>
      <c r="K105" s="45">
        <f t="shared" si="16"/>
        <v>41912</v>
      </c>
      <c r="L105" s="45"/>
      <c r="M105" s="45">
        <f>IF(ISBLANK(I105),"",VLOOKUP(I105,codes!$A$2:$B$7,2))</f>
        <v>41972</v>
      </c>
      <c r="N105" s="45"/>
      <c r="O105" s="45">
        <f>IF(ISBLANK(I105),"",VLOOKUP(I105,codes!$A$2:$B$7,2))</f>
        <v>41972</v>
      </c>
      <c r="P105" s="45"/>
    </row>
    <row r="106" spans="1:16" s="12" customFormat="1" x14ac:dyDescent="0.35">
      <c r="A106" s="2" t="s">
        <v>224</v>
      </c>
      <c r="B106" s="54" t="s">
        <v>6</v>
      </c>
      <c r="C106" s="61" t="s">
        <v>7</v>
      </c>
      <c r="D106" s="35" t="str">
        <f>IF(ISBLANK(links!H106),links!D106,HYPERLINK(links!J106,links!D106))</f>
        <v>1.2.36.1.2001.1006.1.16615.31</v>
      </c>
      <c r="E106" s="56">
        <v>35416</v>
      </c>
      <c r="F106" s="15" t="s">
        <v>42</v>
      </c>
      <c r="G106" s="15" t="s">
        <v>21</v>
      </c>
      <c r="H106" s="79">
        <v>41912</v>
      </c>
      <c r="I106" s="11" t="s">
        <v>235</v>
      </c>
      <c r="J106" s="15" t="s">
        <v>155</v>
      </c>
      <c r="K106" s="45">
        <f t="shared" si="16"/>
        <v>41912</v>
      </c>
      <c r="L106" s="45"/>
      <c r="M106" s="45">
        <f>IF(ISBLANK(I106),"",VLOOKUP(I106,codes!$A$2:$B$7,2))</f>
        <v>41972</v>
      </c>
      <c r="N106" s="45"/>
      <c r="O106" s="45">
        <f>IF(ISBLANK(I106),"",VLOOKUP(I106,codes!$A$2:$B$7,2))</f>
        <v>41972</v>
      </c>
      <c r="P106" s="45"/>
    </row>
    <row r="107" spans="1:16" s="12" customFormat="1" x14ac:dyDescent="0.35">
      <c r="A107" s="2" t="s">
        <v>224</v>
      </c>
      <c r="B107" s="54" t="s">
        <v>6</v>
      </c>
      <c r="C107" s="61" t="s">
        <v>10</v>
      </c>
      <c r="D107" s="35" t="str">
        <f>IF(ISBLANK(links!H107),links!D107,HYPERLINK(links!J107,links!D107))</f>
        <v>1.2.36.1.2001.1006.1.16615.32</v>
      </c>
      <c r="E107" s="56">
        <v>35416</v>
      </c>
      <c r="F107" s="15" t="s">
        <v>42</v>
      </c>
      <c r="G107" s="15" t="s">
        <v>21</v>
      </c>
      <c r="H107" s="79">
        <v>41912</v>
      </c>
      <c r="I107" s="11" t="s">
        <v>235</v>
      </c>
      <c r="J107" s="15" t="s">
        <v>155</v>
      </c>
      <c r="K107" s="45">
        <f t="shared" si="16"/>
        <v>41912</v>
      </c>
      <c r="L107" s="45"/>
      <c r="M107" s="45">
        <f>IF(ISBLANK(I107),"",VLOOKUP(I107,codes!$A$2:$B$7,2))</f>
        <v>41972</v>
      </c>
      <c r="N107" s="45"/>
      <c r="O107" s="45">
        <f>IF(ISBLANK(I107),"",VLOOKUP(I107,codes!$A$2:$B$7,2))</f>
        <v>41972</v>
      </c>
      <c r="P107" s="45"/>
    </row>
    <row r="108" spans="1:16" ht="7.5" customHeight="1" x14ac:dyDescent="0.35">
      <c r="A108" s="6"/>
      <c r="B108" s="64"/>
      <c r="C108" s="64"/>
      <c r="D108" s="5"/>
      <c r="E108" s="59"/>
      <c r="F108" s="7"/>
      <c r="G108" s="9"/>
      <c r="H108" s="77"/>
      <c r="I108" s="9"/>
      <c r="J108" s="16"/>
      <c r="K108" s="16"/>
      <c r="L108" s="43"/>
      <c r="M108" s="43"/>
      <c r="N108" s="43"/>
      <c r="O108" s="43"/>
      <c r="P108" s="9"/>
    </row>
    <row r="109" spans="1:16" x14ac:dyDescent="0.35">
      <c r="A109" s="2" t="s">
        <v>260</v>
      </c>
      <c r="B109" s="54" t="s">
        <v>6</v>
      </c>
      <c r="C109" s="61" t="s">
        <v>9</v>
      </c>
      <c r="D109" s="13" t="str">
        <f>IF(ISBLANK(links!H109),links!D109,HYPERLINK(links!J109,links!D109))</f>
        <v>1.2.36.1.2001.1006.1.16644.1</v>
      </c>
      <c r="E109" s="56">
        <v>16</v>
      </c>
      <c r="F109" s="10" t="s">
        <v>43</v>
      </c>
      <c r="G109" s="8" t="s">
        <v>17</v>
      </c>
      <c r="H109" s="79">
        <v>42026</v>
      </c>
      <c r="I109" s="8" t="s">
        <v>15</v>
      </c>
      <c r="J109" s="8" t="s">
        <v>154</v>
      </c>
      <c r="K109" s="45">
        <f>H109</f>
        <v>42026</v>
      </c>
      <c r="L109" s="45">
        <f>IF(ISBLANK(I109),"",VLOOKUP(I109,codes!$A$2:$B$6,2))</f>
        <v>41091</v>
      </c>
      <c r="M109" s="45">
        <f t="shared" ref="M109:M110" si="17">O109</f>
        <v>41091</v>
      </c>
      <c r="N109" s="45">
        <f>P109</f>
        <v>41138</v>
      </c>
      <c r="O109" s="45">
        <f>IF(ISBLANK(I109),"",VLOOKUP(I109,codes!$A$2:$B$7,2))</f>
        <v>41091</v>
      </c>
      <c r="P109" s="45">
        <f>O110</f>
        <v>41138</v>
      </c>
    </row>
    <row r="110" spans="1:16" x14ac:dyDescent="0.35">
      <c r="A110" s="2" t="s">
        <v>260</v>
      </c>
      <c r="B110" s="54" t="s">
        <v>6</v>
      </c>
      <c r="C110" s="61" t="s">
        <v>7</v>
      </c>
      <c r="D110" s="35" t="str">
        <f>IF(ISBLANK(links!H110),links!D110,HYPERLINK(links!J110,links!D110))</f>
        <v>1.2.36.1.2001.1006.1.16644.6</v>
      </c>
      <c r="E110" s="56">
        <v>45</v>
      </c>
      <c r="F110" s="10" t="s">
        <v>43</v>
      </c>
      <c r="G110" s="15" t="s">
        <v>17</v>
      </c>
      <c r="H110" s="79">
        <v>42026</v>
      </c>
      <c r="I110" s="8" t="s">
        <v>14</v>
      </c>
      <c r="J110" s="8" t="s">
        <v>155</v>
      </c>
      <c r="K110" s="45">
        <f>H110</f>
        <v>42026</v>
      </c>
      <c r="L110" s="45">
        <f>IF(ISBLANK(I110),"",VLOOKUP(I110,codes!$A$2:$B$6,2))</f>
        <v>41138</v>
      </c>
      <c r="M110" s="45">
        <f t="shared" si="17"/>
        <v>41138</v>
      </c>
      <c r="N110" s="45"/>
      <c r="O110" s="45">
        <f>IF(ISBLANK(I110),"",VLOOKUP(I110,codes!$A$2:$B$7,2))</f>
        <v>41138</v>
      </c>
      <c r="P110" s="45"/>
    </row>
    <row r="111" spans="1:16" ht="7.5" customHeight="1" x14ac:dyDescent="0.35">
      <c r="A111" s="6"/>
      <c r="B111" s="64"/>
      <c r="C111" s="64"/>
      <c r="D111" s="5"/>
      <c r="E111" s="59"/>
      <c r="F111" s="7"/>
      <c r="G111" s="9"/>
      <c r="H111" s="77"/>
      <c r="I111" s="9"/>
      <c r="J111" s="16"/>
      <c r="K111" s="16"/>
      <c r="L111" s="43"/>
      <c r="M111" s="43"/>
      <c r="N111" s="43"/>
      <c r="O111" s="43"/>
      <c r="P111" s="9"/>
    </row>
    <row r="112" spans="1:16" x14ac:dyDescent="0.35">
      <c r="A112" s="2" t="s">
        <v>27</v>
      </c>
      <c r="B112" s="54" t="s">
        <v>6</v>
      </c>
      <c r="C112" s="61" t="s">
        <v>9</v>
      </c>
      <c r="D112" s="13" t="str">
        <f>IF(ISBLANK(links!H112),links!D112,HYPERLINK(links!J112,links!D112))</f>
        <v>1.2.36.1.2001.1006.1.16650.1</v>
      </c>
      <c r="E112" s="56">
        <v>16</v>
      </c>
      <c r="F112" s="10" t="s">
        <v>43</v>
      </c>
      <c r="G112" s="15" t="s">
        <v>17</v>
      </c>
      <c r="H112" s="79">
        <v>41939</v>
      </c>
      <c r="I112" s="8" t="s">
        <v>15</v>
      </c>
      <c r="J112" s="8" t="s">
        <v>154</v>
      </c>
      <c r="K112" s="45">
        <f>H112</f>
        <v>41939</v>
      </c>
      <c r="L112" s="45">
        <f>IF(ISBLANK(I112),"",VLOOKUP(I112,codes!$A$2:$B$6,2))</f>
        <v>41091</v>
      </c>
      <c r="M112" s="45">
        <f t="shared" ref="M112:M113" si="18">O112</f>
        <v>41091</v>
      </c>
      <c r="N112" s="45">
        <f>P112</f>
        <v>41138</v>
      </c>
      <c r="O112" s="45">
        <f>IF(ISBLANK(I112),"",VLOOKUP(I112,codes!$A$2:$B$7,2))</f>
        <v>41091</v>
      </c>
      <c r="P112" s="45">
        <f>O113</f>
        <v>41138</v>
      </c>
    </row>
    <row r="113" spans="1:16" x14ac:dyDescent="0.35">
      <c r="A113" s="2" t="s">
        <v>27</v>
      </c>
      <c r="B113" s="54" t="s">
        <v>6</v>
      </c>
      <c r="C113" s="61" t="s">
        <v>7</v>
      </c>
      <c r="D113" s="35" t="str">
        <f>IF(ISBLANK(links!H113),links!D113,HYPERLINK(links!J113,links!D113))</f>
        <v>1.2.36.1.2001.1006.1.16650.5</v>
      </c>
      <c r="E113" s="56">
        <v>41</v>
      </c>
      <c r="F113" s="10" t="s">
        <v>43</v>
      </c>
      <c r="G113" s="15" t="s">
        <v>17</v>
      </c>
      <c r="H113" s="79">
        <v>41939</v>
      </c>
      <c r="I113" s="15" t="s">
        <v>14</v>
      </c>
      <c r="J113" s="15" t="s">
        <v>155</v>
      </c>
      <c r="K113" s="45">
        <f>H113</f>
        <v>41939</v>
      </c>
      <c r="L113" s="45">
        <f>IF(ISBLANK(I113),"",VLOOKUP(I113,codes!$A$2:$B$6,2))</f>
        <v>41138</v>
      </c>
      <c r="M113" s="45">
        <f t="shared" si="18"/>
        <v>41138</v>
      </c>
      <c r="N113" s="45"/>
      <c r="O113" s="45">
        <f>IF(ISBLANK(I113),"",VLOOKUP(I113,codes!$A$2:$B$7,2))</f>
        <v>41138</v>
      </c>
      <c r="P113" s="45"/>
    </row>
    <row r="114" spans="1:16" ht="7.5" customHeight="1" x14ac:dyDescent="0.35">
      <c r="A114" s="6"/>
      <c r="B114" s="64"/>
      <c r="C114" s="64"/>
      <c r="D114" s="5"/>
      <c r="E114" s="59"/>
      <c r="F114" s="7"/>
      <c r="G114" s="9"/>
      <c r="H114" s="77"/>
      <c r="I114" s="9"/>
      <c r="J114" s="16"/>
      <c r="K114" s="16"/>
      <c r="L114" s="43"/>
      <c r="M114" s="43"/>
      <c r="N114" s="43"/>
      <c r="O114" s="43"/>
      <c r="P114" s="9"/>
    </row>
    <row r="115" spans="1:16" x14ac:dyDescent="0.35">
      <c r="A115" s="2" t="s">
        <v>28</v>
      </c>
      <c r="B115" s="54" t="s">
        <v>6</v>
      </c>
      <c r="C115" s="61" t="s">
        <v>9</v>
      </c>
      <c r="D115" s="13" t="str">
        <f>IF(ISBLANK(links!H115),links!D115,HYPERLINK(links!J115,links!D115))</f>
        <v>1.2.36.1.2001.1006.1.16659.1</v>
      </c>
      <c r="E115" s="56">
        <v>20</v>
      </c>
      <c r="F115" s="10" t="s">
        <v>43</v>
      </c>
      <c r="G115" s="15" t="s">
        <v>17</v>
      </c>
      <c r="H115" s="79">
        <v>42026</v>
      </c>
      <c r="I115" s="8" t="s">
        <v>15</v>
      </c>
      <c r="J115" s="8" t="s">
        <v>154</v>
      </c>
      <c r="K115" s="45">
        <f>H115</f>
        <v>42026</v>
      </c>
      <c r="L115" s="45">
        <f>IF(ISBLANK(I115),"",VLOOKUP(I115,codes!$A$2:$B$6,2))</f>
        <v>41091</v>
      </c>
      <c r="M115" s="45">
        <f t="shared" ref="M115:M116" si="19">O115</f>
        <v>41091</v>
      </c>
      <c r="N115" s="45">
        <f>P115</f>
        <v>41138</v>
      </c>
      <c r="O115" s="45">
        <f>IF(ISBLANK(I115),"",VLOOKUP(I115,codes!$A$2:$B$7,2))</f>
        <v>41091</v>
      </c>
      <c r="P115" s="45">
        <f>O116</f>
        <v>41138</v>
      </c>
    </row>
    <row r="116" spans="1:16" x14ac:dyDescent="0.35">
      <c r="A116" s="2" t="s">
        <v>28</v>
      </c>
      <c r="B116" s="54" t="s">
        <v>6</v>
      </c>
      <c r="C116" s="61" t="s">
        <v>7</v>
      </c>
      <c r="D116" s="35" t="str">
        <f>IF(ISBLANK(links!H116),links!D116,HYPERLINK(links!J116,links!D116))</f>
        <v>1.2.36.1.2001.1006.1.16659.6</v>
      </c>
      <c r="E116" s="56">
        <v>49</v>
      </c>
      <c r="F116" s="10" t="s">
        <v>43</v>
      </c>
      <c r="G116" s="15" t="s">
        <v>17</v>
      </c>
      <c r="H116" s="79">
        <v>42026</v>
      </c>
      <c r="I116" s="8" t="s">
        <v>14</v>
      </c>
      <c r="J116" s="8" t="s">
        <v>155</v>
      </c>
      <c r="K116" s="45">
        <f>H116</f>
        <v>42026</v>
      </c>
      <c r="L116" s="45">
        <f>IF(ISBLANK(I116),"",VLOOKUP(I116,codes!$A$2:$B$6,2))</f>
        <v>41138</v>
      </c>
      <c r="M116" s="45">
        <f t="shared" si="19"/>
        <v>41138</v>
      </c>
      <c r="N116" s="45"/>
      <c r="O116" s="45">
        <f>IF(ISBLANK(I116),"",VLOOKUP(I116,codes!$A$2:$B$7,2))</f>
        <v>41138</v>
      </c>
      <c r="P116" s="45"/>
    </row>
    <row r="117" spans="1:16" ht="7.5" customHeight="1" x14ac:dyDescent="0.35">
      <c r="A117" s="6"/>
      <c r="B117" s="64"/>
      <c r="C117" s="64"/>
      <c r="D117" s="5"/>
      <c r="E117" s="59"/>
      <c r="F117" s="7"/>
      <c r="G117" s="9"/>
      <c r="H117" s="77"/>
      <c r="I117" s="9"/>
      <c r="J117" s="16"/>
      <c r="K117" s="16"/>
      <c r="L117" s="43"/>
      <c r="M117" s="43"/>
      <c r="N117" s="43"/>
      <c r="O117" s="43"/>
      <c r="P117" s="9"/>
    </row>
    <row r="118" spans="1:16" x14ac:dyDescent="0.35">
      <c r="A118" s="3" t="s">
        <v>53</v>
      </c>
      <c r="B118" s="54" t="s">
        <v>6</v>
      </c>
      <c r="C118" s="61" t="s">
        <v>9</v>
      </c>
      <c r="D118" s="13" t="str">
        <f>IF(ISBLANK(links!H118),links!D118,HYPERLINK(links!J118,links!D118))</f>
        <v>1.2.36.1.2001.1006.1.16671.1</v>
      </c>
      <c r="E118" s="56">
        <v>16</v>
      </c>
      <c r="F118" s="10" t="s">
        <v>43</v>
      </c>
      <c r="G118" s="15" t="s">
        <v>17</v>
      </c>
      <c r="H118" s="79">
        <v>41939</v>
      </c>
      <c r="I118" s="8" t="s">
        <v>15</v>
      </c>
      <c r="J118" s="8" t="s">
        <v>154</v>
      </c>
      <c r="K118" s="45">
        <f>H118</f>
        <v>41939</v>
      </c>
      <c r="L118" s="45">
        <f>IF(ISBLANK(I118),"",VLOOKUP(I118,codes!$A$2:$B$6,2))</f>
        <v>41091</v>
      </c>
      <c r="M118" s="45">
        <f t="shared" ref="M118:M119" si="20">O118</f>
        <v>41091</v>
      </c>
      <c r="N118" s="45">
        <f>P118</f>
        <v>41138</v>
      </c>
      <c r="O118" s="45">
        <f>IF(ISBLANK(I118),"",VLOOKUP(I118,codes!$A$2:$B$7,2))</f>
        <v>41091</v>
      </c>
      <c r="P118" s="45">
        <f>O119</f>
        <v>41138</v>
      </c>
    </row>
    <row r="119" spans="1:16" x14ac:dyDescent="0.35">
      <c r="A119" s="3" t="s">
        <v>53</v>
      </c>
      <c r="B119" s="54" t="s">
        <v>6</v>
      </c>
      <c r="C119" s="61" t="s">
        <v>7</v>
      </c>
      <c r="D119" s="35" t="str">
        <f>IF(ISBLANK(links!H119),links!D119,HYPERLINK(links!J119,links!D119))</f>
        <v>1.2.36.1.2001.1006.1.16671.5</v>
      </c>
      <c r="E119" s="56">
        <v>39</v>
      </c>
      <c r="F119" s="10" t="s">
        <v>43</v>
      </c>
      <c r="G119" s="15" t="s">
        <v>17</v>
      </c>
      <c r="H119" s="79">
        <v>41939</v>
      </c>
      <c r="I119" s="15" t="s">
        <v>14</v>
      </c>
      <c r="J119" s="15" t="s">
        <v>155</v>
      </c>
      <c r="K119" s="45">
        <f>H119</f>
        <v>41939</v>
      </c>
      <c r="L119" s="45">
        <f>IF(ISBLANK(I119),"",VLOOKUP(I119,codes!$A$2:$B$6,2))</f>
        <v>41138</v>
      </c>
      <c r="M119" s="45">
        <f t="shared" si="20"/>
        <v>41138</v>
      </c>
      <c r="N119" s="45"/>
      <c r="O119" s="45">
        <f>IF(ISBLANK(I119),"",VLOOKUP(I119,codes!$A$2:$B$7,2))</f>
        <v>41138</v>
      </c>
      <c r="P119" s="45"/>
    </row>
    <row r="120" spans="1:16" ht="7.5" customHeight="1" x14ac:dyDescent="0.35">
      <c r="A120" s="6"/>
      <c r="B120" s="64"/>
      <c r="C120" s="64"/>
      <c r="D120" s="5"/>
      <c r="E120" s="59"/>
      <c r="F120" s="7"/>
      <c r="G120" s="9"/>
      <c r="H120" s="77"/>
      <c r="I120" s="9"/>
      <c r="J120" s="16"/>
      <c r="K120" s="16"/>
      <c r="L120" s="43"/>
      <c r="M120" s="43"/>
      <c r="N120" s="43"/>
      <c r="O120" s="43"/>
      <c r="P120" s="9"/>
    </row>
    <row r="121" spans="1:16" x14ac:dyDescent="0.35">
      <c r="A121" s="2" t="s">
        <v>261</v>
      </c>
      <c r="B121" s="54" t="s">
        <v>6</v>
      </c>
      <c r="C121" s="61" t="s">
        <v>7</v>
      </c>
      <c r="D121" s="35" t="str">
        <f>IF(ISBLANK(links!H121),links!D121,HYPERLINK(links!J121,links!D121))</f>
        <v>1.2.36.1.2001.1006.1.16681.1</v>
      </c>
      <c r="E121" s="56">
        <v>9</v>
      </c>
      <c r="F121" s="8" t="s">
        <v>44</v>
      </c>
      <c r="G121" s="8" t="s">
        <v>45</v>
      </c>
      <c r="H121" s="79">
        <v>40898</v>
      </c>
      <c r="I121" s="8" t="s">
        <v>15</v>
      </c>
      <c r="J121" s="8" t="s">
        <v>154</v>
      </c>
      <c r="K121" s="45">
        <f>H121</f>
        <v>40898</v>
      </c>
      <c r="L121" s="45">
        <f>IF(ISBLANK(I121),"",VLOOKUP(I121,codes!$A$2:$B$6,2))</f>
        <v>41091</v>
      </c>
      <c r="M121" s="45">
        <f t="shared" ref="M121:M122" si="21">O121</f>
        <v>41091</v>
      </c>
      <c r="N121" s="45">
        <f>P121</f>
        <v>41138</v>
      </c>
      <c r="O121" s="45">
        <f>IF(ISBLANK(I121),"",VLOOKUP(I121,codes!$A$2:$B$7,2))</f>
        <v>41091</v>
      </c>
      <c r="P121" s="45">
        <f>O122</f>
        <v>41138</v>
      </c>
    </row>
    <row r="122" spans="1:16" x14ac:dyDescent="0.35">
      <c r="A122" s="2" t="s">
        <v>261</v>
      </c>
      <c r="B122" s="54" t="s">
        <v>6</v>
      </c>
      <c r="C122" s="61" t="s">
        <v>7</v>
      </c>
      <c r="D122" s="35" t="str">
        <f>IF(ISBLANK(links!H122),links!D122,HYPERLINK(links!J122,links!D122))</f>
        <v>1.2.36.1.2001.1006.1.16681.2</v>
      </c>
      <c r="E122" s="56">
        <v>24</v>
      </c>
      <c r="F122" s="8" t="s">
        <v>44</v>
      </c>
      <c r="G122" s="8" t="s">
        <v>45</v>
      </c>
      <c r="H122" s="79">
        <v>40898</v>
      </c>
      <c r="I122" s="8" t="s">
        <v>14</v>
      </c>
      <c r="J122" s="8" t="s">
        <v>155</v>
      </c>
      <c r="K122" s="45">
        <f>H122</f>
        <v>40898</v>
      </c>
      <c r="L122" s="45">
        <f>IF(ISBLANK(I122),"",VLOOKUP(I122,codes!$A$2:$B$6,2))</f>
        <v>41138</v>
      </c>
      <c r="M122" s="45">
        <f t="shared" si="21"/>
        <v>41138</v>
      </c>
      <c r="N122" s="45"/>
      <c r="O122" s="45">
        <f>IF(ISBLANK(I122),"",VLOOKUP(I122,codes!$A$2:$B$7,2))</f>
        <v>41138</v>
      </c>
      <c r="P122" s="45"/>
    </row>
    <row r="123" spans="1:16" ht="7.5" customHeight="1" x14ac:dyDescent="0.35">
      <c r="A123" s="6"/>
      <c r="B123" s="64"/>
      <c r="C123" s="64"/>
      <c r="D123" s="5"/>
      <c r="E123" s="59"/>
      <c r="F123" s="9"/>
      <c r="G123" s="9"/>
      <c r="H123" s="77"/>
      <c r="I123" s="9"/>
      <c r="J123" s="16"/>
      <c r="K123" s="16"/>
      <c r="L123" s="43"/>
      <c r="M123" s="43"/>
      <c r="N123" s="43"/>
      <c r="O123" s="43"/>
      <c r="P123" s="9"/>
    </row>
    <row r="124" spans="1:16" x14ac:dyDescent="0.35">
      <c r="A124" s="2" t="s">
        <v>29</v>
      </c>
      <c r="B124" s="54" t="s">
        <v>6</v>
      </c>
      <c r="C124" s="61" t="s">
        <v>7</v>
      </c>
      <c r="D124" s="35" t="str">
        <f>IF(ISBLANK(links!H124),links!D124,HYPERLINK(links!J124,links!D124))</f>
        <v>1.2.36.1.2001.1006.1.16685.1</v>
      </c>
      <c r="E124" s="56">
        <v>9</v>
      </c>
      <c r="F124" s="8" t="s">
        <v>44</v>
      </c>
      <c r="G124" s="8" t="s">
        <v>45</v>
      </c>
      <c r="H124" s="79">
        <v>40898</v>
      </c>
      <c r="I124" s="8" t="s">
        <v>15</v>
      </c>
      <c r="J124" s="8" t="s">
        <v>154</v>
      </c>
      <c r="K124" s="45">
        <f>H124</f>
        <v>40898</v>
      </c>
      <c r="L124" s="45">
        <f>IF(ISBLANK(I124),"",VLOOKUP(I124,codes!$A$2:$B$6,2))</f>
        <v>41091</v>
      </c>
      <c r="M124" s="45">
        <f t="shared" ref="M124:M125" si="22">O124</f>
        <v>41091</v>
      </c>
      <c r="N124" s="45">
        <f>P124</f>
        <v>41138</v>
      </c>
      <c r="O124" s="45">
        <f>IF(ISBLANK(I124),"",VLOOKUP(I124,codes!$A$2:$B$7,2))</f>
        <v>41091</v>
      </c>
      <c r="P124" s="45">
        <f>O125</f>
        <v>41138</v>
      </c>
    </row>
    <row r="125" spans="1:16" x14ac:dyDescent="0.35">
      <c r="A125" s="2" t="s">
        <v>29</v>
      </c>
      <c r="B125" s="54" t="s">
        <v>6</v>
      </c>
      <c r="C125" s="61" t="s">
        <v>7</v>
      </c>
      <c r="D125" s="35" t="str">
        <f>IF(ISBLANK(links!H125),links!D125,HYPERLINK(links!J125,links!D125))</f>
        <v>1.2.36.1.2001.1006.1.16685.2</v>
      </c>
      <c r="E125" s="56">
        <v>25</v>
      </c>
      <c r="F125" s="8" t="s">
        <v>44</v>
      </c>
      <c r="G125" s="8" t="s">
        <v>45</v>
      </c>
      <c r="H125" s="79">
        <v>40898</v>
      </c>
      <c r="I125" s="8" t="s">
        <v>14</v>
      </c>
      <c r="J125" s="8" t="s">
        <v>162</v>
      </c>
      <c r="K125" s="45">
        <f>H125</f>
        <v>40898</v>
      </c>
      <c r="L125" s="45">
        <f>IF(ISBLANK(I125),"",VLOOKUP(I125,codes!$A$2:$B$6,2))</f>
        <v>41138</v>
      </c>
      <c r="M125" s="45">
        <f t="shared" si="22"/>
        <v>41138</v>
      </c>
      <c r="N125" s="45"/>
      <c r="O125" s="45">
        <f>IF(ISBLANK(I125),"",VLOOKUP(I125,codes!$A$2:$B$7,2))</f>
        <v>41138</v>
      </c>
      <c r="P125" s="45"/>
    </row>
    <row r="126" spans="1:16" s="12" customFormat="1" x14ac:dyDescent="0.35">
      <c r="A126" s="2" t="s">
        <v>29</v>
      </c>
      <c r="B126" s="54" t="s">
        <v>6</v>
      </c>
      <c r="C126" s="61" t="s">
        <v>7</v>
      </c>
      <c r="D126" s="35" t="str">
        <f>IF(ISBLANK(links!H126),links!D126,HYPERLINK(links!J126,links!D126))</f>
        <v>1.2.36.1.2001.1006.1.16685.3</v>
      </c>
      <c r="E126" s="56">
        <v>38777</v>
      </c>
      <c r="F126" s="15" t="s">
        <v>44</v>
      </c>
      <c r="G126" s="15" t="s">
        <v>257</v>
      </c>
      <c r="H126" s="79">
        <v>42489</v>
      </c>
      <c r="I126" s="15" t="s">
        <v>335</v>
      </c>
      <c r="J126" s="15" t="s">
        <v>155</v>
      </c>
      <c r="K126" s="45">
        <f>H126</f>
        <v>42489</v>
      </c>
      <c r="L126" s="45">
        <f>IF(ISBLANK(I126),"",VLOOKUP(I126,codes!$A$2:$B$6,2))</f>
        <v>41581</v>
      </c>
      <c r="M126" s="45">
        <f t="shared" ref="M126" si="23">O126</f>
        <v>42464</v>
      </c>
      <c r="N126" s="45"/>
      <c r="O126" s="45">
        <v>42464</v>
      </c>
      <c r="P126" s="45"/>
    </row>
    <row r="127" spans="1:16" ht="7.5" customHeight="1" x14ac:dyDescent="0.35">
      <c r="A127" s="6"/>
      <c r="B127" s="64"/>
      <c r="C127" s="64"/>
      <c r="D127" s="5"/>
      <c r="E127" s="59"/>
      <c r="F127" s="9"/>
      <c r="G127" s="9"/>
      <c r="H127" s="77"/>
      <c r="I127" s="9"/>
      <c r="J127" s="16"/>
      <c r="K127" s="16"/>
      <c r="L127" s="43"/>
      <c r="M127" s="43"/>
      <c r="N127" s="43"/>
      <c r="O127" s="43"/>
      <c r="P127" s="9"/>
    </row>
    <row r="128" spans="1:16" x14ac:dyDescent="0.35">
      <c r="A128" s="2" t="s">
        <v>262</v>
      </c>
      <c r="B128" s="54" t="s">
        <v>6</v>
      </c>
      <c r="C128" s="61" t="s">
        <v>7</v>
      </c>
      <c r="D128" s="35" t="str">
        <f>IF(ISBLANK(links!H128),links!D128,HYPERLINK(links!J128,links!D128))</f>
        <v>1.2.36.1.2001.1006.1.16696.1</v>
      </c>
      <c r="E128" s="56">
        <v>9</v>
      </c>
      <c r="F128" s="8" t="s">
        <v>44</v>
      </c>
      <c r="G128" s="8" t="s">
        <v>45</v>
      </c>
      <c r="H128" s="79">
        <v>40898</v>
      </c>
      <c r="I128" s="8" t="s">
        <v>15</v>
      </c>
      <c r="J128" s="8" t="s">
        <v>154</v>
      </c>
      <c r="K128" s="45">
        <f>H128</f>
        <v>40898</v>
      </c>
      <c r="L128" s="45">
        <f>IF(ISBLANK(I128),"",VLOOKUP(I128,codes!$A$2:$B$6,2))</f>
        <v>41091</v>
      </c>
      <c r="M128" s="45">
        <f t="shared" ref="M128:M140" si="24">O128</f>
        <v>41091</v>
      </c>
      <c r="N128" s="45">
        <f>P128</f>
        <v>41138</v>
      </c>
      <c r="O128" s="45">
        <f>IF(ISBLANK(I128),"",VLOOKUP(I128,codes!$A$2:$B$7,2))</f>
        <v>41091</v>
      </c>
      <c r="P128" s="45">
        <f>O129</f>
        <v>41138</v>
      </c>
    </row>
    <row r="129" spans="1:16" x14ac:dyDescent="0.35">
      <c r="A129" s="2" t="s">
        <v>262</v>
      </c>
      <c r="B129" s="54" t="s">
        <v>6</v>
      </c>
      <c r="C129" s="61" t="s">
        <v>7</v>
      </c>
      <c r="D129" s="35" t="str">
        <f>IF(ISBLANK(links!H129),links!D129,HYPERLINK(links!J129,links!D129))</f>
        <v>1.2.36.1.2001.1006.1.16696.2</v>
      </c>
      <c r="E129" s="56">
        <v>24</v>
      </c>
      <c r="F129" s="8" t="s">
        <v>44</v>
      </c>
      <c r="G129" s="8" t="s">
        <v>45</v>
      </c>
      <c r="H129" s="79">
        <v>40898</v>
      </c>
      <c r="I129" s="8" t="s">
        <v>14</v>
      </c>
      <c r="J129" s="8" t="s">
        <v>162</v>
      </c>
      <c r="K129" s="45">
        <f>H129</f>
        <v>40898</v>
      </c>
      <c r="L129" s="45">
        <f>IF(ISBLANK(I129),"",VLOOKUP(I129,codes!$A$2:$B$6,2))</f>
        <v>41138</v>
      </c>
      <c r="M129" s="45">
        <f t="shared" si="24"/>
        <v>41138</v>
      </c>
      <c r="N129" s="45"/>
      <c r="O129" s="45">
        <f>IF(ISBLANK(I129),"",VLOOKUP(I129,codes!$A$2:$B$7,2))</f>
        <v>41138</v>
      </c>
      <c r="P129" s="45"/>
    </row>
    <row r="130" spans="1:16" s="12" customFormat="1" x14ac:dyDescent="0.35">
      <c r="A130" s="2" t="s">
        <v>342</v>
      </c>
      <c r="B130" s="54" t="s">
        <v>6</v>
      </c>
      <c r="C130" s="61" t="s">
        <v>7</v>
      </c>
      <c r="D130" s="35" t="str">
        <f>IF(ISBLANK(links!H130),links!D130,HYPERLINK(links!J130,links!D130))</f>
        <v>1.2.36.1.2001.1006.1.16696.3</v>
      </c>
      <c r="E130" s="56">
        <v>38809</v>
      </c>
      <c r="F130" s="15" t="s">
        <v>44</v>
      </c>
      <c r="G130" s="15" t="s">
        <v>257</v>
      </c>
      <c r="H130" s="79">
        <v>42489</v>
      </c>
      <c r="I130" s="15" t="s">
        <v>335</v>
      </c>
      <c r="J130" s="15" t="s">
        <v>162</v>
      </c>
      <c r="K130" s="45">
        <f>H130</f>
        <v>42489</v>
      </c>
      <c r="L130" s="45">
        <f>IF(ISBLANK(I130),"",VLOOKUP(I130,codes!$A$2:$B$6,2))</f>
        <v>41581</v>
      </c>
      <c r="M130" s="45">
        <f t="shared" ref="M130" si="25">O130</f>
        <v>42464</v>
      </c>
      <c r="N130" s="45"/>
      <c r="O130" s="45">
        <v>42464</v>
      </c>
      <c r="P130" s="45"/>
    </row>
    <row r="131" spans="1:16" s="12" customFormat="1" x14ac:dyDescent="0.35">
      <c r="A131" s="2" t="s">
        <v>342</v>
      </c>
      <c r="B131" s="54" t="s">
        <v>6</v>
      </c>
      <c r="C131" s="61" t="s">
        <v>7</v>
      </c>
      <c r="D131" s="35" t="str">
        <f>IF(ISBLANK(links!H131),links!D131,HYPERLINK(links!J131,links!D131))</f>
        <v>1.2.36.1.2001.1006.1.16696.3</v>
      </c>
      <c r="E131" s="56">
        <v>40490</v>
      </c>
      <c r="F131" s="15" t="s">
        <v>44</v>
      </c>
      <c r="G131" s="15" t="s">
        <v>257</v>
      </c>
      <c r="H131" s="79">
        <v>42489</v>
      </c>
      <c r="I131" s="15" t="s">
        <v>335</v>
      </c>
      <c r="J131" s="15" t="s">
        <v>155</v>
      </c>
      <c r="K131" s="45">
        <v>43305</v>
      </c>
      <c r="L131" s="45">
        <f>IF(ISBLANK(I131),"",VLOOKUP(I131,codes!$A$2:$B$6,2))</f>
        <v>41581</v>
      </c>
      <c r="M131" s="45">
        <v>43243</v>
      </c>
      <c r="N131" s="45"/>
      <c r="O131" s="45">
        <v>43243</v>
      </c>
      <c r="P131" s="45"/>
    </row>
    <row r="132" spans="1:16" ht="7.5" customHeight="1" x14ac:dyDescent="0.35">
      <c r="A132" s="6"/>
      <c r="B132" s="64"/>
      <c r="C132" s="64"/>
      <c r="D132" s="5"/>
      <c r="E132" s="59"/>
      <c r="F132" s="9"/>
      <c r="G132" s="9"/>
      <c r="H132" s="77"/>
      <c r="I132" s="9"/>
      <c r="J132" s="16"/>
      <c r="K132" s="16"/>
      <c r="L132" s="43"/>
      <c r="M132" s="43"/>
      <c r="N132" s="43"/>
      <c r="O132" s="43"/>
      <c r="P132" s="9"/>
    </row>
    <row r="133" spans="1:16" x14ac:dyDescent="0.35">
      <c r="A133" s="2" t="s">
        <v>30</v>
      </c>
      <c r="B133" s="54" t="s">
        <v>6</v>
      </c>
      <c r="C133" s="61" t="s">
        <v>7</v>
      </c>
      <c r="D133" s="35" t="str">
        <f>IF(ISBLANK(links!H133),links!D133,HYPERLINK(links!J133,links!D133))</f>
        <v>1.2.36.1.2001.1006.1.171.1</v>
      </c>
      <c r="E133" s="56">
        <v>30988</v>
      </c>
      <c r="F133" s="8" t="s">
        <v>50</v>
      </c>
      <c r="G133" s="8" t="s">
        <v>17</v>
      </c>
      <c r="H133" s="79">
        <v>41403</v>
      </c>
      <c r="I133" s="8" t="s">
        <v>13</v>
      </c>
      <c r="J133" s="15" t="s">
        <v>162</v>
      </c>
      <c r="K133" s="45">
        <f>H133</f>
        <v>41403</v>
      </c>
      <c r="L133" s="45">
        <f>IF(ISBLANK(I133),"",VLOOKUP(I133,codes!$A$2:$B$6,2))</f>
        <v>41407</v>
      </c>
      <c r="M133" s="45">
        <f t="shared" si="24"/>
        <v>41407</v>
      </c>
      <c r="N133" s="45"/>
      <c r="O133" s="45">
        <f>IF(ISBLANK(I133),"",VLOOKUP(I133,codes!$A$2:$B$7,2))</f>
        <v>41407</v>
      </c>
      <c r="P133" s="45"/>
    </row>
    <row r="134" spans="1:16" x14ac:dyDescent="0.35">
      <c r="A134" s="2" t="s">
        <v>30</v>
      </c>
      <c r="B134" s="61" t="s">
        <v>8</v>
      </c>
      <c r="C134" s="61" t="s">
        <v>7</v>
      </c>
      <c r="D134" s="35" t="str">
        <f>IF(ISBLANK(links!H134),links!D134,HYPERLINK(links!J134,links!D134))</f>
        <v>1.2.36.1.2001.1006.1.171.2</v>
      </c>
      <c r="E134" s="56">
        <v>32566</v>
      </c>
      <c r="F134" s="8" t="s">
        <v>46</v>
      </c>
      <c r="G134" s="8" t="s">
        <v>20</v>
      </c>
      <c r="H134" s="79">
        <v>41556</v>
      </c>
      <c r="I134" s="8" t="s">
        <v>12</v>
      </c>
      <c r="J134" s="15" t="s">
        <v>162</v>
      </c>
      <c r="K134" s="45">
        <f>H134</f>
        <v>41556</v>
      </c>
      <c r="L134" s="45">
        <f>IF(ISBLANK(I134),"",VLOOKUP(I134,codes!$A$2:$B$6,2))</f>
        <v>41581</v>
      </c>
      <c r="M134" s="45">
        <f t="shared" si="24"/>
        <v>41581</v>
      </c>
      <c r="N134" s="45"/>
      <c r="O134" s="45">
        <f>IF(ISBLANK(I134),"",VLOOKUP(I134,codes!$A$2:$B$7,2))</f>
        <v>41581</v>
      </c>
      <c r="P134" s="45"/>
    </row>
    <row r="135" spans="1:16" x14ac:dyDescent="0.35">
      <c r="A135" s="2" t="s">
        <v>30</v>
      </c>
      <c r="B135" s="54" t="s">
        <v>6</v>
      </c>
      <c r="C135" s="61" t="s">
        <v>7</v>
      </c>
      <c r="D135" s="35" t="str">
        <f>IF(ISBLANK(links!H135),links!D135,HYPERLINK(links!J135,links!D135))</f>
        <v>1.2.36.1.2001.1006.1.171.3</v>
      </c>
      <c r="E135" s="56">
        <v>32566</v>
      </c>
      <c r="F135" s="8" t="s">
        <v>46</v>
      </c>
      <c r="G135" s="8" t="s">
        <v>20</v>
      </c>
      <c r="H135" s="79">
        <v>41556</v>
      </c>
      <c r="I135" s="8" t="s">
        <v>12</v>
      </c>
      <c r="J135" s="15" t="s">
        <v>162</v>
      </c>
      <c r="K135" s="45">
        <f>H135</f>
        <v>41556</v>
      </c>
      <c r="L135" s="45">
        <f>IF(ISBLANK(I135),"",VLOOKUP(I135,codes!$A$2:$B$6,2))</f>
        <v>41581</v>
      </c>
      <c r="M135" s="45">
        <f>O135</f>
        <v>41581</v>
      </c>
      <c r="N135" s="45"/>
      <c r="O135" s="45">
        <f>IF(ISBLANK(I135),"",VLOOKUP(I135,codes!$A$2:$B$7,2))</f>
        <v>41581</v>
      </c>
      <c r="P135" s="45"/>
    </row>
    <row r="136" spans="1:16" s="12" customFormat="1" x14ac:dyDescent="0.35">
      <c r="A136" s="2" t="s">
        <v>30</v>
      </c>
      <c r="B136" s="61" t="s">
        <v>8</v>
      </c>
      <c r="C136" s="61" t="s">
        <v>7</v>
      </c>
      <c r="D136" s="35" t="str">
        <f>IF(ISBLANK(links!H136),links!D136,HYPERLINK(links!J136,links!D136))</f>
        <v>1.2.36.1.2001.1006.1.171.4</v>
      </c>
      <c r="E136" s="56">
        <f>links!E136</f>
        <v>36140</v>
      </c>
      <c r="F136" s="15"/>
      <c r="G136" s="15" t="s">
        <v>18</v>
      </c>
      <c r="H136" s="79">
        <v>42055</v>
      </c>
      <c r="I136" s="15" t="s">
        <v>278</v>
      </c>
      <c r="J136" s="15" t="s">
        <v>155</v>
      </c>
      <c r="K136" s="45">
        <f>H136</f>
        <v>42055</v>
      </c>
      <c r="L136" s="45"/>
      <c r="M136" s="45">
        <v>42052</v>
      </c>
      <c r="N136" s="45"/>
      <c r="O136" s="45">
        <v>42052</v>
      </c>
      <c r="P136" s="45"/>
    </row>
    <row r="137" spans="1:16" s="12" customFormat="1" x14ac:dyDescent="0.35">
      <c r="A137" s="2" t="s">
        <v>30</v>
      </c>
      <c r="B137" s="54" t="s">
        <v>6</v>
      </c>
      <c r="C137" s="61" t="s">
        <v>7</v>
      </c>
      <c r="D137" s="35" t="str">
        <f>IF(ISBLANK(links!H137),links!D137,HYPERLINK(links!J137,links!D137))</f>
        <v>1.2.36.1.2001.1006.1.171.5</v>
      </c>
      <c r="E137" s="56">
        <f>links!E137</f>
        <v>36140</v>
      </c>
      <c r="F137" s="15"/>
      <c r="G137" s="15" t="s">
        <v>18</v>
      </c>
      <c r="H137" s="79">
        <v>42055</v>
      </c>
      <c r="I137" s="15" t="s">
        <v>278</v>
      </c>
      <c r="J137" s="15" t="s">
        <v>155</v>
      </c>
      <c r="K137" s="45">
        <f>H137</f>
        <v>42055</v>
      </c>
      <c r="L137" s="45"/>
      <c r="M137" s="45">
        <v>42052</v>
      </c>
      <c r="N137" s="45"/>
      <c r="O137" s="45">
        <v>42052</v>
      </c>
      <c r="P137" s="45"/>
    </row>
    <row r="138" spans="1:16" ht="7.5" customHeight="1" x14ac:dyDescent="0.35">
      <c r="A138" s="6"/>
      <c r="B138" s="64"/>
      <c r="C138" s="64"/>
      <c r="D138" s="5"/>
      <c r="E138" s="59"/>
      <c r="F138" s="9"/>
      <c r="G138" s="9"/>
      <c r="H138" s="77"/>
      <c r="I138" s="9"/>
      <c r="J138" s="16"/>
      <c r="K138" s="16"/>
      <c r="L138" s="43"/>
      <c r="M138" s="43"/>
      <c r="N138" s="43"/>
      <c r="O138" s="43"/>
      <c r="P138" s="9"/>
    </row>
    <row r="139" spans="1:16" x14ac:dyDescent="0.35">
      <c r="A139" s="2" t="s">
        <v>31</v>
      </c>
      <c r="B139" s="54" t="s">
        <v>6</v>
      </c>
      <c r="C139" s="61" t="s">
        <v>7</v>
      </c>
      <c r="D139" s="35" t="str">
        <f>IF(ISBLANK(links!H139),links!D139,HYPERLINK(links!J139,links!D139))</f>
        <v>1.2.36.1.2001.1006.1.170.1</v>
      </c>
      <c r="E139" s="56">
        <v>30979</v>
      </c>
      <c r="F139" s="8" t="s">
        <v>50</v>
      </c>
      <c r="G139" s="8" t="s">
        <v>17</v>
      </c>
      <c r="H139" s="79">
        <v>41403</v>
      </c>
      <c r="I139" s="8" t="s">
        <v>13</v>
      </c>
      <c r="J139" s="15" t="s">
        <v>162</v>
      </c>
      <c r="K139" s="45">
        <f>H139</f>
        <v>41403</v>
      </c>
      <c r="L139" s="45">
        <f>IF(ISBLANK(I139),"",VLOOKUP(I139,codes!$A$2:$B$6,2))</f>
        <v>41407</v>
      </c>
      <c r="M139" s="45">
        <f t="shared" si="24"/>
        <v>41407</v>
      </c>
      <c r="N139" s="45"/>
      <c r="O139" s="45">
        <f>IF(ISBLANK(I139),"",VLOOKUP(I139,codes!$A$2:$B$7,2))</f>
        <v>41407</v>
      </c>
      <c r="P139" s="45"/>
    </row>
    <row r="140" spans="1:16" x14ac:dyDescent="0.35">
      <c r="A140" s="2" t="s">
        <v>31</v>
      </c>
      <c r="B140" s="61" t="s">
        <v>8</v>
      </c>
      <c r="C140" s="61" t="s">
        <v>7</v>
      </c>
      <c r="D140" s="35" t="str">
        <f>IF(ISBLANK(links!H140),links!D140,HYPERLINK(links!J140,links!D140))</f>
        <v>1.2.36.1.2001.1006.1.170.2</v>
      </c>
      <c r="E140" s="56">
        <v>32566</v>
      </c>
      <c r="F140" s="8" t="s">
        <v>47</v>
      </c>
      <c r="G140" s="8" t="s">
        <v>20</v>
      </c>
      <c r="H140" s="79">
        <v>41556</v>
      </c>
      <c r="I140" s="8" t="s">
        <v>12</v>
      </c>
      <c r="J140" s="15" t="s">
        <v>162</v>
      </c>
      <c r="K140" s="45">
        <f>H140</f>
        <v>41556</v>
      </c>
      <c r="L140" s="45">
        <f>IF(ISBLANK(I140),"",VLOOKUP(I140,codes!$A$2:$B$6,2))</f>
        <v>41581</v>
      </c>
      <c r="M140" s="45">
        <f t="shared" si="24"/>
        <v>41581</v>
      </c>
      <c r="N140" s="45"/>
      <c r="O140" s="45">
        <f>IF(ISBLANK(I140),"",VLOOKUP(I140,codes!$A$2:$B$7,2))</f>
        <v>41581</v>
      </c>
      <c r="P140" s="45"/>
    </row>
    <row r="141" spans="1:16" x14ac:dyDescent="0.35">
      <c r="A141" s="2" t="s">
        <v>31</v>
      </c>
      <c r="B141" s="54" t="s">
        <v>6</v>
      </c>
      <c r="C141" s="61" t="s">
        <v>7</v>
      </c>
      <c r="D141" s="35" t="str">
        <f>IF(ISBLANK(links!H141),links!D141,HYPERLINK(links!J141,links!D141))</f>
        <v>1.2.36.1.2001.1006.1.170.3</v>
      </c>
      <c r="E141" s="56">
        <v>32566</v>
      </c>
      <c r="F141" s="8" t="s">
        <v>47</v>
      </c>
      <c r="G141" s="8" t="s">
        <v>20</v>
      </c>
      <c r="H141" s="79">
        <v>41556</v>
      </c>
      <c r="I141" s="8" t="s">
        <v>12</v>
      </c>
      <c r="J141" s="15" t="s">
        <v>162</v>
      </c>
      <c r="K141" s="45">
        <f>H141</f>
        <v>41556</v>
      </c>
      <c r="L141" s="45">
        <f>IF(ISBLANK(I141),"",VLOOKUP(I141,codes!$A$2:$B$6,2))</f>
        <v>41581</v>
      </c>
      <c r="M141" s="45">
        <f>O141</f>
        <v>41581</v>
      </c>
      <c r="N141" s="45"/>
      <c r="O141" s="45">
        <f>IF(ISBLANK(I141),"",VLOOKUP(I141,codes!$A$2:$B$7,2))</f>
        <v>41581</v>
      </c>
      <c r="P141" s="45"/>
    </row>
    <row r="142" spans="1:16" s="12" customFormat="1" x14ac:dyDescent="0.35">
      <c r="A142" s="2" t="s">
        <v>31</v>
      </c>
      <c r="B142" s="61" t="s">
        <v>8</v>
      </c>
      <c r="C142" s="61" t="s">
        <v>7</v>
      </c>
      <c r="D142" s="35" t="str">
        <f>IF(ISBLANK(links!H142),links!D142,HYPERLINK(links!J142,links!D142))</f>
        <v>1.2.36.1.2001.1006.1.170.4</v>
      </c>
      <c r="E142" s="56">
        <f>links!E142</f>
        <v>36140</v>
      </c>
      <c r="F142" s="15"/>
      <c r="G142" s="15" t="s">
        <v>18</v>
      </c>
      <c r="H142" s="79">
        <v>42055</v>
      </c>
      <c r="I142" s="15" t="s">
        <v>278</v>
      </c>
      <c r="J142" s="15" t="s">
        <v>155</v>
      </c>
      <c r="K142" s="45">
        <f>H142</f>
        <v>42055</v>
      </c>
      <c r="L142" s="45"/>
      <c r="M142" s="45">
        <v>42052</v>
      </c>
      <c r="N142" s="45"/>
      <c r="O142" s="45">
        <v>42052</v>
      </c>
      <c r="P142" s="45"/>
    </row>
    <row r="143" spans="1:16" s="12" customFormat="1" x14ac:dyDescent="0.35">
      <c r="A143" s="2" t="s">
        <v>31</v>
      </c>
      <c r="B143" s="54" t="s">
        <v>6</v>
      </c>
      <c r="C143" s="61" t="s">
        <v>7</v>
      </c>
      <c r="D143" s="35" t="str">
        <f>IF(ISBLANK(links!H143),links!D143,HYPERLINK(links!J143,links!D143))</f>
        <v>1.2.36.1.2001.1006.1.170.5</v>
      </c>
      <c r="E143" s="56">
        <f>links!E143</f>
        <v>36140</v>
      </c>
      <c r="F143" s="15"/>
      <c r="G143" s="15" t="s">
        <v>18</v>
      </c>
      <c r="H143" s="79">
        <v>42055</v>
      </c>
      <c r="I143" s="15" t="s">
        <v>278</v>
      </c>
      <c r="J143" s="15" t="s">
        <v>155</v>
      </c>
      <c r="K143" s="45">
        <f>H143</f>
        <v>42055</v>
      </c>
      <c r="L143" s="45"/>
      <c r="M143" s="45">
        <v>42052</v>
      </c>
      <c r="N143" s="45"/>
      <c r="O143" s="45">
        <v>42052</v>
      </c>
      <c r="P143" s="45"/>
    </row>
    <row r="144" spans="1:16" ht="7.5" customHeight="1" x14ac:dyDescent="0.35">
      <c r="A144" s="6"/>
      <c r="B144" s="64"/>
      <c r="C144" s="64"/>
      <c r="D144" s="5"/>
      <c r="E144" s="59"/>
      <c r="F144" s="9"/>
      <c r="G144" s="9"/>
      <c r="H144" s="77"/>
      <c r="I144" s="9"/>
      <c r="J144" s="16"/>
      <c r="K144" s="16"/>
      <c r="L144" s="43"/>
      <c r="M144" s="43"/>
      <c r="N144" s="43"/>
      <c r="O144" s="43"/>
      <c r="P144" s="9"/>
    </row>
    <row r="145" spans="1:16" x14ac:dyDescent="0.35">
      <c r="A145" s="2" t="s">
        <v>268</v>
      </c>
      <c r="B145" s="54" t="s">
        <v>6</v>
      </c>
      <c r="C145" s="61" t="s">
        <v>7</v>
      </c>
      <c r="D145" s="35" t="str">
        <f>IF(ISBLANK(links!H145),links!D145,HYPERLINK(links!J145,links!D145))</f>
        <v>1.2.36.1.2001.1006.1.179.1</v>
      </c>
      <c r="E145" s="56">
        <v>30987</v>
      </c>
      <c r="F145" s="8" t="s">
        <v>48</v>
      </c>
      <c r="G145" s="8" t="s">
        <v>20</v>
      </c>
      <c r="H145" s="79">
        <v>41556</v>
      </c>
      <c r="I145" s="8" t="s">
        <v>12</v>
      </c>
      <c r="J145" s="8" t="s">
        <v>156</v>
      </c>
      <c r="K145" s="45">
        <f>H145</f>
        <v>41556</v>
      </c>
      <c r="L145" s="45">
        <f>IF(ISBLANK(I145),"",VLOOKUP(I145,codes!$A$2:$B$6,2))</f>
        <v>41581</v>
      </c>
      <c r="M145" s="45">
        <f>IF(ISBLANK(I145),"",VLOOKUP(I145,codes!$A$2:$B$7,2))</f>
        <v>41581</v>
      </c>
      <c r="N145" s="45"/>
      <c r="O145" s="45"/>
      <c r="P145" s="45"/>
    </row>
    <row r="146" spans="1:16" ht="7.5" customHeight="1" x14ac:dyDescent="0.35">
      <c r="A146" s="6"/>
      <c r="B146" s="64"/>
      <c r="C146" s="64"/>
      <c r="D146" s="5"/>
      <c r="E146" s="59"/>
      <c r="F146" s="9"/>
      <c r="G146" s="9"/>
      <c r="H146" s="77"/>
      <c r="I146" s="9"/>
      <c r="J146" s="16"/>
      <c r="K146" s="16"/>
      <c r="L146" s="43"/>
      <c r="M146" s="43"/>
      <c r="N146" s="43"/>
      <c r="O146" s="43"/>
      <c r="P146" s="9"/>
    </row>
    <row r="147" spans="1:16" x14ac:dyDescent="0.35">
      <c r="A147" s="2" t="s">
        <v>32</v>
      </c>
      <c r="B147" s="54" t="s">
        <v>6</v>
      </c>
      <c r="C147" s="61" t="str">
        <f>links!C147</f>
        <v>3A</v>
      </c>
      <c r="D147" s="35" t="str">
        <f>IF(ISBLANK(links!H147),links!D147,HYPERLINK(links!J147,links!D147))</f>
        <v>1.2.36.1.2001.1006.1.172.1</v>
      </c>
      <c r="E147" s="61">
        <f>links!E147</f>
        <v>31582</v>
      </c>
      <c r="F147" s="8" t="s">
        <v>51</v>
      </c>
      <c r="G147" s="8" t="s">
        <v>17</v>
      </c>
      <c r="H147" s="79">
        <v>41394</v>
      </c>
      <c r="I147" s="8" t="s">
        <v>13</v>
      </c>
      <c r="J147" s="15" t="s">
        <v>162</v>
      </c>
      <c r="K147" s="45">
        <f>H147</f>
        <v>41394</v>
      </c>
      <c r="L147" s="45">
        <f>IF(ISBLANK(I147),"",VLOOKUP(I147,codes!$A$2:$B$6,2))</f>
        <v>41407</v>
      </c>
      <c r="M147" s="45">
        <f>IF(ISBLANK(I147),"",VLOOKUP(I147,codes!$A$2:$B$7,2))</f>
        <v>41407</v>
      </c>
      <c r="N147" s="45"/>
      <c r="O147" s="45"/>
      <c r="P147" s="45"/>
    </row>
    <row r="148" spans="1:16" s="12" customFormat="1" x14ac:dyDescent="0.35">
      <c r="A148" s="2" t="s">
        <v>32</v>
      </c>
      <c r="B148" s="54" t="s">
        <v>6</v>
      </c>
      <c r="C148" s="61" t="str">
        <f>links!C148</f>
        <v>3A</v>
      </c>
      <c r="D148" s="35" t="str">
        <f>IF(ISBLANK(links!H148),links!D148,HYPERLINK(links!J148,links!D148))</f>
        <v>1.2.36.1.2001.1006.1.172.1</v>
      </c>
      <c r="E148" s="61">
        <f>links!E148</f>
        <v>32762</v>
      </c>
      <c r="F148" s="15"/>
      <c r="G148" s="15" t="s">
        <v>20</v>
      </c>
      <c r="H148" s="79">
        <v>41991</v>
      </c>
      <c r="I148" s="15" t="s">
        <v>235</v>
      </c>
      <c r="J148" s="15" t="s">
        <v>156</v>
      </c>
      <c r="K148" s="45">
        <v>41991</v>
      </c>
      <c r="L148" s="45"/>
      <c r="M148" s="45">
        <f>IF(ISBLANK(I148),"",VLOOKUP(I148,codes!$A$2:$B$7,2))</f>
        <v>41972</v>
      </c>
      <c r="N148" s="45"/>
      <c r="O148" s="45"/>
      <c r="P148" s="45"/>
    </row>
    <row r="149" spans="1:16" ht="7.5" customHeight="1" x14ac:dyDescent="0.35">
      <c r="A149" s="6"/>
      <c r="B149" s="64"/>
      <c r="C149" s="64"/>
      <c r="D149" s="5"/>
      <c r="E149" s="59"/>
      <c r="F149" s="7"/>
      <c r="G149" s="7"/>
      <c r="H149" s="80"/>
      <c r="I149" s="7"/>
      <c r="J149" s="16"/>
      <c r="K149" s="16"/>
      <c r="L149" s="43"/>
      <c r="M149" s="43"/>
      <c r="N149" s="43"/>
      <c r="O149" s="43"/>
      <c r="P149" s="9"/>
    </row>
    <row r="150" spans="1:16" x14ac:dyDescent="0.35">
      <c r="A150" s="2" t="s">
        <v>33</v>
      </c>
      <c r="B150" s="54" t="s">
        <v>6</v>
      </c>
      <c r="C150" s="61" t="s">
        <v>7</v>
      </c>
      <c r="D150" s="13" t="str">
        <f>links!D150</f>
        <v>1.2.36.1.2001.1006.1.183.1</v>
      </c>
      <c r="E150" s="56">
        <v>31471</v>
      </c>
      <c r="F150" s="10" t="s">
        <v>43</v>
      </c>
      <c r="G150" s="81" t="s">
        <v>43</v>
      </c>
      <c r="H150" s="81" t="s">
        <v>43</v>
      </c>
      <c r="I150" s="8" t="s">
        <v>13</v>
      </c>
      <c r="J150" s="8" t="s">
        <v>155</v>
      </c>
      <c r="K150" s="81" t="str">
        <f>H150</f>
        <v>n/a</v>
      </c>
      <c r="L150" s="45">
        <f>IF(ISBLANK(I150),"",VLOOKUP(I150,codes!$A$2:$B$6,2))</f>
        <v>41407</v>
      </c>
      <c r="M150" s="45">
        <f t="shared" ref="M150" si="26">O150</f>
        <v>41407</v>
      </c>
      <c r="N150" s="45"/>
      <c r="O150" s="45">
        <f>IF(ISBLANK(I150),"",VLOOKUP(I150,codes!$A$2:$B$7,2))</f>
        <v>41407</v>
      </c>
      <c r="P150" s="45"/>
    </row>
    <row r="151" spans="1:16" ht="7.5" customHeight="1" x14ac:dyDescent="0.35">
      <c r="A151" s="6"/>
      <c r="B151" s="64"/>
      <c r="C151" s="64"/>
      <c r="D151" s="5"/>
      <c r="E151" s="59"/>
      <c r="F151" s="7"/>
      <c r="G151" s="82"/>
      <c r="H151" s="82"/>
      <c r="I151" s="7"/>
      <c r="J151" s="16"/>
      <c r="K151" s="83"/>
      <c r="L151" s="43"/>
      <c r="M151" s="43"/>
      <c r="N151" s="43"/>
      <c r="O151" s="43"/>
      <c r="P151" s="9"/>
    </row>
    <row r="152" spans="1:16" x14ac:dyDescent="0.35">
      <c r="A152" s="2" t="s">
        <v>269</v>
      </c>
      <c r="B152" s="54" t="s">
        <v>6</v>
      </c>
      <c r="C152" s="61" t="s">
        <v>7</v>
      </c>
      <c r="D152" s="13" t="str">
        <f>links!D152</f>
        <v>1.2.36.1.2001.1006.1.208.1</v>
      </c>
      <c r="E152" s="56">
        <v>31511</v>
      </c>
      <c r="F152" s="10" t="s">
        <v>43</v>
      </c>
      <c r="G152" s="81" t="s">
        <v>43</v>
      </c>
      <c r="H152" s="81" t="s">
        <v>43</v>
      </c>
      <c r="I152" s="8" t="s">
        <v>13</v>
      </c>
      <c r="J152" s="8" t="s">
        <v>155</v>
      </c>
      <c r="K152" s="81" t="str">
        <f>H152</f>
        <v>n/a</v>
      </c>
      <c r="L152" s="45">
        <f>IF(ISBLANK(I152),"",VLOOKUP(I152,codes!$A$2:$B$6,2))</f>
        <v>41407</v>
      </c>
      <c r="M152" s="45">
        <f t="shared" ref="M152" si="27">O152</f>
        <v>41407</v>
      </c>
      <c r="N152" s="45"/>
      <c r="O152" s="45">
        <f>IF(ISBLANK(I152),"",VLOOKUP(I152,codes!$A$2:$B$7,2))</f>
        <v>41407</v>
      </c>
      <c r="P152" s="45"/>
    </row>
    <row r="153" spans="1:16" ht="7.5" customHeight="1" x14ac:dyDescent="0.35">
      <c r="A153" s="6"/>
      <c r="B153" s="64"/>
      <c r="C153" s="64"/>
      <c r="D153" s="5"/>
      <c r="E153" s="59"/>
      <c r="F153" s="7"/>
      <c r="G153" s="82"/>
      <c r="H153" s="82"/>
      <c r="I153" s="7"/>
      <c r="J153" s="16"/>
      <c r="K153" s="83"/>
      <c r="L153" s="43"/>
      <c r="M153" s="43"/>
      <c r="N153" s="43"/>
      <c r="O153" s="43"/>
      <c r="P153" s="9"/>
    </row>
    <row r="154" spans="1:16" x14ac:dyDescent="0.35">
      <c r="A154" s="2" t="s">
        <v>267</v>
      </c>
      <c r="B154" s="54" t="s">
        <v>6</v>
      </c>
      <c r="C154" s="61" t="s">
        <v>7</v>
      </c>
      <c r="D154" s="13" t="str">
        <f>links!D154</f>
        <v>1.2.36.1.2001.1006.1.215.1</v>
      </c>
      <c r="E154" s="56">
        <v>31861</v>
      </c>
      <c r="F154" s="10" t="s">
        <v>43</v>
      </c>
      <c r="G154" s="81" t="s">
        <v>43</v>
      </c>
      <c r="H154" s="81" t="s">
        <v>43</v>
      </c>
      <c r="I154" s="8" t="s">
        <v>49</v>
      </c>
      <c r="J154" s="8" t="s">
        <v>155</v>
      </c>
      <c r="K154" s="81" t="str">
        <f>H154</f>
        <v>n/a</v>
      </c>
      <c r="L154" s="45">
        <f>IF(ISBLANK(I154),"",VLOOKUP(I154,codes!$A$2:$B$6,2))</f>
        <v>41496</v>
      </c>
      <c r="M154" s="45">
        <f t="shared" ref="M154" si="28">O154</f>
        <v>41496</v>
      </c>
      <c r="N154" s="45"/>
      <c r="O154" s="45">
        <f>IF(ISBLANK(I154),"",VLOOKUP(I154,codes!$A$2:$B$7,2))</f>
        <v>41496</v>
      </c>
      <c r="P154" s="45"/>
    </row>
    <row r="155" spans="1:16" ht="7.5" customHeight="1" x14ac:dyDescent="0.35">
      <c r="A155" s="6"/>
      <c r="B155" s="64"/>
      <c r="C155" s="64"/>
      <c r="D155" s="5"/>
      <c r="E155" s="59"/>
      <c r="F155" s="7"/>
      <c r="G155" s="82"/>
      <c r="H155" s="82"/>
      <c r="I155" s="7"/>
      <c r="J155" s="16"/>
      <c r="K155" s="83"/>
      <c r="L155" s="43"/>
      <c r="M155" s="43"/>
      <c r="N155" s="43"/>
      <c r="O155" s="43"/>
      <c r="P155" s="9"/>
    </row>
    <row r="156" spans="1:16" x14ac:dyDescent="0.35">
      <c r="A156" s="2" t="s">
        <v>34</v>
      </c>
      <c r="B156" s="54" t="s">
        <v>6</v>
      </c>
      <c r="C156" s="61" t="s">
        <v>7</v>
      </c>
      <c r="D156" s="13" t="str">
        <f>links!D156</f>
        <v>1.2.36.1.2001.1006.1.216.1</v>
      </c>
      <c r="E156" s="71">
        <v>31869</v>
      </c>
      <c r="F156" s="10" t="s">
        <v>43</v>
      </c>
      <c r="G156" s="81" t="s">
        <v>43</v>
      </c>
      <c r="H156" s="81" t="s">
        <v>43</v>
      </c>
      <c r="I156" s="8" t="s">
        <v>49</v>
      </c>
      <c r="J156" s="15" t="s">
        <v>162</v>
      </c>
      <c r="K156" s="81" t="str">
        <f>H156</f>
        <v>n/a</v>
      </c>
      <c r="L156" s="45">
        <f>IF(ISBLANK(I156),"",VLOOKUP(I156,codes!$A$2:$B$6,2))</f>
        <v>41496</v>
      </c>
      <c r="M156" s="45">
        <f t="shared" ref="M156:M158" si="29">O156</f>
        <v>41496</v>
      </c>
      <c r="N156" s="45"/>
      <c r="O156" s="45">
        <f>IF(ISBLANK(I156),"",VLOOKUP(I156,codes!$A$2:$B$7,2))</f>
        <v>41496</v>
      </c>
      <c r="P156" s="45"/>
    </row>
    <row r="157" spans="1:16" x14ac:dyDescent="0.35">
      <c r="A157" s="2" t="s">
        <v>34</v>
      </c>
      <c r="B157" s="61" t="s">
        <v>8</v>
      </c>
      <c r="C157" s="61" t="s">
        <v>7</v>
      </c>
      <c r="D157" s="13" t="str">
        <f>links!D157</f>
        <v>1.2.36.1.2001.1006.1.216.2</v>
      </c>
      <c r="E157" s="71">
        <v>32728</v>
      </c>
      <c r="F157" s="10" t="s">
        <v>43</v>
      </c>
      <c r="G157" s="81" t="s">
        <v>43</v>
      </c>
      <c r="H157" s="81" t="s">
        <v>43</v>
      </c>
      <c r="I157" s="8" t="s">
        <v>12</v>
      </c>
      <c r="J157" s="8" t="s">
        <v>155</v>
      </c>
      <c r="K157" s="81" t="str">
        <f>H157</f>
        <v>n/a</v>
      </c>
      <c r="L157" s="45">
        <f>IF(ISBLANK(I157),"",VLOOKUP(I157,codes!$A$2:$B$6,2))</f>
        <v>41581</v>
      </c>
      <c r="M157" s="45">
        <f t="shared" si="29"/>
        <v>41581</v>
      </c>
      <c r="N157" s="45"/>
      <c r="O157" s="45">
        <f>IF(ISBLANK(I157),"",VLOOKUP(I157,codes!$A$2:$B$7,2))</f>
        <v>41581</v>
      </c>
      <c r="P157" s="45"/>
    </row>
    <row r="158" spans="1:16" x14ac:dyDescent="0.35">
      <c r="A158" s="2" t="s">
        <v>34</v>
      </c>
      <c r="B158" s="54" t="s">
        <v>6</v>
      </c>
      <c r="C158" s="61" t="s">
        <v>7</v>
      </c>
      <c r="D158" s="13" t="str">
        <f>links!D158</f>
        <v>1.2.36.1.2001.1006.1.216.3</v>
      </c>
      <c r="E158" s="71">
        <v>32728</v>
      </c>
      <c r="F158" s="10" t="s">
        <v>43</v>
      </c>
      <c r="G158" s="81" t="s">
        <v>43</v>
      </c>
      <c r="H158" s="81" t="s">
        <v>43</v>
      </c>
      <c r="I158" s="8" t="s">
        <v>12</v>
      </c>
      <c r="J158" s="8" t="s">
        <v>155</v>
      </c>
      <c r="K158" s="81" t="str">
        <f>H158</f>
        <v>n/a</v>
      </c>
      <c r="L158" s="45">
        <f>IF(ISBLANK(I158),"",VLOOKUP(I158,codes!$A$2:$B$6,2))</f>
        <v>41581</v>
      </c>
      <c r="M158" s="45">
        <f t="shared" si="29"/>
        <v>41581</v>
      </c>
      <c r="N158" s="45"/>
      <c r="O158" s="45">
        <f>IF(ISBLANK(I158),"",VLOOKUP(I158,codes!$A$2:$B$7,2))</f>
        <v>41581</v>
      </c>
      <c r="P158" s="45"/>
    </row>
    <row r="159" spans="1:16" ht="7.5" customHeight="1" x14ac:dyDescent="0.35">
      <c r="A159" s="6"/>
      <c r="B159" s="64"/>
      <c r="C159" s="64"/>
      <c r="D159" s="5"/>
      <c r="E159" s="59"/>
      <c r="F159" s="7"/>
      <c r="G159" s="82"/>
      <c r="H159" s="82"/>
      <c r="I159" s="7"/>
      <c r="J159" s="16"/>
      <c r="K159" s="83"/>
      <c r="L159" s="43"/>
      <c r="M159" s="43"/>
      <c r="N159" s="43"/>
      <c r="O159" s="43"/>
      <c r="P159" s="9"/>
    </row>
    <row r="160" spans="1:16" x14ac:dyDescent="0.35">
      <c r="A160" s="2" t="s">
        <v>35</v>
      </c>
      <c r="B160" s="54" t="s">
        <v>6</v>
      </c>
      <c r="C160" s="62" t="s">
        <v>7</v>
      </c>
      <c r="D160" s="13" t="str">
        <f>links!D160</f>
        <v>1.2.36.1.2001.1006.1.214.1</v>
      </c>
      <c r="E160" s="62">
        <v>31560</v>
      </c>
      <c r="F160" s="10" t="s">
        <v>43</v>
      </c>
      <c r="G160" s="81" t="s">
        <v>43</v>
      </c>
      <c r="H160" s="81" t="s">
        <v>43</v>
      </c>
      <c r="I160" s="15" t="s">
        <v>13</v>
      </c>
      <c r="J160" s="15" t="s">
        <v>155</v>
      </c>
      <c r="K160" s="81" t="str">
        <f>H160</f>
        <v>n/a</v>
      </c>
      <c r="L160" s="45">
        <f>IF(ISBLANK(I160),"",VLOOKUP(I160,codes!$A$2:$B$6,2))</f>
        <v>41407</v>
      </c>
      <c r="M160" s="45">
        <f>IF(ISBLANK(I160),"",VLOOKUP(I160,codes!$A$2:$B$7,2))</f>
        <v>41407</v>
      </c>
      <c r="N160" s="45"/>
      <c r="O160" s="45">
        <f>IF(ISBLANK(I160),"",VLOOKUP(I160,codes!$A$2:$B$7,2))</f>
        <v>41407</v>
      </c>
      <c r="P160" s="45"/>
    </row>
    <row r="161" spans="1:16" ht="7.5" customHeight="1" x14ac:dyDescent="0.35">
      <c r="A161" s="6"/>
      <c r="B161" s="64"/>
      <c r="C161" s="64"/>
      <c r="D161" s="5"/>
      <c r="E161" s="59"/>
      <c r="F161" s="7"/>
      <c r="G161" s="82"/>
      <c r="H161" s="82"/>
      <c r="I161" s="7"/>
      <c r="J161" s="16"/>
      <c r="K161" s="83"/>
      <c r="L161" s="43"/>
      <c r="M161" s="43"/>
      <c r="N161" s="43"/>
      <c r="O161" s="43"/>
      <c r="P161" s="9"/>
    </row>
    <row r="162" spans="1:16" x14ac:dyDescent="0.35">
      <c r="A162" s="3" t="s">
        <v>265</v>
      </c>
      <c r="B162" s="54" t="s">
        <v>6</v>
      </c>
      <c r="C162" s="61" t="s">
        <v>7</v>
      </c>
      <c r="D162" s="13" t="str">
        <f>links!D162</f>
        <v>1.2.36.1.2001.1006.1.777.1</v>
      </c>
      <c r="E162" s="61">
        <v>31862</v>
      </c>
      <c r="F162" s="10" t="s">
        <v>43</v>
      </c>
      <c r="G162" s="81" t="s">
        <v>43</v>
      </c>
      <c r="H162" s="81" t="s">
        <v>43</v>
      </c>
      <c r="I162" s="15" t="s">
        <v>13</v>
      </c>
      <c r="J162" s="8" t="s">
        <v>156</v>
      </c>
      <c r="K162" s="81" t="str">
        <f>H162</f>
        <v>n/a</v>
      </c>
      <c r="L162" s="45">
        <f>IF(ISBLANK(I162),"",VLOOKUP(I162,codes!$A$2:$B$6,2))</f>
        <v>41407</v>
      </c>
      <c r="M162" s="45">
        <f>IF(ISBLANK(I162),"",VLOOKUP(I162,codes!$A$2:$B$7,2))</f>
        <v>41407</v>
      </c>
      <c r="N162" s="45"/>
      <c r="O162" s="45"/>
      <c r="P162" s="45"/>
    </row>
    <row r="163" spans="1:16" ht="7.5" customHeight="1" x14ac:dyDescent="0.35">
      <c r="A163" s="6"/>
      <c r="B163" s="64"/>
      <c r="C163" s="64"/>
      <c r="D163" s="5"/>
      <c r="E163" s="59"/>
      <c r="F163" s="7"/>
      <c r="G163" s="82"/>
      <c r="H163" s="82"/>
      <c r="I163" s="7"/>
      <c r="J163" s="16"/>
      <c r="K163" s="83"/>
      <c r="L163" s="43"/>
      <c r="M163" s="43"/>
      <c r="N163" s="43"/>
      <c r="O163" s="43"/>
      <c r="P163" s="9"/>
    </row>
    <row r="164" spans="1:16" x14ac:dyDescent="0.35">
      <c r="A164" s="2" t="s">
        <v>266</v>
      </c>
      <c r="B164" s="54" t="s">
        <v>6</v>
      </c>
      <c r="C164" s="61" t="s">
        <v>7</v>
      </c>
      <c r="D164" s="13" t="str">
        <f>links!D164</f>
        <v>1.2.36.1.2001.1006.1.210.1</v>
      </c>
      <c r="E164" s="61">
        <v>31540</v>
      </c>
      <c r="F164" s="10" t="s">
        <v>43</v>
      </c>
      <c r="G164" s="81" t="s">
        <v>43</v>
      </c>
      <c r="H164" s="81" t="s">
        <v>43</v>
      </c>
      <c r="I164" s="15" t="s">
        <v>13</v>
      </c>
      <c r="J164" s="8" t="s">
        <v>156</v>
      </c>
      <c r="K164" s="81" t="str">
        <f>H164</f>
        <v>n/a</v>
      </c>
      <c r="L164" s="45">
        <f>IF(ISBLANK(I164),"",VLOOKUP(I164,codes!$A$2:$B$6,2))</f>
        <v>41407</v>
      </c>
      <c r="M164" s="45">
        <f>IF(ISBLANK(I164),"",VLOOKUP(I164,codes!$A$2:$B$7,2))</f>
        <v>41407</v>
      </c>
      <c r="N164" s="45"/>
      <c r="O164" s="45"/>
      <c r="P164" s="45"/>
    </row>
    <row r="165" spans="1:16" s="12" customFormat="1" ht="7.5" customHeight="1" x14ac:dyDescent="0.35">
      <c r="A165" s="6"/>
      <c r="B165" s="64"/>
      <c r="C165" s="64"/>
      <c r="D165" s="5"/>
      <c r="E165" s="59"/>
      <c r="F165" s="14"/>
      <c r="G165" s="14"/>
      <c r="H165" s="80"/>
      <c r="I165" s="14"/>
      <c r="J165" s="16"/>
      <c r="K165" s="16"/>
      <c r="L165" s="43"/>
      <c r="M165" s="43"/>
      <c r="N165" s="43"/>
      <c r="O165" s="43"/>
      <c r="P165" s="16"/>
    </row>
    <row r="166" spans="1:16" x14ac:dyDescent="0.35">
      <c r="A166" s="2" t="s">
        <v>263</v>
      </c>
      <c r="B166" s="55" t="str">
        <f>links!B166</f>
        <v>HPIIrelaxed</v>
      </c>
      <c r="C166" s="55" t="str">
        <f>links!C166</f>
        <v>3A</v>
      </c>
      <c r="D166" s="35" t="str">
        <f>IF(ISBLANK(links!H166),links!D166,HYPERLINK(links!J166,links!D166))</f>
        <v>1.2.36.1.2001.1006.1.222.1</v>
      </c>
      <c r="E166" s="61">
        <f>links!E166</f>
        <v>35665</v>
      </c>
      <c r="F166" s="15" t="s">
        <v>255</v>
      </c>
      <c r="G166" s="15" t="s">
        <v>257</v>
      </c>
      <c r="H166" s="79">
        <v>41991</v>
      </c>
      <c r="I166" s="15" t="s">
        <v>235</v>
      </c>
      <c r="J166" s="15" t="s">
        <v>162</v>
      </c>
      <c r="K166" s="45">
        <f t="shared" ref="K166:K174" si="30">H166</f>
        <v>41991</v>
      </c>
      <c r="M166" s="45">
        <f t="shared" ref="M166:M171" si="31">O166</f>
        <v>41972</v>
      </c>
      <c r="N166" s="45"/>
      <c r="O166" s="45">
        <f>IF(ISBLANK(I166),"",VLOOKUP(I166,codes!$A$2:$B$7,2))</f>
        <v>41972</v>
      </c>
      <c r="P166" s="45">
        <v>42173</v>
      </c>
    </row>
    <row r="167" spans="1:16" s="12" customFormat="1" x14ac:dyDescent="0.35">
      <c r="A167" s="2" t="s">
        <v>263</v>
      </c>
      <c r="B167" s="55" t="str">
        <f>links!B167</f>
        <v>default</v>
      </c>
      <c r="C167" s="55" t="str">
        <f>links!C167</f>
        <v>3A</v>
      </c>
      <c r="D167" s="35" t="str">
        <f>IF(ISBLANK(links!H167),links!D167,HYPERLINK(links!J167,links!D167))</f>
        <v>1.2.36.1.2001.1006.1.222.2</v>
      </c>
      <c r="E167" s="61">
        <f>links!E167</f>
        <v>35665</v>
      </c>
      <c r="F167" s="15" t="s">
        <v>255</v>
      </c>
      <c r="G167" s="15" t="s">
        <v>257</v>
      </c>
      <c r="H167" s="79">
        <v>41991</v>
      </c>
      <c r="I167" s="15" t="s">
        <v>235</v>
      </c>
      <c r="J167" s="15" t="s">
        <v>162</v>
      </c>
      <c r="K167" s="45">
        <f t="shared" si="30"/>
        <v>41991</v>
      </c>
      <c r="M167" s="45">
        <f t="shared" si="31"/>
        <v>41972</v>
      </c>
      <c r="N167" s="45"/>
      <c r="O167" s="45">
        <f>IF(ISBLANK(I167),"",VLOOKUP(I167,codes!$A$2:$B$7,2))</f>
        <v>41972</v>
      </c>
      <c r="P167" s="45">
        <v>42173</v>
      </c>
    </row>
    <row r="168" spans="1:16" s="12" customFormat="1" x14ac:dyDescent="0.35">
      <c r="A168" s="2" t="s">
        <v>263</v>
      </c>
      <c r="B168" s="55" t="str">
        <f>links!B168</f>
        <v>HPIIrelaxed</v>
      </c>
      <c r="C168" s="55" t="str">
        <f>links!C168</f>
        <v>3A</v>
      </c>
      <c r="D168" s="87" t="str">
        <f>IF(ISBLANK(links!H168),links!D168,HYPERLINK(links!J168,links!D168))</f>
        <v>1.2.36.1.2001.1006.1.222.3</v>
      </c>
      <c r="E168" s="61">
        <f>links!E168</f>
        <v>37413</v>
      </c>
      <c r="F168" s="15"/>
      <c r="G168" s="15" t="s">
        <v>315</v>
      </c>
      <c r="H168" s="85" t="s">
        <v>300</v>
      </c>
      <c r="I168" s="15" t="s">
        <v>278</v>
      </c>
      <c r="J168" s="15" t="s">
        <v>162</v>
      </c>
      <c r="K168" s="79" t="str">
        <f t="shared" si="30"/>
        <v>July 2015</v>
      </c>
      <c r="L168" s="86"/>
      <c r="M168" s="79" t="str">
        <f t="shared" si="31"/>
        <v>July 2015</v>
      </c>
      <c r="N168" s="45"/>
      <c r="O168" s="85" t="s">
        <v>300</v>
      </c>
      <c r="P168" s="45"/>
    </row>
    <row r="169" spans="1:16" s="12" customFormat="1" x14ac:dyDescent="0.35">
      <c r="A169" s="2" t="s">
        <v>263</v>
      </c>
      <c r="B169" s="55" t="str">
        <f>links!B169</f>
        <v>default</v>
      </c>
      <c r="C169" s="55" t="str">
        <f>links!C169</f>
        <v>3A</v>
      </c>
      <c r="D169" s="87" t="str">
        <f>IF(ISBLANK(links!H169),links!D169,HYPERLINK(links!J169,links!D169))</f>
        <v>1.2.36.1.2001.1006.1.222.4</v>
      </c>
      <c r="E169" s="61">
        <f>links!E169</f>
        <v>37413</v>
      </c>
      <c r="F169" s="15"/>
      <c r="G169" s="15" t="s">
        <v>315</v>
      </c>
      <c r="H169" s="85" t="s">
        <v>300</v>
      </c>
      <c r="I169" s="15" t="s">
        <v>278</v>
      </c>
      <c r="J169" s="15" t="s">
        <v>162</v>
      </c>
      <c r="K169" s="79" t="str">
        <f t="shared" si="30"/>
        <v>July 2015</v>
      </c>
      <c r="L169" s="86"/>
      <c r="M169" s="79" t="str">
        <f t="shared" si="31"/>
        <v>July 2015</v>
      </c>
      <c r="N169" s="45"/>
      <c r="O169" s="85" t="s">
        <v>300</v>
      </c>
      <c r="P169" s="45"/>
    </row>
    <row r="170" spans="1:16" s="12" customFormat="1" x14ac:dyDescent="0.35">
      <c r="A170" s="2" t="s">
        <v>263</v>
      </c>
      <c r="B170" s="55" t="str">
        <f>links!B170</f>
        <v>HPIIrelaxed</v>
      </c>
      <c r="C170" s="55" t="str">
        <f>links!C170</f>
        <v>3A</v>
      </c>
      <c r="D170" s="87" t="str">
        <f>IF(ISBLANK(links!H170),links!D170,HYPERLINK(links!J170,links!D170))</f>
        <v>1.2.36.1.2001.1006.1.222.3</v>
      </c>
      <c r="E170" s="61">
        <f>links!E170</f>
        <v>37413</v>
      </c>
      <c r="F170" s="15"/>
      <c r="G170" s="15" t="s">
        <v>17</v>
      </c>
      <c r="H170" s="85" t="s">
        <v>364</v>
      </c>
      <c r="I170" s="15" t="s">
        <v>278</v>
      </c>
      <c r="J170" s="15" t="s">
        <v>162</v>
      </c>
      <c r="K170" s="79" t="str">
        <f t="shared" si="30"/>
        <v>Mar 2016</v>
      </c>
      <c r="L170" s="86"/>
      <c r="M170" s="79" t="str">
        <f t="shared" si="31"/>
        <v>July 2015</v>
      </c>
      <c r="N170" s="45"/>
      <c r="O170" s="85" t="s">
        <v>300</v>
      </c>
      <c r="P170" s="45"/>
    </row>
    <row r="171" spans="1:16" s="12" customFormat="1" x14ac:dyDescent="0.35">
      <c r="A171" s="2" t="s">
        <v>263</v>
      </c>
      <c r="B171" s="55" t="str">
        <f>links!B171</f>
        <v>default</v>
      </c>
      <c r="C171" s="55" t="str">
        <f>links!C171</f>
        <v>3A</v>
      </c>
      <c r="D171" s="87" t="str">
        <f>IF(ISBLANK(links!H171),links!D171,HYPERLINK(links!J171,links!D171))</f>
        <v>1.2.36.1.2001.1006.1.222.4</v>
      </c>
      <c r="E171" s="61">
        <f>links!E171</f>
        <v>37413</v>
      </c>
      <c r="F171" s="15"/>
      <c r="G171" s="15" t="s">
        <v>17</v>
      </c>
      <c r="H171" s="85" t="s">
        <v>364</v>
      </c>
      <c r="I171" s="15" t="s">
        <v>278</v>
      </c>
      <c r="J171" s="15" t="s">
        <v>162</v>
      </c>
      <c r="K171" s="79" t="str">
        <f t="shared" si="30"/>
        <v>Mar 2016</v>
      </c>
      <c r="L171" s="86"/>
      <c r="M171" s="79" t="str">
        <f t="shared" si="31"/>
        <v>July 2015</v>
      </c>
      <c r="N171" s="45"/>
      <c r="O171" s="85" t="s">
        <v>300</v>
      </c>
      <c r="P171" s="45"/>
    </row>
    <row r="172" spans="1:16" s="12" customFormat="1" x14ac:dyDescent="0.35">
      <c r="A172" s="2" t="s">
        <v>263</v>
      </c>
      <c r="B172" s="55" t="str">
        <f>links!B172</f>
        <v>default</v>
      </c>
      <c r="C172" s="55" t="str">
        <f>links!C172</f>
        <v>3A</v>
      </c>
      <c r="D172" s="87" t="str">
        <f>IF(ISBLANK(links!H172),links!D172,HYPERLINK(links!J172,links!D172))</f>
        <v>1.2.36.1.2001.1006.1.222.4</v>
      </c>
      <c r="E172" s="61">
        <f>links!E172</f>
        <v>39114</v>
      </c>
      <c r="F172" s="15"/>
      <c r="G172" s="15" t="s">
        <v>17</v>
      </c>
      <c r="H172" s="85" t="s">
        <v>364</v>
      </c>
      <c r="I172" s="15" t="s">
        <v>278</v>
      </c>
      <c r="J172" s="15" t="s">
        <v>162</v>
      </c>
      <c r="K172" s="79" t="str">
        <f t="shared" si="30"/>
        <v>Mar 2016</v>
      </c>
      <c r="L172" s="86"/>
      <c r="M172" s="79" t="str">
        <f t="shared" ref="M172" si="32">O172</f>
        <v>July 2015</v>
      </c>
      <c r="N172" s="45"/>
      <c r="O172" s="85" t="s">
        <v>300</v>
      </c>
      <c r="P172" s="45"/>
    </row>
    <row r="173" spans="1:16" s="12" customFormat="1" x14ac:dyDescent="0.35">
      <c r="A173" s="2" t="s">
        <v>263</v>
      </c>
      <c r="B173" s="55" t="str">
        <f>links!B173</f>
        <v>HPIIrelaxed</v>
      </c>
      <c r="C173" s="55" t="str">
        <f>links!C173</f>
        <v>3A</v>
      </c>
      <c r="D173" s="87" t="str">
        <f>IF(ISBLANK(links!H173),links!D173,HYPERLINK(links!J173,links!D173))</f>
        <v>1.2.36.1.2001.1006.1.222.3</v>
      </c>
      <c r="E173" s="61">
        <f>links!E173</f>
        <v>40364</v>
      </c>
      <c r="F173" s="15"/>
      <c r="G173" s="15" t="s">
        <v>17</v>
      </c>
      <c r="H173" s="85" t="s">
        <v>364</v>
      </c>
      <c r="I173" s="15" t="s">
        <v>371</v>
      </c>
      <c r="J173" s="15" t="s">
        <v>156</v>
      </c>
      <c r="K173" s="79" t="str">
        <f t="shared" si="30"/>
        <v>Mar 2016</v>
      </c>
      <c r="L173" s="86"/>
      <c r="M173" s="85" t="s">
        <v>373</v>
      </c>
      <c r="N173" s="45"/>
      <c r="O173" s="85" t="s">
        <v>373</v>
      </c>
      <c r="P173" s="45"/>
    </row>
    <row r="174" spans="1:16" s="12" customFormat="1" x14ac:dyDescent="0.35">
      <c r="A174" s="2" t="s">
        <v>263</v>
      </c>
      <c r="B174" s="55" t="str">
        <f>links!B174</f>
        <v>default</v>
      </c>
      <c r="C174" s="55" t="str">
        <f>links!C174</f>
        <v>3A</v>
      </c>
      <c r="D174" s="87" t="str">
        <f>IF(ISBLANK(links!H174),links!D174,HYPERLINK(links!J174,links!D174))</f>
        <v>1.2.36.1.2001.1006.1.222.4</v>
      </c>
      <c r="E174" s="61">
        <f>links!E174</f>
        <v>40364</v>
      </c>
      <c r="F174" s="15"/>
      <c r="G174" s="15" t="s">
        <v>17</v>
      </c>
      <c r="H174" s="85" t="s">
        <v>364</v>
      </c>
      <c r="I174" s="15" t="s">
        <v>371</v>
      </c>
      <c r="J174" s="15" t="s">
        <v>156</v>
      </c>
      <c r="K174" s="79" t="str">
        <f t="shared" si="30"/>
        <v>Mar 2016</v>
      </c>
      <c r="L174" s="86"/>
      <c r="M174" s="85" t="s">
        <v>373</v>
      </c>
      <c r="N174" s="45"/>
      <c r="O174" s="85" t="s">
        <v>373</v>
      </c>
      <c r="P174" s="45"/>
    </row>
    <row r="175" spans="1:16" s="12" customFormat="1" ht="7.5" customHeight="1" x14ac:dyDescent="0.35">
      <c r="A175" s="6"/>
      <c r="B175" s="64"/>
      <c r="C175" s="64"/>
      <c r="D175" s="5"/>
      <c r="E175" s="59"/>
      <c r="F175" s="14"/>
      <c r="G175" s="14"/>
      <c r="H175" s="80"/>
      <c r="I175" s="14"/>
      <c r="J175" s="16"/>
      <c r="K175" s="77"/>
      <c r="L175" s="43"/>
      <c r="M175" s="84"/>
      <c r="N175" s="43"/>
      <c r="O175" s="43"/>
      <c r="P175" s="136"/>
    </row>
    <row r="176" spans="1:16" x14ac:dyDescent="0.35">
      <c r="A176" s="2" t="s">
        <v>264</v>
      </c>
      <c r="B176" s="55" t="str">
        <f>links!B176</f>
        <v>HPIIrelaxed</v>
      </c>
      <c r="C176" s="55" t="str">
        <f>links!C176</f>
        <v>3A</v>
      </c>
      <c r="D176" s="35" t="str">
        <f>IF(ISBLANK(links!H176),links!D176,HYPERLINK(links!J176,links!D176))</f>
        <v>1.2.36.1.2001.1006.1.220.1</v>
      </c>
      <c r="E176" s="61">
        <f>links!E176</f>
        <v>35746</v>
      </c>
      <c r="F176" s="15" t="s">
        <v>256</v>
      </c>
      <c r="G176" s="15" t="s">
        <v>257</v>
      </c>
      <c r="H176" s="79">
        <v>41991</v>
      </c>
      <c r="I176" s="15" t="s">
        <v>235</v>
      </c>
      <c r="J176" s="15" t="s">
        <v>162</v>
      </c>
      <c r="K176" s="79">
        <f t="shared" ref="K176:K184" si="33">H176</f>
        <v>41991</v>
      </c>
      <c r="M176" s="79">
        <f t="shared" ref="M176:M181" si="34">O176</f>
        <v>41972</v>
      </c>
      <c r="N176" s="45"/>
      <c r="O176" s="45">
        <f>IF(ISBLANK(I176),"",VLOOKUP(I176,codes!$A$2:$B$7,2))</f>
        <v>41972</v>
      </c>
      <c r="P176" s="45">
        <v>42173</v>
      </c>
    </row>
    <row r="177" spans="1:16" x14ac:dyDescent="0.35">
      <c r="A177" s="2" t="s">
        <v>264</v>
      </c>
      <c r="B177" s="55" t="str">
        <f>links!B177</f>
        <v>default</v>
      </c>
      <c r="C177" s="55" t="str">
        <f>links!C177</f>
        <v>3A</v>
      </c>
      <c r="D177" s="35" t="str">
        <f>IF(ISBLANK(links!H177),links!D177,HYPERLINK(links!J177,links!D177))</f>
        <v>1.2.36.1.2001.1006.1.220.2</v>
      </c>
      <c r="E177" s="61">
        <f>links!E177</f>
        <v>35746</v>
      </c>
      <c r="F177" s="15" t="s">
        <v>256</v>
      </c>
      <c r="G177" s="15" t="s">
        <v>257</v>
      </c>
      <c r="H177" s="79">
        <v>41991</v>
      </c>
      <c r="I177" s="15" t="s">
        <v>235</v>
      </c>
      <c r="J177" s="15" t="s">
        <v>162</v>
      </c>
      <c r="K177" s="79">
        <f t="shared" si="33"/>
        <v>41991</v>
      </c>
      <c r="M177" s="79">
        <f t="shared" si="34"/>
        <v>41972</v>
      </c>
      <c r="N177" s="45"/>
      <c r="O177" s="45">
        <f>IF(ISBLANK(I177),"",VLOOKUP(I177,codes!$A$2:$B$7,2))</f>
        <v>41972</v>
      </c>
      <c r="P177" s="45">
        <v>42173</v>
      </c>
    </row>
    <row r="178" spans="1:16" s="12" customFormat="1" x14ac:dyDescent="0.35">
      <c r="A178" s="2" t="s">
        <v>264</v>
      </c>
      <c r="B178" s="55" t="str">
        <f>links!B178</f>
        <v>HPIIrelaxed</v>
      </c>
      <c r="C178" s="55" t="str">
        <f>links!C178</f>
        <v>3A</v>
      </c>
      <c r="D178" s="87" t="str">
        <f>IF(ISBLANK(links!H178),links!D178,HYPERLINK(links!J178,links!D178))</f>
        <v>1.2.36.1.2001.1006.1.220.3</v>
      </c>
      <c r="E178" s="61">
        <f>links!E178</f>
        <v>37049</v>
      </c>
      <c r="F178" s="15"/>
      <c r="G178" s="15" t="s">
        <v>315</v>
      </c>
      <c r="H178" s="85" t="s">
        <v>300</v>
      </c>
      <c r="I178" s="15" t="s">
        <v>278</v>
      </c>
      <c r="J178" s="15" t="s">
        <v>162</v>
      </c>
      <c r="K178" s="79" t="str">
        <f t="shared" si="33"/>
        <v>July 2015</v>
      </c>
      <c r="L178" s="86"/>
      <c r="M178" s="79" t="str">
        <f t="shared" si="34"/>
        <v>July 2015</v>
      </c>
      <c r="N178" s="45"/>
      <c r="O178" s="85" t="s">
        <v>300</v>
      </c>
      <c r="P178" s="45"/>
    </row>
    <row r="179" spans="1:16" s="12" customFormat="1" x14ac:dyDescent="0.35">
      <c r="A179" s="2" t="s">
        <v>264</v>
      </c>
      <c r="B179" s="55" t="str">
        <f>links!B179</f>
        <v>default</v>
      </c>
      <c r="C179" s="55" t="str">
        <f>links!C179</f>
        <v>3A</v>
      </c>
      <c r="D179" s="87" t="str">
        <f>IF(ISBLANK(links!H179),links!D179,HYPERLINK(links!J179,links!D179))</f>
        <v>1.2.36.1.2001.1006.1.220.4</v>
      </c>
      <c r="E179" s="61">
        <f>links!E179</f>
        <v>37049</v>
      </c>
      <c r="F179" s="15"/>
      <c r="G179" s="15" t="s">
        <v>315</v>
      </c>
      <c r="H179" s="85" t="s">
        <v>300</v>
      </c>
      <c r="I179" s="15" t="s">
        <v>278</v>
      </c>
      <c r="J179" s="15" t="s">
        <v>162</v>
      </c>
      <c r="K179" s="79" t="str">
        <f t="shared" si="33"/>
        <v>July 2015</v>
      </c>
      <c r="L179" s="86"/>
      <c r="M179" s="79" t="str">
        <f t="shared" si="34"/>
        <v>July 2015</v>
      </c>
      <c r="N179" s="45"/>
      <c r="O179" s="85" t="s">
        <v>300</v>
      </c>
      <c r="P179" s="45"/>
    </row>
    <row r="180" spans="1:16" s="12" customFormat="1" x14ac:dyDescent="0.35">
      <c r="A180" s="2" t="s">
        <v>264</v>
      </c>
      <c r="B180" s="55" t="str">
        <f>links!B180</f>
        <v>HPIIrelaxed</v>
      </c>
      <c r="C180" s="55" t="str">
        <f>links!C180</f>
        <v>3A</v>
      </c>
      <c r="D180" s="87" t="str">
        <f>IF(ISBLANK(links!H180),links!D180,HYPERLINK(links!J180,links!D180))</f>
        <v>1.2.36.1.2001.1006.1.220.3</v>
      </c>
      <c r="E180" s="61">
        <f>links!E180</f>
        <v>37049</v>
      </c>
      <c r="F180" s="15"/>
      <c r="G180" s="15" t="s">
        <v>17</v>
      </c>
      <c r="H180" s="85" t="s">
        <v>364</v>
      </c>
      <c r="I180" s="15" t="s">
        <v>278</v>
      </c>
      <c r="J180" s="15" t="s">
        <v>162</v>
      </c>
      <c r="K180" s="79" t="str">
        <f t="shared" si="33"/>
        <v>Mar 2016</v>
      </c>
      <c r="L180" s="86"/>
      <c r="M180" s="79" t="str">
        <f t="shared" si="34"/>
        <v>July 2015</v>
      </c>
      <c r="N180" s="45"/>
      <c r="O180" s="85" t="s">
        <v>300</v>
      </c>
      <c r="P180" s="45"/>
    </row>
    <row r="181" spans="1:16" s="12" customFormat="1" x14ac:dyDescent="0.35">
      <c r="A181" s="2" t="s">
        <v>264</v>
      </c>
      <c r="B181" s="55" t="str">
        <f>links!B181</f>
        <v>default</v>
      </c>
      <c r="C181" s="55" t="str">
        <f>links!C181</f>
        <v>3A</v>
      </c>
      <c r="D181" s="87" t="str">
        <f>IF(ISBLANK(links!H181),links!D181,HYPERLINK(links!J181,links!D181))</f>
        <v>1.2.36.1.2001.1006.1.220.4</v>
      </c>
      <c r="E181" s="61">
        <f>links!E181</f>
        <v>37049</v>
      </c>
      <c r="F181" s="15"/>
      <c r="G181" s="15" t="s">
        <v>17</v>
      </c>
      <c r="H181" s="85" t="s">
        <v>364</v>
      </c>
      <c r="I181" s="15" t="s">
        <v>278</v>
      </c>
      <c r="J181" s="15" t="s">
        <v>162</v>
      </c>
      <c r="K181" s="79" t="str">
        <f t="shared" si="33"/>
        <v>Mar 2016</v>
      </c>
      <c r="L181" s="86"/>
      <c r="M181" s="79" t="str">
        <f t="shared" si="34"/>
        <v>July 2015</v>
      </c>
      <c r="N181" s="45"/>
      <c r="O181" s="85" t="s">
        <v>300</v>
      </c>
      <c r="P181" s="45"/>
    </row>
    <row r="182" spans="1:16" s="12" customFormat="1" x14ac:dyDescent="0.35">
      <c r="A182" s="2" t="s">
        <v>264</v>
      </c>
      <c r="B182" s="55" t="str">
        <f>links!B182</f>
        <v>default</v>
      </c>
      <c r="C182" s="55" t="str">
        <f>links!C182</f>
        <v>3A</v>
      </c>
      <c r="D182" s="87" t="str">
        <f>IF(ISBLANK(links!H182),links!D182,HYPERLINK(links!J182,links!D182))</f>
        <v>1.2.36.1.2001.1006.1.220.4</v>
      </c>
      <c r="E182" s="61">
        <f>links!E182</f>
        <v>39116</v>
      </c>
      <c r="F182" s="15"/>
      <c r="G182" s="15" t="s">
        <v>17</v>
      </c>
      <c r="H182" s="85" t="s">
        <v>364</v>
      </c>
      <c r="I182" s="15" t="s">
        <v>278</v>
      </c>
      <c r="J182" s="15" t="s">
        <v>162</v>
      </c>
      <c r="K182" s="79" t="str">
        <f t="shared" si="33"/>
        <v>Mar 2016</v>
      </c>
      <c r="L182" s="86"/>
      <c r="M182" s="79" t="str">
        <f t="shared" ref="M182" si="35">O182</f>
        <v>July 2015</v>
      </c>
      <c r="N182" s="45"/>
      <c r="O182" s="85" t="s">
        <v>300</v>
      </c>
      <c r="P182" s="45"/>
    </row>
    <row r="183" spans="1:16" s="12" customFormat="1" x14ac:dyDescent="0.35">
      <c r="A183" s="2" t="s">
        <v>264</v>
      </c>
      <c r="B183" s="55" t="str">
        <f>links!B183</f>
        <v>HPIIrelaxed</v>
      </c>
      <c r="C183" s="55" t="str">
        <f>links!C183</f>
        <v>3A</v>
      </c>
      <c r="D183" s="87" t="str">
        <f>IF(ISBLANK(links!H183),links!D183,HYPERLINK(links!J183,links!D183))</f>
        <v>1.2.36.1.2001.1006.1.220.3</v>
      </c>
      <c r="E183" s="61">
        <f>links!E183</f>
        <v>40368</v>
      </c>
      <c r="F183" s="15"/>
      <c r="G183" s="15" t="s">
        <v>17</v>
      </c>
      <c r="H183" s="85" t="s">
        <v>364</v>
      </c>
      <c r="I183" s="15" t="s">
        <v>371</v>
      </c>
      <c r="J183" s="15" t="s">
        <v>156</v>
      </c>
      <c r="K183" s="79" t="str">
        <f t="shared" si="33"/>
        <v>Mar 2016</v>
      </c>
      <c r="L183" s="86"/>
      <c r="M183" s="85" t="s">
        <v>373</v>
      </c>
      <c r="N183" s="45"/>
      <c r="O183" s="85" t="s">
        <v>373</v>
      </c>
      <c r="P183" s="45"/>
    </row>
    <row r="184" spans="1:16" s="12" customFormat="1" x14ac:dyDescent="0.35">
      <c r="A184" s="2" t="s">
        <v>264</v>
      </c>
      <c r="B184" s="55" t="str">
        <f>links!B184</f>
        <v>default</v>
      </c>
      <c r="C184" s="55" t="str">
        <f>links!C184</f>
        <v>3A</v>
      </c>
      <c r="D184" s="87" t="str">
        <f>IF(ISBLANK(links!H184),links!D184,HYPERLINK(links!J184,links!D184))</f>
        <v>1.2.36.1.2001.1006.1.220.4</v>
      </c>
      <c r="E184" s="61">
        <f>links!E184</f>
        <v>40368</v>
      </c>
      <c r="F184" s="15"/>
      <c r="G184" s="15" t="s">
        <v>17</v>
      </c>
      <c r="H184" s="85" t="s">
        <v>364</v>
      </c>
      <c r="I184" s="15" t="s">
        <v>371</v>
      </c>
      <c r="J184" s="15" t="s">
        <v>156</v>
      </c>
      <c r="K184" s="79" t="str">
        <f t="shared" si="33"/>
        <v>Mar 2016</v>
      </c>
      <c r="L184" s="86"/>
      <c r="M184" s="85" t="s">
        <v>373</v>
      </c>
      <c r="N184" s="45"/>
      <c r="O184" s="85" t="s">
        <v>373</v>
      </c>
      <c r="P184" s="45"/>
    </row>
    <row r="185" spans="1:16" s="12" customFormat="1" ht="7.5" customHeight="1" x14ac:dyDescent="0.35">
      <c r="A185" s="6"/>
      <c r="B185" s="64"/>
      <c r="C185" s="64"/>
      <c r="D185" s="5"/>
      <c r="E185" s="59"/>
      <c r="F185" s="14"/>
      <c r="G185" s="14"/>
      <c r="H185" s="80"/>
      <c r="I185" s="14"/>
      <c r="J185" s="16"/>
      <c r="K185" s="77"/>
      <c r="L185" s="43"/>
      <c r="M185" s="84"/>
      <c r="N185" s="43"/>
      <c r="O185" s="43"/>
      <c r="P185" s="16"/>
    </row>
    <row r="186" spans="1:16" s="12" customFormat="1" x14ac:dyDescent="0.35">
      <c r="A186" s="2" t="s">
        <v>357</v>
      </c>
      <c r="B186" s="55" t="str">
        <f>links!B186</f>
        <v>HPIIrelaxed</v>
      </c>
      <c r="C186" s="55" t="str">
        <f>links!C186</f>
        <v>3A</v>
      </c>
      <c r="D186" s="87" t="str">
        <f>IF(ISBLANK(links!H186),links!D186,HYPERLINK(links!J186,links!D186))</f>
        <v>1.2.36.1.2001.1006.1.226.1</v>
      </c>
      <c r="E186" s="61">
        <f>links!E186</f>
        <v>39881</v>
      </c>
      <c r="F186" s="15"/>
      <c r="G186" s="15" t="s">
        <v>257</v>
      </c>
      <c r="H186" s="85" t="s">
        <v>372</v>
      </c>
      <c r="I186" s="15" t="s">
        <v>335</v>
      </c>
      <c r="J186" s="15" t="s">
        <v>156</v>
      </c>
      <c r="K186" s="85" t="s">
        <v>363</v>
      </c>
      <c r="L186" s="86"/>
      <c r="M186" s="85" t="s">
        <v>364</v>
      </c>
      <c r="N186" s="45"/>
      <c r="O186" s="85" t="s">
        <v>365</v>
      </c>
      <c r="P186" s="45"/>
    </row>
    <row r="187" spans="1:16" s="12" customFormat="1" x14ac:dyDescent="0.35">
      <c r="A187" s="2" t="s">
        <v>357</v>
      </c>
      <c r="B187" s="55" t="str">
        <f>links!B187</f>
        <v>default</v>
      </c>
      <c r="C187" s="55" t="str">
        <f>links!C187</f>
        <v>3A</v>
      </c>
      <c r="D187" s="87" t="str">
        <f>IF(ISBLANK(links!H187),links!D187,HYPERLINK(links!J187,links!D187))</f>
        <v>1.2.36.1.2001.1006.1.226.2</v>
      </c>
      <c r="E187" s="61">
        <f>links!E187</f>
        <v>39881</v>
      </c>
      <c r="F187" s="15"/>
      <c r="G187" s="15" t="s">
        <v>257</v>
      </c>
      <c r="H187" s="85" t="s">
        <v>372</v>
      </c>
      <c r="I187" s="15" t="s">
        <v>335</v>
      </c>
      <c r="J187" s="15" t="s">
        <v>156</v>
      </c>
      <c r="K187" s="85" t="s">
        <v>363</v>
      </c>
      <c r="L187" s="86"/>
      <c r="M187" s="85" t="s">
        <v>364</v>
      </c>
      <c r="N187" s="45"/>
      <c r="O187" s="85" t="s">
        <v>365</v>
      </c>
      <c r="P187" s="45"/>
    </row>
    <row r="188" spans="1:16" s="12" customFormat="1" ht="7.5" customHeight="1" x14ac:dyDescent="0.35">
      <c r="A188" s="6"/>
      <c r="B188" s="64"/>
      <c r="C188" s="64"/>
      <c r="D188" s="5"/>
      <c r="E188" s="59"/>
      <c r="F188" s="14"/>
      <c r="G188" s="14"/>
      <c r="H188" s="80"/>
      <c r="I188" s="14"/>
      <c r="J188" s="16"/>
      <c r="K188" s="77"/>
      <c r="L188" s="43"/>
      <c r="M188" s="84"/>
      <c r="N188" s="43"/>
      <c r="O188" s="43"/>
      <c r="P188" s="16"/>
    </row>
    <row r="189" spans="1:16" s="12" customFormat="1" x14ac:dyDescent="0.35">
      <c r="A189" s="2" t="s">
        <v>370</v>
      </c>
      <c r="B189" s="55" t="str">
        <f>links!B189</f>
        <v>default</v>
      </c>
      <c r="C189" s="55" t="str">
        <f>links!C189</f>
        <v>3A</v>
      </c>
      <c r="D189" s="87" t="str">
        <f>IF(ISBLANK(links!H189),links!D189,HYPERLINK(links!J189,links!D189))</f>
        <v>1.2.36.1.2001.1006.1.234.1</v>
      </c>
      <c r="E189" s="61">
        <v>39458</v>
      </c>
      <c r="F189" s="15"/>
      <c r="G189" s="15" t="s">
        <v>257</v>
      </c>
      <c r="H189" s="85" t="s">
        <v>372</v>
      </c>
      <c r="I189" s="15" t="s">
        <v>335</v>
      </c>
      <c r="J189" s="15" t="s">
        <v>156</v>
      </c>
      <c r="K189" s="85" t="s">
        <v>363</v>
      </c>
      <c r="L189" s="86"/>
      <c r="M189" s="85" t="s">
        <v>364</v>
      </c>
      <c r="N189" s="45"/>
      <c r="O189" s="85" t="s">
        <v>365</v>
      </c>
      <c r="P189" s="45"/>
    </row>
  </sheetData>
  <autoFilter ref="A2:P182"/>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J84:J107 J189 J69:J82 J160 J109:J110 J112:J113 J115:J116 J118:J119 J121:J122 J35:J67 J166:J174 J124:J126 J133:J137 J145 J147:J148 J150 J152 J154 J156:J158 J139:J143 J162 J164 J4:J13 J176:J184 J186:J187 J128:J131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1"/>
  <sheetViews>
    <sheetView zoomScale="85" zoomScaleNormal="85" workbookViewId="0">
      <pane xSplit="3" ySplit="3" topLeftCell="D112" activePane="bottomRight" state="frozen"/>
      <selection pane="topRight" activeCell="D1" sqref="D1"/>
      <selection pane="bottomLeft" activeCell="A4" sqref="A4"/>
      <selection pane="bottomRight" activeCell="A131" sqref="A131"/>
    </sheetView>
  </sheetViews>
  <sheetFormatPr defaultColWidth="9.1796875" defaultRowHeight="14.5" x14ac:dyDescent="0.35"/>
  <cols>
    <col min="1" max="1" width="45" style="52" bestFit="1" customWidth="1"/>
    <col min="2" max="2" width="14.1796875" style="52" customWidth="1"/>
    <col min="3" max="3" width="7.81640625" style="52" customWidth="1"/>
    <col min="4" max="4" width="29.453125" style="52" customWidth="1"/>
    <col min="5" max="5" width="7.453125" style="52" customWidth="1"/>
    <col min="6" max="6" width="85.81640625" style="52" hidden="1" customWidth="1"/>
    <col min="7" max="7" width="70.81640625" style="52" bestFit="1" customWidth="1"/>
    <col min="8" max="8" width="18.81640625" style="52" customWidth="1"/>
    <col min="9" max="9" width="21.453125" style="52" customWidth="1"/>
    <col min="10" max="10" width="99.1796875" style="52" bestFit="1" customWidth="1"/>
    <col min="11" max="11" width="30.81640625" style="52" customWidth="1"/>
    <col min="12" max="16384" width="9.1796875" style="52"/>
  </cols>
  <sheetData>
    <row r="1" spans="1:11" s="49" customFormat="1" ht="15" customHeight="1" x14ac:dyDescent="0.35">
      <c r="A1" s="47"/>
      <c r="B1" s="47"/>
      <c r="C1" s="47"/>
      <c r="D1" s="102" t="s">
        <v>159</v>
      </c>
      <c r="E1" s="103"/>
      <c r="F1" s="48" t="s">
        <v>152</v>
      </c>
      <c r="G1" s="104" t="s">
        <v>215</v>
      </c>
      <c r="H1" s="104"/>
      <c r="I1" s="104"/>
      <c r="J1" s="104"/>
      <c r="K1" s="104"/>
    </row>
    <row r="2" spans="1:11" ht="29" x14ac:dyDescent="0.35">
      <c r="A2" s="50" t="s">
        <v>1</v>
      </c>
      <c r="B2" s="50" t="s">
        <v>149</v>
      </c>
      <c r="C2" s="50" t="s">
        <v>164</v>
      </c>
      <c r="D2" s="50" t="s">
        <v>160</v>
      </c>
      <c r="E2" s="50" t="s">
        <v>161</v>
      </c>
      <c r="F2" s="50" t="s">
        <v>151</v>
      </c>
      <c r="G2" s="51" t="s">
        <v>183</v>
      </c>
      <c r="H2" s="51" t="s">
        <v>182</v>
      </c>
      <c r="I2" s="51" t="s">
        <v>349</v>
      </c>
      <c r="J2" s="51" t="s">
        <v>190</v>
      </c>
      <c r="K2" s="51" t="s">
        <v>181</v>
      </c>
    </row>
    <row r="3" spans="1:11" ht="7.5" customHeight="1" x14ac:dyDescent="0.35">
      <c r="A3" s="53"/>
      <c r="B3" s="53"/>
      <c r="C3" s="53"/>
      <c r="D3" s="53"/>
      <c r="E3" s="53"/>
      <c r="F3" s="53"/>
      <c r="G3" s="53"/>
      <c r="H3" s="53"/>
      <c r="I3" s="53"/>
      <c r="J3" s="53"/>
      <c r="K3" s="53"/>
    </row>
    <row r="4" spans="1:11" x14ac:dyDescent="0.35">
      <c r="A4" s="54" t="s">
        <v>16</v>
      </c>
      <c r="B4" s="54" t="s">
        <v>6</v>
      </c>
      <c r="C4" s="54" t="s">
        <v>7</v>
      </c>
      <c r="D4" s="55" t="s">
        <v>55</v>
      </c>
      <c r="E4" s="56">
        <v>25</v>
      </c>
      <c r="F4" s="57" t="s">
        <v>19</v>
      </c>
      <c r="G4" s="35" t="s">
        <v>389</v>
      </c>
      <c r="H4" s="55" t="s">
        <v>184</v>
      </c>
      <c r="I4" s="55" t="s">
        <v>189</v>
      </c>
      <c r="J4" s="55" t="str">
        <f>IF(ISBLANK(H4),"",G4 &amp; SUBSTITUTE(H4,":","-") &amp; "/" &amp; SUBSTITUTE(I4,":","-"))</f>
        <v>https://developer.digitalhealth.gov.au/specifications/clinical-documents/EP-1752-2014/NEHTA-1778-2014</v>
      </c>
      <c r="K4" s="58" t="str">
        <f>IF(ISBLANK(H4),"",HYPERLINK(J4,D4))</f>
        <v>1.2.36.1.2001.1006.1.16565.1</v>
      </c>
    </row>
    <row r="5" spans="1:11" x14ac:dyDescent="0.35">
      <c r="A5" s="54" t="s">
        <v>16</v>
      </c>
      <c r="B5" s="54" t="s">
        <v>6</v>
      </c>
      <c r="C5" s="54" t="s">
        <v>7</v>
      </c>
      <c r="D5" s="55" t="s">
        <v>56</v>
      </c>
      <c r="E5" s="56">
        <v>42</v>
      </c>
      <c r="F5" s="57" t="s">
        <v>19</v>
      </c>
      <c r="G5" s="35" t="s">
        <v>389</v>
      </c>
      <c r="H5" s="55" t="s">
        <v>184</v>
      </c>
      <c r="I5" s="55" t="s">
        <v>189</v>
      </c>
      <c r="J5" s="55" t="str">
        <f t="shared" ref="J5:J92" si="0">IF(ISBLANK(H5),"",G5 &amp; SUBSTITUTE(H5,":","-") &amp; "/" &amp; SUBSTITUTE(I5,":","-"))</f>
        <v>https://developer.digitalhealth.gov.au/specifications/clinical-documents/EP-1752-2014/NEHTA-1778-2014</v>
      </c>
      <c r="K5" s="58" t="str">
        <f t="shared" ref="K5:K92" si="1">IF(ISBLANK(H5),"",HYPERLINK(J5,D5))</f>
        <v>1.2.36.1.2001.1006.1.16565.3</v>
      </c>
    </row>
    <row r="6" spans="1:11" x14ac:dyDescent="0.35">
      <c r="A6" s="54" t="s">
        <v>16</v>
      </c>
      <c r="B6" s="54" t="s">
        <v>8</v>
      </c>
      <c r="C6" s="54" t="s">
        <v>7</v>
      </c>
      <c r="D6" s="55" t="s">
        <v>57</v>
      </c>
      <c r="E6" s="56">
        <v>32620</v>
      </c>
      <c r="F6" s="57" t="s">
        <v>19</v>
      </c>
      <c r="G6" s="35" t="s">
        <v>389</v>
      </c>
      <c r="H6" s="55" t="s">
        <v>184</v>
      </c>
      <c r="I6" s="55" t="s">
        <v>189</v>
      </c>
      <c r="J6" s="55" t="str">
        <f t="shared" si="0"/>
        <v>https://developer.digitalhealth.gov.au/specifications/clinical-documents/EP-1752-2014/NEHTA-1778-2014</v>
      </c>
      <c r="K6" s="58" t="str">
        <f t="shared" si="1"/>
        <v>1.2.36.1.2001.1006.1.16565.4</v>
      </c>
    </row>
    <row r="7" spans="1:11" x14ac:dyDescent="0.35">
      <c r="A7" s="54" t="s">
        <v>16</v>
      </c>
      <c r="B7" s="54" t="s">
        <v>8</v>
      </c>
      <c r="C7" s="54" t="s">
        <v>10</v>
      </c>
      <c r="D7" s="55" t="s">
        <v>58</v>
      </c>
      <c r="E7" s="56">
        <v>32620</v>
      </c>
      <c r="F7" s="57" t="s">
        <v>19</v>
      </c>
      <c r="G7" s="35" t="s">
        <v>389</v>
      </c>
      <c r="H7" s="55" t="s">
        <v>184</v>
      </c>
      <c r="I7" s="55" t="s">
        <v>189</v>
      </c>
      <c r="J7" s="55" t="str">
        <f t="shared" si="0"/>
        <v>https://developer.digitalhealth.gov.au/specifications/clinical-documents/EP-1752-2014/NEHTA-1778-2014</v>
      </c>
      <c r="K7" s="58" t="str">
        <f t="shared" si="1"/>
        <v>1.2.36.1.2001.1006.1.16565.5</v>
      </c>
    </row>
    <row r="8" spans="1:11" x14ac:dyDescent="0.35">
      <c r="A8" s="54" t="s">
        <v>16</v>
      </c>
      <c r="B8" s="54" t="s">
        <v>6</v>
      </c>
      <c r="C8" s="54" t="s">
        <v>7</v>
      </c>
      <c r="D8" s="55" t="s">
        <v>59</v>
      </c>
      <c r="E8" s="56">
        <v>32620</v>
      </c>
      <c r="F8" s="57" t="s">
        <v>19</v>
      </c>
      <c r="G8" s="35" t="s">
        <v>389</v>
      </c>
      <c r="H8" s="55" t="s">
        <v>184</v>
      </c>
      <c r="I8" s="55" t="s">
        <v>189</v>
      </c>
      <c r="J8" s="55" t="str">
        <f t="shared" si="0"/>
        <v>https://developer.digitalhealth.gov.au/specifications/clinical-documents/EP-1752-2014/NEHTA-1778-2014</v>
      </c>
      <c r="K8" s="58" t="str">
        <f t="shared" si="1"/>
        <v>1.2.36.1.2001.1006.1.16565.6</v>
      </c>
    </row>
    <row r="9" spans="1:11" x14ac:dyDescent="0.35">
      <c r="A9" s="54" t="s">
        <v>16</v>
      </c>
      <c r="B9" s="54" t="s">
        <v>6</v>
      </c>
      <c r="C9" s="54" t="s">
        <v>10</v>
      </c>
      <c r="D9" s="55" t="s">
        <v>60</v>
      </c>
      <c r="E9" s="56">
        <v>32620</v>
      </c>
      <c r="F9" s="57" t="s">
        <v>19</v>
      </c>
      <c r="G9" s="35" t="s">
        <v>389</v>
      </c>
      <c r="H9" s="55" t="s">
        <v>184</v>
      </c>
      <c r="I9" s="55" t="s">
        <v>189</v>
      </c>
      <c r="J9" s="55" t="str">
        <f t="shared" si="0"/>
        <v>https://developer.digitalhealth.gov.au/specifications/clinical-documents/EP-1752-2014/NEHTA-1778-2014</v>
      </c>
      <c r="K9" s="58" t="str">
        <f t="shared" si="1"/>
        <v>1.2.36.1.2001.1006.1.16565.7</v>
      </c>
    </row>
    <row r="10" spans="1:11" x14ac:dyDescent="0.35">
      <c r="A10" s="54" t="s">
        <v>16</v>
      </c>
      <c r="B10" s="54" t="s">
        <v>8</v>
      </c>
      <c r="C10" s="54" t="s">
        <v>7</v>
      </c>
      <c r="D10" s="55" t="s">
        <v>279</v>
      </c>
      <c r="E10" s="56">
        <v>36326</v>
      </c>
      <c r="F10" s="57"/>
      <c r="G10" s="35" t="s">
        <v>389</v>
      </c>
      <c r="H10" s="55" t="s">
        <v>291</v>
      </c>
      <c r="I10" s="55" t="s">
        <v>290</v>
      </c>
      <c r="J10" s="55" t="str">
        <f t="shared" si="0"/>
        <v>https://developer.digitalhealth.gov.au/specifications/clinical-documents/EP-1816-2015/NEHTA-1841-2015</v>
      </c>
      <c r="K10" s="58" t="str">
        <f t="shared" si="1"/>
        <v>1.2.36.1.2001.1006.1.16565.8</v>
      </c>
    </row>
    <row r="11" spans="1:11" x14ac:dyDescent="0.35">
      <c r="A11" s="54" t="s">
        <v>16</v>
      </c>
      <c r="B11" s="54" t="s">
        <v>8</v>
      </c>
      <c r="C11" s="54" t="s">
        <v>10</v>
      </c>
      <c r="D11" s="55" t="s">
        <v>280</v>
      </c>
      <c r="E11" s="56">
        <v>36326</v>
      </c>
      <c r="F11" s="57"/>
      <c r="G11" s="35" t="s">
        <v>389</v>
      </c>
      <c r="H11" s="55" t="s">
        <v>291</v>
      </c>
      <c r="I11" s="55" t="s">
        <v>290</v>
      </c>
      <c r="J11" s="55" t="str">
        <f t="shared" si="0"/>
        <v>https://developer.digitalhealth.gov.au/specifications/clinical-documents/EP-1816-2015/NEHTA-1841-2015</v>
      </c>
      <c r="K11" s="58" t="str">
        <f t="shared" si="1"/>
        <v>1.2.36.1.2001.1006.1.16565.9</v>
      </c>
    </row>
    <row r="12" spans="1:11" x14ac:dyDescent="0.35">
      <c r="A12" s="54" t="s">
        <v>16</v>
      </c>
      <c r="B12" s="54" t="s">
        <v>6</v>
      </c>
      <c r="C12" s="54" t="s">
        <v>7</v>
      </c>
      <c r="D12" s="55" t="s">
        <v>281</v>
      </c>
      <c r="E12" s="56">
        <v>36326</v>
      </c>
      <c r="F12" s="57"/>
      <c r="G12" s="35" t="s">
        <v>389</v>
      </c>
      <c r="H12" s="55" t="s">
        <v>291</v>
      </c>
      <c r="I12" s="55" t="s">
        <v>290</v>
      </c>
      <c r="J12" s="55" t="str">
        <f t="shared" si="0"/>
        <v>https://developer.digitalhealth.gov.au/specifications/clinical-documents/EP-1816-2015/NEHTA-1841-2015</v>
      </c>
      <c r="K12" s="58" t="str">
        <f t="shared" si="1"/>
        <v>1.2.36.1.2001.1006.1.16565.10</v>
      </c>
    </row>
    <row r="13" spans="1:11" x14ac:dyDescent="0.35">
      <c r="A13" s="54" t="s">
        <v>16</v>
      </c>
      <c r="B13" s="54" t="s">
        <v>6</v>
      </c>
      <c r="C13" s="54" t="s">
        <v>10</v>
      </c>
      <c r="D13" s="55" t="s">
        <v>282</v>
      </c>
      <c r="E13" s="56">
        <v>36326</v>
      </c>
      <c r="F13" s="57"/>
      <c r="G13" s="35" t="s">
        <v>389</v>
      </c>
      <c r="H13" s="55" t="s">
        <v>291</v>
      </c>
      <c r="I13" s="55" t="s">
        <v>290</v>
      </c>
      <c r="J13" s="55" t="str">
        <f t="shared" si="0"/>
        <v>https://developer.digitalhealth.gov.au/specifications/clinical-documents/EP-1816-2015/NEHTA-1841-2015</v>
      </c>
      <c r="K13" s="58" t="str">
        <f t="shared" si="1"/>
        <v>1.2.36.1.2001.1006.1.16565.11</v>
      </c>
    </row>
    <row r="14" spans="1:11" ht="7.5" customHeight="1" x14ac:dyDescent="0.35">
      <c r="A14" s="53"/>
      <c r="B14" s="53"/>
      <c r="C14" s="53"/>
      <c r="D14" s="53"/>
      <c r="E14" s="53"/>
      <c r="F14" s="53"/>
      <c r="G14" s="53"/>
      <c r="H14" s="53"/>
      <c r="I14" s="53"/>
      <c r="J14" s="53"/>
      <c r="K14" s="53"/>
    </row>
    <row r="15" spans="1:11" x14ac:dyDescent="0.35">
      <c r="A15" s="54" t="s">
        <v>5</v>
      </c>
      <c r="B15" s="54" t="s">
        <v>6</v>
      </c>
      <c r="C15" s="54" t="s">
        <v>7</v>
      </c>
      <c r="D15" s="55" t="s">
        <v>61</v>
      </c>
      <c r="E15" s="56">
        <v>39</v>
      </c>
      <c r="F15" s="57" t="s">
        <v>11</v>
      </c>
      <c r="G15" s="35" t="s">
        <v>389</v>
      </c>
      <c r="H15" s="55" t="s">
        <v>185</v>
      </c>
      <c r="I15" s="55" t="s">
        <v>191</v>
      </c>
      <c r="J15" s="55" t="str">
        <f t="shared" si="0"/>
        <v>https://developer.digitalhealth.gov.au/specifications/clinical-documents/EP-1749-2014/NEHTA-1772-2014</v>
      </c>
      <c r="K15" s="58" t="str">
        <f t="shared" si="1"/>
        <v>1.2.36.1.2001.1006.1.16473.1</v>
      </c>
    </row>
    <row r="16" spans="1:11" x14ac:dyDescent="0.35">
      <c r="A16" s="54" t="s">
        <v>5</v>
      </c>
      <c r="B16" s="54" t="s">
        <v>6</v>
      </c>
      <c r="C16" s="54">
        <v>2</v>
      </c>
      <c r="D16" s="55" t="s">
        <v>62</v>
      </c>
      <c r="E16" s="56">
        <v>40</v>
      </c>
      <c r="F16" s="57" t="s">
        <v>11</v>
      </c>
      <c r="G16" s="35" t="s">
        <v>389</v>
      </c>
      <c r="H16" s="55" t="s">
        <v>185</v>
      </c>
      <c r="I16" s="55" t="s">
        <v>191</v>
      </c>
      <c r="J16" s="55" t="str">
        <f t="shared" si="0"/>
        <v>https://developer.digitalhealth.gov.au/specifications/clinical-documents/EP-1749-2014/NEHTA-1772-2014</v>
      </c>
      <c r="K16" s="58" t="str">
        <f t="shared" si="1"/>
        <v>1.2.36.1.2001.1006.1.16473.2</v>
      </c>
    </row>
    <row r="17" spans="1:11" x14ac:dyDescent="0.35">
      <c r="A17" s="54" t="s">
        <v>5</v>
      </c>
      <c r="B17" s="54" t="s">
        <v>6</v>
      </c>
      <c r="C17" s="54" t="s">
        <v>9</v>
      </c>
      <c r="D17" s="55" t="s">
        <v>63</v>
      </c>
      <c r="E17" s="56">
        <v>41</v>
      </c>
      <c r="F17" s="57" t="s">
        <v>11</v>
      </c>
      <c r="G17" s="35" t="s">
        <v>389</v>
      </c>
      <c r="H17" s="55" t="s">
        <v>185</v>
      </c>
      <c r="I17" s="55" t="s">
        <v>191</v>
      </c>
      <c r="J17" s="55" t="str">
        <f t="shared" si="0"/>
        <v>https://developer.digitalhealth.gov.au/specifications/clinical-documents/EP-1749-2014/NEHTA-1772-2014</v>
      </c>
      <c r="K17" s="58" t="str">
        <f t="shared" si="1"/>
        <v>1.2.36.1.2001.1006.1.16473.3</v>
      </c>
    </row>
    <row r="18" spans="1:11" x14ac:dyDescent="0.35">
      <c r="A18" s="54" t="s">
        <v>5</v>
      </c>
      <c r="B18" s="54" t="s">
        <v>6</v>
      </c>
      <c r="C18" s="54" t="s">
        <v>7</v>
      </c>
      <c r="D18" s="55" t="s">
        <v>64</v>
      </c>
      <c r="E18" s="56">
        <v>58</v>
      </c>
      <c r="F18" s="57" t="s">
        <v>11</v>
      </c>
      <c r="G18" s="35" t="s">
        <v>389</v>
      </c>
      <c r="H18" s="55" t="s">
        <v>185</v>
      </c>
      <c r="I18" s="55" t="s">
        <v>191</v>
      </c>
      <c r="J18" s="55" t="str">
        <f t="shared" si="0"/>
        <v>https://developer.digitalhealth.gov.au/specifications/clinical-documents/EP-1749-2014/NEHTA-1772-2014</v>
      </c>
      <c r="K18" s="58" t="str">
        <f t="shared" si="1"/>
        <v>1.2.36.1.2001.1006.1.16473.6</v>
      </c>
    </row>
    <row r="19" spans="1:11" x14ac:dyDescent="0.35">
      <c r="A19" s="54" t="s">
        <v>5</v>
      </c>
      <c r="B19" s="54" t="s">
        <v>6</v>
      </c>
      <c r="C19" s="54" t="s">
        <v>7</v>
      </c>
      <c r="D19" s="55" t="s">
        <v>65</v>
      </c>
      <c r="E19" s="56">
        <v>30923</v>
      </c>
      <c r="F19" s="57" t="s">
        <v>11</v>
      </c>
      <c r="G19" s="35" t="s">
        <v>389</v>
      </c>
      <c r="H19" s="55" t="s">
        <v>185</v>
      </c>
      <c r="I19" s="55" t="s">
        <v>191</v>
      </c>
      <c r="J19" s="55" t="str">
        <f t="shared" si="0"/>
        <v>https://developer.digitalhealth.gov.au/specifications/clinical-documents/EP-1749-2014/NEHTA-1772-2014</v>
      </c>
      <c r="K19" s="58" t="str">
        <f t="shared" si="1"/>
        <v>1.2.36.1.2001.1006.1.16473.7</v>
      </c>
    </row>
    <row r="20" spans="1:11" x14ac:dyDescent="0.35">
      <c r="A20" s="54" t="s">
        <v>5</v>
      </c>
      <c r="B20" s="54" t="s">
        <v>8</v>
      </c>
      <c r="C20" s="54" t="s">
        <v>10</v>
      </c>
      <c r="D20" s="55" t="s">
        <v>66</v>
      </c>
      <c r="E20" s="56">
        <v>32620</v>
      </c>
      <c r="F20" s="57" t="s">
        <v>11</v>
      </c>
      <c r="G20" s="35" t="s">
        <v>389</v>
      </c>
      <c r="H20" s="55" t="s">
        <v>185</v>
      </c>
      <c r="I20" s="55" t="s">
        <v>191</v>
      </c>
      <c r="J20" s="55" t="str">
        <f t="shared" si="0"/>
        <v>https://developer.digitalhealth.gov.au/specifications/clinical-documents/EP-1749-2014/NEHTA-1772-2014</v>
      </c>
      <c r="K20" s="58" t="str">
        <f t="shared" si="1"/>
        <v>1.2.36.1.2001.1006.1.16473.8</v>
      </c>
    </row>
    <row r="21" spans="1:11" x14ac:dyDescent="0.35">
      <c r="A21" s="54" t="s">
        <v>5</v>
      </c>
      <c r="B21" s="54" t="s">
        <v>8</v>
      </c>
      <c r="C21" s="54" t="s">
        <v>7</v>
      </c>
      <c r="D21" s="55" t="s">
        <v>67</v>
      </c>
      <c r="E21" s="56">
        <v>32620</v>
      </c>
      <c r="F21" s="57" t="s">
        <v>11</v>
      </c>
      <c r="G21" s="35" t="s">
        <v>389</v>
      </c>
      <c r="H21" s="55" t="s">
        <v>185</v>
      </c>
      <c r="I21" s="55" t="s">
        <v>191</v>
      </c>
      <c r="J21" s="55" t="str">
        <f t="shared" si="0"/>
        <v>https://developer.digitalhealth.gov.au/specifications/clinical-documents/EP-1749-2014/NEHTA-1772-2014</v>
      </c>
      <c r="K21" s="58" t="str">
        <f t="shared" si="1"/>
        <v>1.2.36.1.2001.1006.1.16473.9</v>
      </c>
    </row>
    <row r="22" spans="1:11" x14ac:dyDescent="0.35">
      <c r="A22" s="54" t="s">
        <v>5</v>
      </c>
      <c r="B22" s="54" t="s">
        <v>6</v>
      </c>
      <c r="C22" s="54" t="s">
        <v>7</v>
      </c>
      <c r="D22" s="55" t="s">
        <v>68</v>
      </c>
      <c r="E22" s="56">
        <v>32620</v>
      </c>
      <c r="F22" s="57" t="s">
        <v>11</v>
      </c>
      <c r="G22" s="35" t="s">
        <v>389</v>
      </c>
      <c r="H22" s="55" t="s">
        <v>185</v>
      </c>
      <c r="I22" s="55" t="s">
        <v>191</v>
      </c>
      <c r="J22" s="55" t="str">
        <f t="shared" si="0"/>
        <v>https://developer.digitalhealth.gov.au/specifications/clinical-documents/EP-1749-2014/NEHTA-1772-2014</v>
      </c>
      <c r="K22" s="58" t="str">
        <f t="shared" si="1"/>
        <v>1.2.36.1.2001.1006.1.16473.10</v>
      </c>
    </row>
    <row r="23" spans="1:11" x14ac:dyDescent="0.35">
      <c r="A23" s="54" t="s">
        <v>5</v>
      </c>
      <c r="B23" s="54" t="s">
        <v>6</v>
      </c>
      <c r="C23" s="54" t="s">
        <v>10</v>
      </c>
      <c r="D23" s="55" t="s">
        <v>69</v>
      </c>
      <c r="E23" s="56">
        <v>32620</v>
      </c>
      <c r="F23" s="57" t="s">
        <v>11</v>
      </c>
      <c r="G23" s="35" t="s">
        <v>389</v>
      </c>
      <c r="H23" s="55" t="s">
        <v>185</v>
      </c>
      <c r="I23" s="55" t="s">
        <v>191</v>
      </c>
      <c r="J23" s="55" t="str">
        <f>IF(ISBLANK(H23),"",G23 &amp; SUBSTITUTE(H23,":","-") &amp; "/" &amp; SUBSTITUTE(I23,":","-"))</f>
        <v>https://developer.digitalhealth.gov.au/specifications/clinical-documents/EP-1749-2014/NEHTA-1772-2014</v>
      </c>
      <c r="K23" s="58" t="str">
        <f>IF(ISBLANK(H23),"",HYPERLINK(J23,D23))</f>
        <v>1.2.36.1.2001.1006.1.16473.11</v>
      </c>
    </row>
    <row r="24" spans="1:11" x14ac:dyDescent="0.35">
      <c r="A24" s="54" t="s">
        <v>5</v>
      </c>
      <c r="B24" s="54" t="s">
        <v>6</v>
      </c>
      <c r="C24" s="54" t="s">
        <v>7</v>
      </c>
      <c r="D24" s="55" t="s">
        <v>64</v>
      </c>
      <c r="E24" s="56">
        <v>35754</v>
      </c>
      <c r="F24" s="57" t="s">
        <v>11</v>
      </c>
      <c r="G24" s="35" t="s">
        <v>389</v>
      </c>
      <c r="H24" s="55" t="s">
        <v>242</v>
      </c>
      <c r="I24" s="55" t="s">
        <v>243</v>
      </c>
      <c r="J24" s="55" t="str">
        <f t="shared" ref="J24:J33" si="2">IF(ISBLANK(H24),"",G24 &amp; SUBSTITUTE(H24,":","-") &amp; "/" &amp; SUBSTITUTE(I24,":","-"))</f>
        <v>https://developer.digitalhealth.gov.au/specifications/clinical-documents/EP-1961-2014/NEHTA-1964-2014</v>
      </c>
      <c r="K24" s="58" t="str">
        <f t="shared" ref="K24:K33" si="3">IF(ISBLANK(H24),"",HYPERLINK(J24,D24))</f>
        <v>1.2.36.1.2001.1006.1.16473.6</v>
      </c>
    </row>
    <row r="25" spans="1:11" x14ac:dyDescent="0.35">
      <c r="A25" s="54" t="s">
        <v>5</v>
      </c>
      <c r="B25" s="54" t="s">
        <v>6</v>
      </c>
      <c r="C25" s="54" t="s">
        <v>7</v>
      </c>
      <c r="D25" s="55" t="s">
        <v>65</v>
      </c>
      <c r="E25" s="56">
        <v>35755</v>
      </c>
      <c r="F25" s="57" t="s">
        <v>11</v>
      </c>
      <c r="G25" s="35" t="s">
        <v>389</v>
      </c>
      <c r="H25" s="55" t="s">
        <v>242</v>
      </c>
      <c r="I25" s="55" t="s">
        <v>243</v>
      </c>
      <c r="J25" s="55" t="str">
        <f t="shared" si="2"/>
        <v>https://developer.digitalhealth.gov.au/specifications/clinical-documents/EP-1961-2014/NEHTA-1964-2014</v>
      </c>
      <c r="K25" s="58" t="str">
        <f t="shared" si="3"/>
        <v>1.2.36.1.2001.1006.1.16473.7</v>
      </c>
    </row>
    <row r="26" spans="1:11" x14ac:dyDescent="0.35">
      <c r="A26" s="54" t="s">
        <v>5</v>
      </c>
      <c r="B26" s="54" t="s">
        <v>8</v>
      </c>
      <c r="C26" s="54" t="s">
        <v>10</v>
      </c>
      <c r="D26" s="55" t="s">
        <v>66</v>
      </c>
      <c r="E26" s="56">
        <v>35754</v>
      </c>
      <c r="F26" s="57" t="s">
        <v>11</v>
      </c>
      <c r="G26" s="35" t="s">
        <v>389</v>
      </c>
      <c r="H26" s="55" t="s">
        <v>242</v>
      </c>
      <c r="I26" s="55" t="s">
        <v>243</v>
      </c>
      <c r="J26" s="55" t="str">
        <f t="shared" si="2"/>
        <v>https://developer.digitalhealth.gov.au/specifications/clinical-documents/EP-1961-2014/NEHTA-1964-2014</v>
      </c>
      <c r="K26" s="58" t="str">
        <f t="shared" si="3"/>
        <v>1.2.36.1.2001.1006.1.16473.8</v>
      </c>
    </row>
    <row r="27" spans="1:11" x14ac:dyDescent="0.35">
      <c r="A27" s="54" t="s">
        <v>5</v>
      </c>
      <c r="B27" s="54" t="s">
        <v>8</v>
      </c>
      <c r="C27" s="54" t="s">
        <v>7</v>
      </c>
      <c r="D27" s="55" t="s">
        <v>67</v>
      </c>
      <c r="E27" s="56">
        <v>35754</v>
      </c>
      <c r="F27" s="57" t="s">
        <v>11</v>
      </c>
      <c r="G27" s="35" t="s">
        <v>389</v>
      </c>
      <c r="H27" s="55" t="s">
        <v>242</v>
      </c>
      <c r="I27" s="55" t="s">
        <v>243</v>
      </c>
      <c r="J27" s="55" t="str">
        <f t="shared" si="2"/>
        <v>https://developer.digitalhealth.gov.au/specifications/clinical-documents/EP-1961-2014/NEHTA-1964-2014</v>
      </c>
      <c r="K27" s="58" t="str">
        <f t="shared" si="3"/>
        <v>1.2.36.1.2001.1006.1.16473.9</v>
      </c>
    </row>
    <row r="28" spans="1:11" x14ac:dyDescent="0.35">
      <c r="A28" s="54" t="s">
        <v>5</v>
      </c>
      <c r="B28" s="54" t="s">
        <v>6</v>
      </c>
      <c r="C28" s="54" t="s">
        <v>7</v>
      </c>
      <c r="D28" s="55" t="s">
        <v>68</v>
      </c>
      <c r="E28" s="56">
        <v>35754</v>
      </c>
      <c r="F28" s="57" t="s">
        <v>11</v>
      </c>
      <c r="G28" s="35" t="s">
        <v>389</v>
      </c>
      <c r="H28" s="55" t="s">
        <v>242</v>
      </c>
      <c r="I28" s="55" t="s">
        <v>243</v>
      </c>
      <c r="J28" s="55" t="str">
        <f t="shared" si="2"/>
        <v>https://developer.digitalhealth.gov.au/specifications/clinical-documents/EP-1961-2014/NEHTA-1964-2014</v>
      </c>
      <c r="K28" s="58" t="str">
        <f t="shared" si="3"/>
        <v>1.2.36.1.2001.1006.1.16473.10</v>
      </c>
    </row>
    <row r="29" spans="1:11" x14ac:dyDescent="0.35">
      <c r="A29" s="54" t="s">
        <v>5</v>
      </c>
      <c r="B29" s="54" t="s">
        <v>6</v>
      </c>
      <c r="C29" s="54" t="s">
        <v>10</v>
      </c>
      <c r="D29" s="55" t="s">
        <v>69</v>
      </c>
      <c r="E29" s="56">
        <v>35754</v>
      </c>
      <c r="F29" s="57" t="s">
        <v>11</v>
      </c>
      <c r="G29" s="35" t="s">
        <v>389</v>
      </c>
      <c r="H29" s="55" t="s">
        <v>242</v>
      </c>
      <c r="I29" s="55" t="s">
        <v>243</v>
      </c>
      <c r="J29" s="55" t="str">
        <f t="shared" si="2"/>
        <v>https://developer.digitalhealth.gov.au/specifications/clinical-documents/EP-1961-2014/NEHTA-1964-2014</v>
      </c>
      <c r="K29" s="58" t="str">
        <f t="shared" si="3"/>
        <v>1.2.36.1.2001.1006.1.16473.11</v>
      </c>
    </row>
    <row r="30" spans="1:11" x14ac:dyDescent="0.35">
      <c r="A30" s="54" t="s">
        <v>5</v>
      </c>
      <c r="B30" s="54" t="s">
        <v>8</v>
      </c>
      <c r="C30" s="54" t="s">
        <v>7</v>
      </c>
      <c r="D30" s="55" t="s">
        <v>284</v>
      </c>
      <c r="E30" s="56">
        <v>36678</v>
      </c>
      <c r="F30" s="57"/>
      <c r="G30" s="35" t="s">
        <v>389</v>
      </c>
      <c r="H30" s="55" t="s">
        <v>288</v>
      </c>
      <c r="I30" s="55" t="s">
        <v>289</v>
      </c>
      <c r="J30" s="55" t="str">
        <f t="shared" si="2"/>
        <v>https://developer.digitalhealth.gov.au/specifications/clinical-documents/EP-1817-2015/NEHTA-1843-2015</v>
      </c>
      <c r="K30" s="58" t="str">
        <f t="shared" si="3"/>
        <v>1.2.36.1.2001.1006.1.16473.12</v>
      </c>
    </row>
    <row r="31" spans="1:11" x14ac:dyDescent="0.35">
      <c r="A31" s="54" t="s">
        <v>5</v>
      </c>
      <c r="B31" s="54" t="s">
        <v>8</v>
      </c>
      <c r="C31" s="54" t="s">
        <v>10</v>
      </c>
      <c r="D31" s="55" t="s">
        <v>285</v>
      </c>
      <c r="E31" s="56">
        <v>36678</v>
      </c>
      <c r="F31" s="57"/>
      <c r="G31" s="35" t="s">
        <v>389</v>
      </c>
      <c r="H31" s="55" t="s">
        <v>288</v>
      </c>
      <c r="I31" s="55" t="s">
        <v>289</v>
      </c>
      <c r="J31" s="55" t="str">
        <f t="shared" si="2"/>
        <v>https://developer.digitalhealth.gov.au/specifications/clinical-documents/EP-1817-2015/NEHTA-1843-2015</v>
      </c>
      <c r="K31" s="58" t="str">
        <f t="shared" si="3"/>
        <v>1.2.36.1.2001.1006.1.16473.13</v>
      </c>
    </row>
    <row r="32" spans="1:11" x14ac:dyDescent="0.35">
      <c r="A32" s="54" t="s">
        <v>5</v>
      </c>
      <c r="B32" s="54" t="s">
        <v>6</v>
      </c>
      <c r="C32" s="54" t="s">
        <v>7</v>
      </c>
      <c r="D32" s="55" t="s">
        <v>286</v>
      </c>
      <c r="E32" s="56">
        <v>36678</v>
      </c>
      <c r="F32" s="57"/>
      <c r="G32" s="35" t="s">
        <v>389</v>
      </c>
      <c r="H32" s="55" t="s">
        <v>288</v>
      </c>
      <c r="I32" s="55" t="s">
        <v>289</v>
      </c>
      <c r="J32" s="55" t="str">
        <f t="shared" si="2"/>
        <v>https://developer.digitalhealth.gov.au/specifications/clinical-documents/EP-1817-2015/NEHTA-1843-2015</v>
      </c>
      <c r="K32" s="58" t="str">
        <f t="shared" si="3"/>
        <v>1.2.36.1.2001.1006.1.16473.14</v>
      </c>
    </row>
    <row r="33" spans="1:11" x14ac:dyDescent="0.35">
      <c r="A33" s="54" t="s">
        <v>5</v>
      </c>
      <c r="B33" s="54" t="s">
        <v>6</v>
      </c>
      <c r="C33" s="54" t="s">
        <v>10</v>
      </c>
      <c r="D33" s="55" t="s">
        <v>287</v>
      </c>
      <c r="E33" s="56">
        <v>36678</v>
      </c>
      <c r="F33" s="57"/>
      <c r="G33" s="35" t="s">
        <v>389</v>
      </c>
      <c r="H33" s="55" t="s">
        <v>288</v>
      </c>
      <c r="I33" s="55" t="s">
        <v>289</v>
      </c>
      <c r="J33" s="55" t="str">
        <f t="shared" si="2"/>
        <v>https://developer.digitalhealth.gov.au/specifications/clinical-documents/EP-1817-2015/NEHTA-1843-2015</v>
      </c>
      <c r="K33" s="58" t="str">
        <f t="shared" si="3"/>
        <v>1.2.36.1.2001.1006.1.16473.15</v>
      </c>
    </row>
    <row r="34" spans="1:11" ht="7.5" customHeight="1" x14ac:dyDescent="0.35">
      <c r="A34" s="59"/>
      <c r="B34" s="53"/>
      <c r="C34" s="53"/>
      <c r="D34" s="60"/>
      <c r="E34" s="53"/>
      <c r="F34" s="53"/>
      <c r="G34" s="53"/>
      <c r="H34" s="53"/>
      <c r="I34" s="53"/>
      <c r="J34" s="53"/>
      <c r="K34" s="53"/>
    </row>
    <row r="35" spans="1:11" x14ac:dyDescent="0.35">
      <c r="A35" s="54" t="s">
        <v>22</v>
      </c>
      <c r="B35" s="61" t="s">
        <v>6</v>
      </c>
      <c r="C35" s="54" t="s">
        <v>9</v>
      </c>
      <c r="D35" s="55" t="s">
        <v>70</v>
      </c>
      <c r="E35" s="56">
        <v>79</v>
      </c>
      <c r="F35" s="57" t="s">
        <v>24</v>
      </c>
      <c r="G35" s="35" t="s">
        <v>389</v>
      </c>
      <c r="H35" s="55" t="s">
        <v>186</v>
      </c>
      <c r="I35" s="55" t="s">
        <v>192</v>
      </c>
      <c r="J35" s="55" t="str">
        <f t="shared" si="0"/>
        <v>https://developer.digitalhealth.gov.au/specifications/clinical-documents/EP-1748-2014/NEHTA-1763-2014</v>
      </c>
      <c r="K35" s="58" t="str">
        <f t="shared" si="1"/>
        <v>1.2.36.1.2001.1006.1.20000.1</v>
      </c>
    </row>
    <row r="36" spans="1:11" x14ac:dyDescent="0.35">
      <c r="A36" s="54" t="s">
        <v>22</v>
      </c>
      <c r="B36" s="61" t="s">
        <v>6</v>
      </c>
      <c r="C36" s="54">
        <v>2</v>
      </c>
      <c r="D36" s="55" t="s">
        <v>71</v>
      </c>
      <c r="E36" s="56">
        <v>80</v>
      </c>
      <c r="F36" s="57" t="s">
        <v>24</v>
      </c>
      <c r="G36" s="35" t="s">
        <v>389</v>
      </c>
      <c r="H36" s="55" t="s">
        <v>186</v>
      </c>
      <c r="I36" s="55" t="s">
        <v>192</v>
      </c>
      <c r="J36" s="55" t="str">
        <f t="shared" si="0"/>
        <v>https://developer.digitalhealth.gov.au/specifications/clinical-documents/EP-1748-2014/NEHTA-1763-2014</v>
      </c>
      <c r="K36" s="58" t="str">
        <f t="shared" si="1"/>
        <v>1.2.36.1.2001.1006.1.20000.2</v>
      </c>
    </row>
    <row r="37" spans="1:11" x14ac:dyDescent="0.35">
      <c r="A37" s="54" t="s">
        <v>22</v>
      </c>
      <c r="B37" s="61" t="s">
        <v>6</v>
      </c>
      <c r="C37" s="54" t="s">
        <v>7</v>
      </c>
      <c r="D37" s="55" t="s">
        <v>72</v>
      </c>
      <c r="E37" s="56">
        <v>81</v>
      </c>
      <c r="F37" s="57" t="s">
        <v>24</v>
      </c>
      <c r="G37" s="35" t="s">
        <v>389</v>
      </c>
      <c r="H37" s="55" t="s">
        <v>186</v>
      </c>
      <c r="I37" s="55" t="s">
        <v>192</v>
      </c>
      <c r="J37" s="55" t="str">
        <f t="shared" si="0"/>
        <v>https://developer.digitalhealth.gov.au/specifications/clinical-documents/EP-1748-2014/NEHTA-1763-2014</v>
      </c>
      <c r="K37" s="58" t="str">
        <f t="shared" si="1"/>
        <v>1.2.36.1.2001.1006.1.20000.3</v>
      </c>
    </row>
    <row r="38" spans="1:11" x14ac:dyDescent="0.35">
      <c r="A38" s="54" t="s">
        <v>22</v>
      </c>
      <c r="B38" s="61" t="s">
        <v>6</v>
      </c>
      <c r="C38" s="54" t="s">
        <v>23</v>
      </c>
      <c r="D38" s="55" t="s">
        <v>73</v>
      </c>
      <c r="E38" s="56">
        <v>82</v>
      </c>
      <c r="F38" s="57" t="s">
        <v>24</v>
      </c>
      <c r="G38" s="35" t="s">
        <v>389</v>
      </c>
      <c r="H38" s="55" t="s">
        <v>186</v>
      </c>
      <c r="I38" s="55" t="s">
        <v>192</v>
      </c>
      <c r="J38" s="55" t="str">
        <f t="shared" si="0"/>
        <v>https://developer.digitalhealth.gov.au/specifications/clinical-documents/EP-1748-2014/NEHTA-1763-2014</v>
      </c>
      <c r="K38" s="58" t="str">
        <f t="shared" si="1"/>
        <v>1.2.36.1.2001.1006.1.20000.4</v>
      </c>
    </row>
    <row r="39" spans="1:11" x14ac:dyDescent="0.35">
      <c r="A39" s="57" t="s">
        <v>22</v>
      </c>
      <c r="B39" s="62" t="s">
        <v>6</v>
      </c>
      <c r="C39" s="57" t="s">
        <v>9</v>
      </c>
      <c r="D39" s="55" t="s">
        <v>74</v>
      </c>
      <c r="E39" s="63">
        <v>147</v>
      </c>
      <c r="F39" s="57" t="s">
        <v>24</v>
      </c>
      <c r="G39" s="35" t="s">
        <v>389</v>
      </c>
      <c r="H39" s="55" t="s">
        <v>186</v>
      </c>
      <c r="I39" s="55" t="s">
        <v>192</v>
      </c>
      <c r="J39" s="55" t="str">
        <f t="shared" si="0"/>
        <v>https://developer.digitalhealth.gov.au/specifications/clinical-documents/EP-1748-2014/NEHTA-1763-2014</v>
      </c>
      <c r="K39" s="58" t="str">
        <f t="shared" si="1"/>
        <v>1.2.36.1.2001.1006.1.20000.9</v>
      </c>
    </row>
    <row r="40" spans="1:11" x14ac:dyDescent="0.35">
      <c r="A40" s="57" t="s">
        <v>22</v>
      </c>
      <c r="B40" s="62" t="s">
        <v>6</v>
      </c>
      <c r="C40" s="57">
        <v>2</v>
      </c>
      <c r="D40" s="55" t="s">
        <v>75</v>
      </c>
      <c r="E40" s="63">
        <v>148</v>
      </c>
      <c r="F40" s="57" t="s">
        <v>24</v>
      </c>
      <c r="G40" s="35" t="s">
        <v>389</v>
      </c>
      <c r="H40" s="55" t="s">
        <v>186</v>
      </c>
      <c r="I40" s="55" t="s">
        <v>192</v>
      </c>
      <c r="J40" s="55" t="str">
        <f t="shared" si="0"/>
        <v>https://developer.digitalhealth.gov.au/specifications/clinical-documents/EP-1748-2014/NEHTA-1763-2014</v>
      </c>
      <c r="K40" s="58" t="str">
        <f t="shared" si="1"/>
        <v>1.2.36.1.2001.1006.1.20000.10</v>
      </c>
    </row>
    <row r="41" spans="1:11" x14ac:dyDescent="0.35">
      <c r="A41" s="57" t="s">
        <v>22</v>
      </c>
      <c r="B41" s="62" t="s">
        <v>6</v>
      </c>
      <c r="C41" s="57" t="s">
        <v>7</v>
      </c>
      <c r="D41" s="55" t="s">
        <v>76</v>
      </c>
      <c r="E41" s="63">
        <v>149</v>
      </c>
      <c r="F41" s="57" t="s">
        <v>24</v>
      </c>
      <c r="G41" s="35" t="s">
        <v>389</v>
      </c>
      <c r="H41" s="55" t="s">
        <v>186</v>
      </c>
      <c r="I41" s="55" t="s">
        <v>192</v>
      </c>
      <c r="J41" s="55" t="str">
        <f t="shared" si="0"/>
        <v>https://developer.digitalhealth.gov.au/specifications/clinical-documents/EP-1748-2014/NEHTA-1763-2014</v>
      </c>
      <c r="K41" s="58" t="str">
        <f t="shared" si="1"/>
        <v>1.2.36.1.2001.1006.1.20000.11</v>
      </c>
    </row>
    <row r="42" spans="1:11" x14ac:dyDescent="0.35">
      <c r="A42" s="57" t="s">
        <v>22</v>
      </c>
      <c r="B42" s="62" t="s">
        <v>6</v>
      </c>
      <c r="C42" s="57" t="s">
        <v>23</v>
      </c>
      <c r="D42" s="55" t="s">
        <v>77</v>
      </c>
      <c r="E42" s="63">
        <v>150</v>
      </c>
      <c r="F42" s="57" t="s">
        <v>24</v>
      </c>
      <c r="G42" s="35" t="s">
        <v>389</v>
      </c>
      <c r="H42" s="55" t="s">
        <v>186</v>
      </c>
      <c r="I42" s="55" t="s">
        <v>192</v>
      </c>
      <c r="J42" s="55" t="str">
        <f t="shared" si="0"/>
        <v>https://developer.digitalhealth.gov.au/specifications/clinical-documents/EP-1748-2014/NEHTA-1763-2014</v>
      </c>
      <c r="K42" s="58" t="str">
        <f t="shared" si="1"/>
        <v>1.2.36.1.2001.1006.1.20000.12</v>
      </c>
    </row>
    <row r="43" spans="1:11" x14ac:dyDescent="0.35">
      <c r="A43" s="54" t="s">
        <v>22</v>
      </c>
      <c r="B43" s="61" t="s">
        <v>8</v>
      </c>
      <c r="C43" s="54" t="s">
        <v>23</v>
      </c>
      <c r="D43" s="55" t="s">
        <v>78</v>
      </c>
      <c r="E43" s="56">
        <v>31147</v>
      </c>
      <c r="F43" s="57" t="s">
        <v>24</v>
      </c>
      <c r="G43" s="35" t="s">
        <v>389</v>
      </c>
      <c r="H43" s="55" t="s">
        <v>186</v>
      </c>
      <c r="I43" s="55" t="s">
        <v>192</v>
      </c>
      <c r="J43" s="55" t="str">
        <f t="shared" si="0"/>
        <v>https://developer.digitalhealth.gov.au/specifications/clinical-documents/EP-1748-2014/NEHTA-1763-2014</v>
      </c>
      <c r="K43" s="58" t="str">
        <f t="shared" si="1"/>
        <v>1.2.36.1.2001.1006.1.20000.13</v>
      </c>
    </row>
    <row r="44" spans="1:11" x14ac:dyDescent="0.35">
      <c r="A44" s="54" t="s">
        <v>22</v>
      </c>
      <c r="B44" s="61" t="s">
        <v>8</v>
      </c>
      <c r="C44" s="54" t="s">
        <v>9</v>
      </c>
      <c r="D44" s="55" t="s">
        <v>79</v>
      </c>
      <c r="E44" s="56">
        <v>31147</v>
      </c>
      <c r="F44" s="57" t="s">
        <v>24</v>
      </c>
      <c r="G44" s="35" t="s">
        <v>389</v>
      </c>
      <c r="H44" s="55" t="s">
        <v>186</v>
      </c>
      <c r="I44" s="55" t="s">
        <v>192</v>
      </c>
      <c r="J44" s="55" t="str">
        <f t="shared" si="0"/>
        <v>https://developer.digitalhealth.gov.au/specifications/clinical-documents/EP-1748-2014/NEHTA-1763-2014</v>
      </c>
      <c r="K44" s="58" t="str">
        <f t="shared" si="1"/>
        <v>1.2.36.1.2001.1006.1.20000.14</v>
      </c>
    </row>
    <row r="45" spans="1:11" x14ac:dyDescent="0.35">
      <c r="A45" s="54" t="s">
        <v>22</v>
      </c>
      <c r="B45" s="61" t="s">
        <v>8</v>
      </c>
      <c r="C45" s="54">
        <v>2</v>
      </c>
      <c r="D45" s="55" t="s">
        <v>80</v>
      </c>
      <c r="E45" s="56">
        <v>31147</v>
      </c>
      <c r="F45" s="57" t="s">
        <v>24</v>
      </c>
      <c r="G45" s="35" t="s">
        <v>389</v>
      </c>
      <c r="H45" s="55" t="s">
        <v>186</v>
      </c>
      <c r="I45" s="55" t="s">
        <v>192</v>
      </c>
      <c r="J45" s="55" t="str">
        <f t="shared" si="0"/>
        <v>https://developer.digitalhealth.gov.au/specifications/clinical-documents/EP-1748-2014/NEHTA-1763-2014</v>
      </c>
      <c r="K45" s="58" t="str">
        <f t="shared" si="1"/>
        <v>1.2.36.1.2001.1006.1.20000.15</v>
      </c>
    </row>
    <row r="46" spans="1:11" x14ac:dyDescent="0.35">
      <c r="A46" s="54" t="s">
        <v>22</v>
      </c>
      <c r="B46" s="61" t="s">
        <v>8</v>
      </c>
      <c r="C46" s="54" t="s">
        <v>7</v>
      </c>
      <c r="D46" s="55" t="s">
        <v>81</v>
      </c>
      <c r="E46" s="56">
        <v>31147</v>
      </c>
      <c r="F46" s="57" t="s">
        <v>24</v>
      </c>
      <c r="G46" s="35" t="s">
        <v>389</v>
      </c>
      <c r="H46" s="55" t="s">
        <v>186</v>
      </c>
      <c r="I46" s="55" t="s">
        <v>192</v>
      </c>
      <c r="J46" s="55" t="str">
        <f t="shared" si="0"/>
        <v>https://developer.digitalhealth.gov.au/specifications/clinical-documents/EP-1748-2014/NEHTA-1763-2014</v>
      </c>
      <c r="K46" s="58" t="str">
        <f t="shared" si="1"/>
        <v>1.2.36.1.2001.1006.1.20000.16</v>
      </c>
    </row>
    <row r="47" spans="1:11" x14ac:dyDescent="0.35">
      <c r="A47" s="54" t="s">
        <v>22</v>
      </c>
      <c r="B47" s="61" t="s">
        <v>8</v>
      </c>
      <c r="C47" s="54" t="s">
        <v>10</v>
      </c>
      <c r="D47" s="52" t="s">
        <v>82</v>
      </c>
      <c r="E47" s="56">
        <v>31147</v>
      </c>
      <c r="F47" s="57" t="s">
        <v>24</v>
      </c>
      <c r="G47" s="35" t="s">
        <v>389</v>
      </c>
      <c r="H47" s="55" t="s">
        <v>186</v>
      </c>
      <c r="I47" s="55" t="s">
        <v>192</v>
      </c>
      <c r="J47" s="55" t="str">
        <f t="shared" si="0"/>
        <v>https://developer.digitalhealth.gov.au/specifications/clinical-documents/EP-1748-2014/NEHTA-1763-2014</v>
      </c>
      <c r="K47" s="58" t="str">
        <f t="shared" si="1"/>
        <v>1.2.36.1.2001.1006.1.20000.17</v>
      </c>
    </row>
    <row r="48" spans="1:11" x14ac:dyDescent="0.35">
      <c r="A48" s="54" t="s">
        <v>22</v>
      </c>
      <c r="B48" s="61" t="s">
        <v>8</v>
      </c>
      <c r="C48" s="54" t="s">
        <v>23</v>
      </c>
      <c r="D48" s="55" t="s">
        <v>83</v>
      </c>
      <c r="E48" s="56">
        <v>32620</v>
      </c>
      <c r="F48" s="57" t="s">
        <v>24</v>
      </c>
      <c r="G48" s="35" t="s">
        <v>389</v>
      </c>
      <c r="H48" s="55" t="s">
        <v>186</v>
      </c>
      <c r="I48" s="55" t="s">
        <v>192</v>
      </c>
      <c r="J48" s="55" t="str">
        <f t="shared" si="0"/>
        <v>https://developer.digitalhealth.gov.au/specifications/clinical-documents/EP-1748-2014/NEHTA-1763-2014</v>
      </c>
      <c r="K48" s="58" t="str">
        <f t="shared" si="1"/>
        <v>1.2.36.1.2001.1006.1.20000.18</v>
      </c>
    </row>
    <row r="49" spans="1:11" x14ac:dyDescent="0.35">
      <c r="A49" s="54" t="s">
        <v>22</v>
      </c>
      <c r="B49" s="61" t="s">
        <v>8</v>
      </c>
      <c r="C49" s="54" t="s">
        <v>9</v>
      </c>
      <c r="D49" s="55" t="s">
        <v>84</v>
      </c>
      <c r="E49" s="56">
        <v>32620</v>
      </c>
      <c r="F49" s="57" t="s">
        <v>24</v>
      </c>
      <c r="G49" s="35" t="s">
        <v>389</v>
      </c>
      <c r="H49" s="55" t="s">
        <v>186</v>
      </c>
      <c r="I49" s="55" t="s">
        <v>192</v>
      </c>
      <c r="J49" s="55" t="str">
        <f t="shared" si="0"/>
        <v>https://developer.digitalhealth.gov.au/specifications/clinical-documents/EP-1748-2014/NEHTA-1763-2014</v>
      </c>
      <c r="K49" s="58" t="str">
        <f t="shared" si="1"/>
        <v>1.2.36.1.2001.1006.1.20000.19</v>
      </c>
    </row>
    <row r="50" spans="1:11" x14ac:dyDescent="0.35">
      <c r="A50" s="54" t="s">
        <v>22</v>
      </c>
      <c r="B50" s="61" t="s">
        <v>8</v>
      </c>
      <c r="C50" s="54">
        <v>2</v>
      </c>
      <c r="D50" s="55" t="s">
        <v>85</v>
      </c>
      <c r="E50" s="56">
        <v>32620</v>
      </c>
      <c r="F50" s="57" t="s">
        <v>24</v>
      </c>
      <c r="G50" s="35" t="s">
        <v>389</v>
      </c>
      <c r="H50" s="55" t="s">
        <v>186</v>
      </c>
      <c r="I50" s="55" t="s">
        <v>192</v>
      </c>
      <c r="J50" s="55" t="str">
        <f t="shared" si="0"/>
        <v>https://developer.digitalhealth.gov.au/specifications/clinical-documents/EP-1748-2014/NEHTA-1763-2014</v>
      </c>
      <c r="K50" s="58" t="str">
        <f t="shared" si="1"/>
        <v>1.2.36.1.2001.1006.1.20000.20</v>
      </c>
    </row>
    <row r="51" spans="1:11" x14ac:dyDescent="0.35">
      <c r="A51" s="54" t="s">
        <v>22</v>
      </c>
      <c r="B51" s="61" t="s">
        <v>8</v>
      </c>
      <c r="C51" s="54" t="s">
        <v>7</v>
      </c>
      <c r="D51" s="55" t="s">
        <v>86</v>
      </c>
      <c r="E51" s="56">
        <v>32620</v>
      </c>
      <c r="F51" s="57" t="s">
        <v>24</v>
      </c>
      <c r="G51" s="35" t="s">
        <v>389</v>
      </c>
      <c r="H51" s="55" t="s">
        <v>186</v>
      </c>
      <c r="I51" s="55" t="s">
        <v>192</v>
      </c>
      <c r="J51" s="55" t="str">
        <f t="shared" si="0"/>
        <v>https://developer.digitalhealth.gov.au/specifications/clinical-documents/EP-1748-2014/NEHTA-1763-2014</v>
      </c>
      <c r="K51" s="58" t="str">
        <f t="shared" si="1"/>
        <v>1.2.36.1.2001.1006.1.20000.21</v>
      </c>
    </row>
    <row r="52" spans="1:11" x14ac:dyDescent="0.35">
      <c r="A52" s="54" t="s">
        <v>22</v>
      </c>
      <c r="B52" s="61" t="s">
        <v>8</v>
      </c>
      <c r="C52" s="54" t="s">
        <v>10</v>
      </c>
      <c r="D52" s="55" t="s">
        <v>87</v>
      </c>
      <c r="E52" s="56">
        <v>32620</v>
      </c>
      <c r="F52" s="57" t="s">
        <v>24</v>
      </c>
      <c r="G52" s="35" t="s">
        <v>389</v>
      </c>
      <c r="H52" s="55" t="s">
        <v>186</v>
      </c>
      <c r="I52" s="55" t="s">
        <v>192</v>
      </c>
      <c r="J52" s="55" t="str">
        <f t="shared" si="0"/>
        <v>https://developer.digitalhealth.gov.au/specifications/clinical-documents/EP-1748-2014/NEHTA-1763-2014</v>
      </c>
      <c r="K52" s="58" t="str">
        <f t="shared" si="1"/>
        <v>1.2.36.1.2001.1006.1.20000.22</v>
      </c>
    </row>
    <row r="53" spans="1:11" x14ac:dyDescent="0.35">
      <c r="A53" s="54" t="s">
        <v>22</v>
      </c>
      <c r="B53" s="61" t="s">
        <v>6</v>
      </c>
      <c r="C53" s="54" t="s">
        <v>23</v>
      </c>
      <c r="D53" s="55" t="s">
        <v>88</v>
      </c>
      <c r="E53" s="56">
        <v>32620</v>
      </c>
      <c r="F53" s="57" t="s">
        <v>24</v>
      </c>
      <c r="G53" s="35" t="s">
        <v>389</v>
      </c>
      <c r="H53" s="55" t="s">
        <v>186</v>
      </c>
      <c r="I53" s="55" t="s">
        <v>192</v>
      </c>
      <c r="J53" s="55" t="str">
        <f t="shared" si="0"/>
        <v>https://developer.digitalhealth.gov.au/specifications/clinical-documents/EP-1748-2014/NEHTA-1763-2014</v>
      </c>
      <c r="K53" s="58" t="str">
        <f t="shared" si="1"/>
        <v>1.2.36.1.2001.1006.1.20000.23</v>
      </c>
    </row>
    <row r="54" spans="1:11" x14ac:dyDescent="0.35">
      <c r="A54" s="54" t="s">
        <v>22</v>
      </c>
      <c r="B54" s="61" t="s">
        <v>6</v>
      </c>
      <c r="C54" s="54" t="s">
        <v>9</v>
      </c>
      <c r="D54" s="55" t="s">
        <v>89</v>
      </c>
      <c r="E54" s="56">
        <v>32620</v>
      </c>
      <c r="F54" s="57" t="s">
        <v>24</v>
      </c>
      <c r="G54" s="35" t="s">
        <v>389</v>
      </c>
      <c r="H54" s="55" t="s">
        <v>186</v>
      </c>
      <c r="I54" s="55" t="s">
        <v>192</v>
      </c>
      <c r="J54" s="55" t="str">
        <f t="shared" si="0"/>
        <v>https://developer.digitalhealth.gov.au/specifications/clinical-documents/EP-1748-2014/NEHTA-1763-2014</v>
      </c>
      <c r="K54" s="58" t="str">
        <f t="shared" si="1"/>
        <v>1.2.36.1.2001.1006.1.20000.24</v>
      </c>
    </row>
    <row r="55" spans="1:11" x14ac:dyDescent="0.35">
      <c r="A55" s="54" t="s">
        <v>22</v>
      </c>
      <c r="B55" s="61" t="s">
        <v>6</v>
      </c>
      <c r="C55" s="54">
        <v>2</v>
      </c>
      <c r="D55" s="55" t="s">
        <v>90</v>
      </c>
      <c r="E55" s="56">
        <v>32620</v>
      </c>
      <c r="F55" s="57" t="s">
        <v>24</v>
      </c>
      <c r="G55" s="35" t="s">
        <v>389</v>
      </c>
      <c r="H55" s="55" t="s">
        <v>186</v>
      </c>
      <c r="I55" s="55" t="s">
        <v>192</v>
      </c>
      <c r="J55" s="55" t="str">
        <f t="shared" si="0"/>
        <v>https://developer.digitalhealth.gov.au/specifications/clinical-documents/EP-1748-2014/NEHTA-1763-2014</v>
      </c>
      <c r="K55" s="58" t="str">
        <f t="shared" si="1"/>
        <v>1.2.36.1.2001.1006.1.20000.25</v>
      </c>
    </row>
    <row r="56" spans="1:11" x14ac:dyDescent="0.35">
      <c r="A56" s="54" t="s">
        <v>22</v>
      </c>
      <c r="B56" s="61" t="s">
        <v>6</v>
      </c>
      <c r="C56" s="54" t="s">
        <v>7</v>
      </c>
      <c r="D56" s="55" t="s">
        <v>91</v>
      </c>
      <c r="E56" s="56">
        <v>32620</v>
      </c>
      <c r="F56" s="57" t="s">
        <v>24</v>
      </c>
      <c r="G56" s="35" t="s">
        <v>389</v>
      </c>
      <c r="H56" s="55" t="s">
        <v>186</v>
      </c>
      <c r="I56" s="55" t="s">
        <v>192</v>
      </c>
      <c r="J56" s="55" t="str">
        <f t="shared" si="0"/>
        <v>https://developer.digitalhealth.gov.au/specifications/clinical-documents/EP-1748-2014/NEHTA-1763-2014</v>
      </c>
      <c r="K56" s="58" t="str">
        <f t="shared" si="1"/>
        <v>1.2.36.1.2001.1006.1.20000.26</v>
      </c>
    </row>
    <row r="57" spans="1:11" x14ac:dyDescent="0.35">
      <c r="A57" s="54" t="s">
        <v>22</v>
      </c>
      <c r="B57" s="61" t="s">
        <v>6</v>
      </c>
      <c r="C57" s="54" t="s">
        <v>10</v>
      </c>
      <c r="D57" s="55" t="s">
        <v>92</v>
      </c>
      <c r="E57" s="56">
        <v>32620</v>
      </c>
      <c r="F57" s="57" t="s">
        <v>24</v>
      </c>
      <c r="G57" s="35" t="s">
        <v>389</v>
      </c>
      <c r="H57" s="55" t="s">
        <v>186</v>
      </c>
      <c r="I57" s="55" t="s">
        <v>192</v>
      </c>
      <c r="J57" s="55" t="str">
        <f t="shared" si="0"/>
        <v>https://developer.digitalhealth.gov.au/specifications/clinical-documents/EP-1748-2014/NEHTA-1763-2014</v>
      </c>
      <c r="K57" s="58" t="str">
        <f t="shared" si="1"/>
        <v>1.2.36.1.2001.1006.1.20000.27</v>
      </c>
    </row>
    <row r="58" spans="1:11" x14ac:dyDescent="0.35">
      <c r="A58" s="54" t="s">
        <v>22</v>
      </c>
      <c r="B58" s="61" t="s">
        <v>8</v>
      </c>
      <c r="C58" s="54" t="s">
        <v>23</v>
      </c>
      <c r="D58" s="55" t="s">
        <v>83</v>
      </c>
      <c r="E58" s="56">
        <v>40382</v>
      </c>
      <c r="F58" s="57" t="s">
        <v>24</v>
      </c>
      <c r="G58" s="35" t="s">
        <v>389</v>
      </c>
      <c r="H58" s="55" t="s">
        <v>387</v>
      </c>
      <c r="I58" s="55" t="s">
        <v>388</v>
      </c>
      <c r="J58" s="55" t="str">
        <f>IF(ISBLANK(H58),"",G58 &amp; SUBSTITUTE(H58,":","-") &amp; "/" &amp; SUBSTITUTE(I58,":","-"))</f>
        <v>https://developer.digitalhealth.gov.au/specifications/clinical-documents/EP-2656-2018/DH-2659-2018</v>
      </c>
      <c r="K58" s="58" t="str">
        <f t="shared" ref="K58:K67" si="4">IF(ISBLANK(H58),"",HYPERLINK(J58,D58))</f>
        <v>1.2.36.1.2001.1006.1.20000.18</v>
      </c>
    </row>
    <row r="59" spans="1:11" x14ac:dyDescent="0.35">
      <c r="A59" s="54" t="s">
        <v>22</v>
      </c>
      <c r="B59" s="61" t="s">
        <v>8</v>
      </c>
      <c r="C59" s="54" t="s">
        <v>9</v>
      </c>
      <c r="D59" s="55" t="s">
        <v>84</v>
      </c>
      <c r="E59" s="56">
        <v>40382</v>
      </c>
      <c r="F59" s="57" t="s">
        <v>24</v>
      </c>
      <c r="G59" s="35" t="s">
        <v>389</v>
      </c>
      <c r="H59" s="55" t="s">
        <v>387</v>
      </c>
      <c r="I59" s="55" t="s">
        <v>388</v>
      </c>
      <c r="J59" s="55" t="str">
        <f t="shared" ref="J59:J67" si="5">IF(ISBLANK(H59),"",G59 &amp; SUBSTITUTE(H59,":","-") &amp; "/" &amp; SUBSTITUTE(I59,":","-"))</f>
        <v>https://developer.digitalhealth.gov.au/specifications/clinical-documents/EP-2656-2018/DH-2659-2018</v>
      </c>
      <c r="K59" s="58" t="str">
        <f t="shared" si="4"/>
        <v>1.2.36.1.2001.1006.1.20000.19</v>
      </c>
    </row>
    <row r="60" spans="1:11" x14ac:dyDescent="0.35">
      <c r="A60" s="54" t="s">
        <v>22</v>
      </c>
      <c r="B60" s="61" t="s">
        <v>8</v>
      </c>
      <c r="C60" s="54">
        <v>2</v>
      </c>
      <c r="D60" s="55" t="s">
        <v>85</v>
      </c>
      <c r="E60" s="56">
        <v>40382</v>
      </c>
      <c r="F60" s="57" t="s">
        <v>24</v>
      </c>
      <c r="G60" s="35" t="s">
        <v>389</v>
      </c>
      <c r="H60" s="55" t="s">
        <v>387</v>
      </c>
      <c r="I60" s="55" t="s">
        <v>388</v>
      </c>
      <c r="J60" s="55" t="str">
        <f t="shared" si="5"/>
        <v>https://developer.digitalhealth.gov.au/specifications/clinical-documents/EP-2656-2018/DH-2659-2018</v>
      </c>
      <c r="K60" s="58" t="str">
        <f t="shared" si="4"/>
        <v>1.2.36.1.2001.1006.1.20000.20</v>
      </c>
    </row>
    <row r="61" spans="1:11" x14ac:dyDescent="0.35">
      <c r="A61" s="54" t="s">
        <v>22</v>
      </c>
      <c r="B61" s="61" t="s">
        <v>8</v>
      </c>
      <c r="C61" s="54" t="s">
        <v>7</v>
      </c>
      <c r="D61" s="55" t="s">
        <v>86</v>
      </c>
      <c r="E61" s="56">
        <v>40382</v>
      </c>
      <c r="F61" s="57" t="s">
        <v>24</v>
      </c>
      <c r="G61" s="35" t="s">
        <v>389</v>
      </c>
      <c r="H61" s="55" t="s">
        <v>387</v>
      </c>
      <c r="I61" s="55" t="s">
        <v>388</v>
      </c>
      <c r="J61" s="55" t="str">
        <f t="shared" si="5"/>
        <v>https://developer.digitalhealth.gov.au/specifications/clinical-documents/EP-2656-2018/DH-2659-2018</v>
      </c>
      <c r="K61" s="58" t="str">
        <f t="shared" si="4"/>
        <v>1.2.36.1.2001.1006.1.20000.21</v>
      </c>
    </row>
    <row r="62" spans="1:11" x14ac:dyDescent="0.35">
      <c r="A62" s="54" t="s">
        <v>22</v>
      </c>
      <c r="B62" s="61" t="s">
        <v>8</v>
      </c>
      <c r="C62" s="54" t="s">
        <v>10</v>
      </c>
      <c r="D62" s="55" t="s">
        <v>87</v>
      </c>
      <c r="E62" s="56">
        <v>40382</v>
      </c>
      <c r="F62" s="57" t="s">
        <v>24</v>
      </c>
      <c r="G62" s="35" t="s">
        <v>389</v>
      </c>
      <c r="H62" s="55" t="s">
        <v>387</v>
      </c>
      <c r="I62" s="55" t="s">
        <v>388</v>
      </c>
      <c r="J62" s="55" t="str">
        <f t="shared" si="5"/>
        <v>https://developer.digitalhealth.gov.au/specifications/clinical-documents/EP-2656-2018/DH-2659-2018</v>
      </c>
      <c r="K62" s="58" t="str">
        <f t="shared" si="4"/>
        <v>1.2.36.1.2001.1006.1.20000.22</v>
      </c>
    </row>
    <row r="63" spans="1:11" x14ac:dyDescent="0.35">
      <c r="A63" s="54" t="s">
        <v>22</v>
      </c>
      <c r="B63" s="61" t="s">
        <v>6</v>
      </c>
      <c r="C63" s="54" t="s">
        <v>23</v>
      </c>
      <c r="D63" s="55" t="s">
        <v>88</v>
      </c>
      <c r="E63" s="56">
        <v>40382</v>
      </c>
      <c r="F63" s="57" t="s">
        <v>24</v>
      </c>
      <c r="G63" s="35" t="s">
        <v>389</v>
      </c>
      <c r="H63" s="55" t="s">
        <v>387</v>
      </c>
      <c r="I63" s="55" t="s">
        <v>388</v>
      </c>
      <c r="J63" s="55" t="str">
        <f t="shared" si="5"/>
        <v>https://developer.digitalhealth.gov.au/specifications/clinical-documents/EP-2656-2018/DH-2659-2018</v>
      </c>
      <c r="K63" s="58" t="str">
        <f t="shared" si="4"/>
        <v>1.2.36.1.2001.1006.1.20000.23</v>
      </c>
    </row>
    <row r="64" spans="1:11" x14ac:dyDescent="0.35">
      <c r="A64" s="54" t="s">
        <v>22</v>
      </c>
      <c r="B64" s="61" t="s">
        <v>6</v>
      </c>
      <c r="C64" s="54" t="s">
        <v>9</v>
      </c>
      <c r="D64" s="55" t="s">
        <v>89</v>
      </c>
      <c r="E64" s="56">
        <v>40382</v>
      </c>
      <c r="F64" s="57" t="s">
        <v>24</v>
      </c>
      <c r="G64" s="35" t="s">
        <v>389</v>
      </c>
      <c r="H64" s="55" t="s">
        <v>387</v>
      </c>
      <c r="I64" s="55" t="s">
        <v>388</v>
      </c>
      <c r="J64" s="55" t="str">
        <f t="shared" si="5"/>
        <v>https://developer.digitalhealth.gov.au/specifications/clinical-documents/EP-2656-2018/DH-2659-2018</v>
      </c>
      <c r="K64" s="58" t="str">
        <f t="shared" si="4"/>
        <v>1.2.36.1.2001.1006.1.20000.24</v>
      </c>
    </row>
    <row r="65" spans="1:11" x14ac:dyDescent="0.35">
      <c r="A65" s="54" t="s">
        <v>22</v>
      </c>
      <c r="B65" s="61" t="s">
        <v>6</v>
      </c>
      <c r="C65" s="54">
        <v>2</v>
      </c>
      <c r="D65" s="55" t="s">
        <v>90</v>
      </c>
      <c r="E65" s="56">
        <v>40382</v>
      </c>
      <c r="F65" s="57" t="s">
        <v>24</v>
      </c>
      <c r="G65" s="35" t="s">
        <v>389</v>
      </c>
      <c r="H65" s="55" t="s">
        <v>387</v>
      </c>
      <c r="I65" s="55" t="s">
        <v>388</v>
      </c>
      <c r="J65" s="55" t="str">
        <f t="shared" si="5"/>
        <v>https://developer.digitalhealth.gov.au/specifications/clinical-documents/EP-2656-2018/DH-2659-2018</v>
      </c>
      <c r="K65" s="58" t="str">
        <f t="shared" si="4"/>
        <v>1.2.36.1.2001.1006.1.20000.25</v>
      </c>
    </row>
    <row r="66" spans="1:11" x14ac:dyDescent="0.35">
      <c r="A66" s="54" t="s">
        <v>22</v>
      </c>
      <c r="B66" s="61" t="s">
        <v>6</v>
      </c>
      <c r="C66" s="54" t="s">
        <v>7</v>
      </c>
      <c r="D66" s="55" t="s">
        <v>91</v>
      </c>
      <c r="E66" s="56">
        <v>40382</v>
      </c>
      <c r="F66" s="57" t="s">
        <v>24</v>
      </c>
      <c r="G66" s="35" t="s">
        <v>389</v>
      </c>
      <c r="H66" s="55" t="s">
        <v>387</v>
      </c>
      <c r="I66" s="55" t="s">
        <v>388</v>
      </c>
      <c r="J66" s="55" t="str">
        <f t="shared" si="5"/>
        <v>https://developer.digitalhealth.gov.au/specifications/clinical-documents/EP-2656-2018/DH-2659-2018</v>
      </c>
      <c r="K66" s="58" t="str">
        <f t="shared" si="4"/>
        <v>1.2.36.1.2001.1006.1.20000.26</v>
      </c>
    </row>
    <row r="67" spans="1:11" x14ac:dyDescent="0.35">
      <c r="A67" s="54" t="s">
        <v>22</v>
      </c>
      <c r="B67" s="61" t="s">
        <v>6</v>
      </c>
      <c r="C67" s="54" t="s">
        <v>10</v>
      </c>
      <c r="D67" s="55" t="s">
        <v>92</v>
      </c>
      <c r="E67" s="56">
        <v>40382</v>
      </c>
      <c r="F67" s="57" t="s">
        <v>24</v>
      </c>
      <c r="G67" s="35" t="s">
        <v>389</v>
      </c>
      <c r="H67" s="55" t="s">
        <v>387</v>
      </c>
      <c r="I67" s="55" t="s">
        <v>388</v>
      </c>
      <c r="J67" s="55" t="str">
        <f t="shared" si="5"/>
        <v>https://developer.digitalhealth.gov.au/specifications/clinical-documents/EP-2656-2018/DH-2659-2018</v>
      </c>
      <c r="K67" s="58" t="str">
        <f t="shared" si="4"/>
        <v>1.2.36.1.2001.1006.1.20000.27</v>
      </c>
    </row>
    <row r="68" spans="1:11" ht="7.5" customHeight="1" x14ac:dyDescent="0.35">
      <c r="A68" s="59"/>
      <c r="B68" s="64"/>
      <c r="C68" s="59"/>
      <c r="D68" s="60"/>
      <c r="E68" s="59"/>
      <c r="F68" s="53"/>
      <c r="G68" s="53"/>
      <c r="H68" s="53"/>
      <c r="I68" s="53"/>
      <c r="J68" s="53"/>
      <c r="K68" s="53"/>
    </row>
    <row r="69" spans="1:11" x14ac:dyDescent="0.35">
      <c r="A69" s="54" t="s">
        <v>25</v>
      </c>
      <c r="B69" s="61" t="s">
        <v>6</v>
      </c>
      <c r="C69" s="61" t="s">
        <v>9</v>
      </c>
      <c r="D69" s="55" t="s">
        <v>93</v>
      </c>
      <c r="E69" s="56">
        <v>142</v>
      </c>
      <c r="F69" s="57" t="s">
        <v>40</v>
      </c>
      <c r="G69" s="35" t="s">
        <v>389</v>
      </c>
      <c r="H69" s="55" t="s">
        <v>187</v>
      </c>
      <c r="I69" s="55" t="s">
        <v>193</v>
      </c>
      <c r="J69" s="55" t="str">
        <f t="shared" si="0"/>
        <v>https://developer.digitalhealth.gov.au/specifications/clinical-documents/EP-1747-2014/NEHTA-1770-2014</v>
      </c>
      <c r="K69" s="58" t="str">
        <f t="shared" si="1"/>
        <v>1.2.36.1.2001.1006.1.21000.9</v>
      </c>
    </row>
    <row r="70" spans="1:11" x14ac:dyDescent="0.35">
      <c r="A70" s="54" t="s">
        <v>25</v>
      </c>
      <c r="B70" s="61" t="s">
        <v>6</v>
      </c>
      <c r="C70" s="61">
        <v>2</v>
      </c>
      <c r="D70" s="55" t="s">
        <v>94</v>
      </c>
      <c r="E70" s="56">
        <v>143</v>
      </c>
      <c r="F70" s="57" t="s">
        <v>40</v>
      </c>
      <c r="G70" s="35" t="s">
        <v>389</v>
      </c>
      <c r="H70" s="55" t="s">
        <v>187</v>
      </c>
      <c r="I70" s="55" t="s">
        <v>193</v>
      </c>
      <c r="J70" s="55" t="str">
        <f t="shared" si="0"/>
        <v>https://developer.digitalhealth.gov.au/specifications/clinical-documents/EP-1747-2014/NEHTA-1770-2014</v>
      </c>
      <c r="K70" s="58" t="str">
        <f t="shared" si="1"/>
        <v>1.2.36.1.2001.1006.1.21000.10</v>
      </c>
    </row>
    <row r="71" spans="1:11" x14ac:dyDescent="0.35">
      <c r="A71" s="54" t="s">
        <v>25</v>
      </c>
      <c r="B71" s="61" t="s">
        <v>6</v>
      </c>
      <c r="C71" s="61" t="s">
        <v>7</v>
      </c>
      <c r="D71" s="55" t="s">
        <v>95</v>
      </c>
      <c r="E71" s="56">
        <v>144</v>
      </c>
      <c r="F71" s="57" t="s">
        <v>40</v>
      </c>
      <c r="G71" s="35" t="s">
        <v>389</v>
      </c>
      <c r="H71" s="55" t="s">
        <v>187</v>
      </c>
      <c r="I71" s="55" t="s">
        <v>193</v>
      </c>
      <c r="J71" s="55" t="str">
        <f t="shared" si="0"/>
        <v>https://developer.digitalhealth.gov.au/specifications/clinical-documents/EP-1747-2014/NEHTA-1770-2014</v>
      </c>
      <c r="K71" s="58" t="str">
        <f t="shared" si="1"/>
        <v>1.2.36.1.2001.1006.1.21000.11</v>
      </c>
    </row>
    <row r="72" spans="1:11" x14ac:dyDescent="0.35">
      <c r="A72" s="54" t="s">
        <v>25</v>
      </c>
      <c r="B72" s="61" t="s">
        <v>6</v>
      </c>
      <c r="C72" s="61" t="s">
        <v>23</v>
      </c>
      <c r="D72" s="55" t="s">
        <v>96</v>
      </c>
      <c r="E72" s="56">
        <v>145</v>
      </c>
      <c r="F72" s="57" t="s">
        <v>40</v>
      </c>
      <c r="G72" s="35" t="s">
        <v>389</v>
      </c>
      <c r="H72" s="55" t="s">
        <v>187</v>
      </c>
      <c r="I72" s="55" t="s">
        <v>193</v>
      </c>
      <c r="J72" s="55" t="str">
        <f t="shared" si="0"/>
        <v>https://developer.digitalhealth.gov.au/specifications/clinical-documents/EP-1747-2014/NEHTA-1770-2014</v>
      </c>
      <c r="K72" s="58" t="str">
        <f t="shared" si="1"/>
        <v>1.2.36.1.2001.1006.1.21000.12</v>
      </c>
    </row>
    <row r="73" spans="1:11" x14ac:dyDescent="0.35">
      <c r="A73" s="54" t="s">
        <v>25</v>
      </c>
      <c r="B73" s="61" t="s">
        <v>8</v>
      </c>
      <c r="C73" s="61" t="s">
        <v>23</v>
      </c>
      <c r="D73" s="55" t="s">
        <v>97</v>
      </c>
      <c r="E73" s="56">
        <v>32624</v>
      </c>
      <c r="F73" s="57" t="s">
        <v>40</v>
      </c>
      <c r="G73" s="35" t="s">
        <v>389</v>
      </c>
      <c r="H73" s="55" t="s">
        <v>187</v>
      </c>
      <c r="I73" s="55" t="s">
        <v>193</v>
      </c>
      <c r="J73" s="55" t="str">
        <f t="shared" si="0"/>
        <v>https://developer.digitalhealth.gov.au/specifications/clinical-documents/EP-1747-2014/NEHTA-1770-2014</v>
      </c>
      <c r="K73" s="58" t="str">
        <f t="shared" si="1"/>
        <v>1.2.36.1.2001.1006.1.21000.13</v>
      </c>
    </row>
    <row r="74" spans="1:11" x14ac:dyDescent="0.35">
      <c r="A74" s="54" t="s">
        <v>25</v>
      </c>
      <c r="B74" s="61" t="s">
        <v>8</v>
      </c>
      <c r="C74" s="61" t="s">
        <v>9</v>
      </c>
      <c r="D74" s="55" t="s">
        <v>98</v>
      </c>
      <c r="E74" s="56">
        <v>32624</v>
      </c>
      <c r="F74" s="57" t="s">
        <v>40</v>
      </c>
      <c r="G74" s="35" t="s">
        <v>389</v>
      </c>
      <c r="H74" s="55" t="s">
        <v>187</v>
      </c>
      <c r="I74" s="55" t="s">
        <v>193</v>
      </c>
      <c r="J74" s="55" t="str">
        <f t="shared" si="0"/>
        <v>https://developer.digitalhealth.gov.au/specifications/clinical-documents/EP-1747-2014/NEHTA-1770-2014</v>
      </c>
      <c r="K74" s="58" t="str">
        <f t="shared" si="1"/>
        <v>1.2.36.1.2001.1006.1.21000.14</v>
      </c>
    </row>
    <row r="75" spans="1:11" x14ac:dyDescent="0.35">
      <c r="A75" s="54" t="s">
        <v>25</v>
      </c>
      <c r="B75" s="61" t="s">
        <v>8</v>
      </c>
      <c r="C75" s="61">
        <v>2</v>
      </c>
      <c r="D75" s="55" t="s">
        <v>99</v>
      </c>
      <c r="E75" s="56">
        <v>32624</v>
      </c>
      <c r="F75" s="57" t="s">
        <v>40</v>
      </c>
      <c r="G75" s="35" t="s">
        <v>389</v>
      </c>
      <c r="H75" s="55" t="s">
        <v>187</v>
      </c>
      <c r="I75" s="55" t="s">
        <v>193</v>
      </c>
      <c r="J75" s="55" t="str">
        <f t="shared" si="0"/>
        <v>https://developer.digitalhealth.gov.au/specifications/clinical-documents/EP-1747-2014/NEHTA-1770-2014</v>
      </c>
      <c r="K75" s="58" t="str">
        <f t="shared" si="1"/>
        <v>1.2.36.1.2001.1006.1.21000.15</v>
      </c>
    </row>
    <row r="76" spans="1:11" x14ac:dyDescent="0.35">
      <c r="A76" s="54" t="s">
        <v>25</v>
      </c>
      <c r="B76" s="61" t="s">
        <v>8</v>
      </c>
      <c r="C76" s="61" t="s">
        <v>7</v>
      </c>
      <c r="D76" s="55" t="s">
        <v>100</v>
      </c>
      <c r="E76" s="56">
        <v>32624</v>
      </c>
      <c r="F76" s="57" t="s">
        <v>40</v>
      </c>
      <c r="G76" s="35" t="s">
        <v>389</v>
      </c>
      <c r="H76" s="55" t="s">
        <v>187</v>
      </c>
      <c r="I76" s="55" t="s">
        <v>193</v>
      </c>
      <c r="J76" s="55" t="str">
        <f t="shared" si="0"/>
        <v>https://developer.digitalhealth.gov.au/specifications/clinical-documents/EP-1747-2014/NEHTA-1770-2014</v>
      </c>
      <c r="K76" s="58" t="str">
        <f t="shared" si="1"/>
        <v>1.2.36.1.2001.1006.1.21000.16</v>
      </c>
    </row>
    <row r="77" spans="1:11" x14ac:dyDescent="0.35">
      <c r="A77" s="54" t="s">
        <v>25</v>
      </c>
      <c r="B77" s="61" t="s">
        <v>8</v>
      </c>
      <c r="C77" s="61" t="s">
        <v>10</v>
      </c>
      <c r="D77" s="55" t="s">
        <v>101</v>
      </c>
      <c r="E77" s="56">
        <v>32624</v>
      </c>
      <c r="F77" s="57" t="s">
        <v>40</v>
      </c>
      <c r="G77" s="35" t="s">
        <v>389</v>
      </c>
      <c r="H77" s="55" t="s">
        <v>187</v>
      </c>
      <c r="I77" s="55" t="s">
        <v>193</v>
      </c>
      <c r="J77" s="55" t="str">
        <f t="shared" si="0"/>
        <v>https://developer.digitalhealth.gov.au/specifications/clinical-documents/EP-1747-2014/NEHTA-1770-2014</v>
      </c>
      <c r="K77" s="58" t="str">
        <f t="shared" si="1"/>
        <v>1.2.36.1.2001.1006.1.21000.17</v>
      </c>
    </row>
    <row r="78" spans="1:11" x14ac:dyDescent="0.35">
      <c r="A78" s="54" t="s">
        <v>25</v>
      </c>
      <c r="B78" s="61" t="s">
        <v>6</v>
      </c>
      <c r="C78" s="61" t="s">
        <v>23</v>
      </c>
      <c r="D78" s="55" t="s">
        <v>102</v>
      </c>
      <c r="E78" s="56">
        <v>32624</v>
      </c>
      <c r="F78" s="57" t="s">
        <v>40</v>
      </c>
      <c r="G78" s="35" t="s">
        <v>389</v>
      </c>
      <c r="H78" s="55" t="s">
        <v>187</v>
      </c>
      <c r="I78" s="55" t="s">
        <v>193</v>
      </c>
      <c r="J78" s="55" t="str">
        <f t="shared" si="0"/>
        <v>https://developer.digitalhealth.gov.au/specifications/clinical-documents/EP-1747-2014/NEHTA-1770-2014</v>
      </c>
      <c r="K78" s="58" t="str">
        <f t="shared" si="1"/>
        <v>1.2.36.1.2001.1006.1.21000.18</v>
      </c>
    </row>
    <row r="79" spans="1:11" x14ac:dyDescent="0.35">
      <c r="A79" s="54" t="s">
        <v>25</v>
      </c>
      <c r="B79" s="61" t="s">
        <v>6</v>
      </c>
      <c r="C79" s="61" t="s">
        <v>9</v>
      </c>
      <c r="D79" s="55" t="s">
        <v>103</v>
      </c>
      <c r="E79" s="56">
        <v>32624</v>
      </c>
      <c r="F79" s="57" t="s">
        <v>40</v>
      </c>
      <c r="G79" s="35" t="s">
        <v>389</v>
      </c>
      <c r="H79" s="55" t="s">
        <v>187</v>
      </c>
      <c r="I79" s="55" t="s">
        <v>193</v>
      </c>
      <c r="J79" s="55" t="str">
        <f t="shared" si="0"/>
        <v>https://developer.digitalhealth.gov.au/specifications/clinical-documents/EP-1747-2014/NEHTA-1770-2014</v>
      </c>
      <c r="K79" s="58" t="str">
        <f t="shared" si="1"/>
        <v>1.2.36.1.2001.1006.1.21000.19</v>
      </c>
    </row>
    <row r="80" spans="1:11" x14ac:dyDescent="0.35">
      <c r="A80" s="54" t="s">
        <v>25</v>
      </c>
      <c r="B80" s="61" t="s">
        <v>6</v>
      </c>
      <c r="C80" s="61">
        <v>2</v>
      </c>
      <c r="D80" s="55" t="s">
        <v>104</v>
      </c>
      <c r="E80" s="56">
        <v>32624</v>
      </c>
      <c r="F80" s="57" t="s">
        <v>40</v>
      </c>
      <c r="G80" s="35" t="s">
        <v>389</v>
      </c>
      <c r="H80" s="55" t="s">
        <v>187</v>
      </c>
      <c r="I80" s="55" t="s">
        <v>193</v>
      </c>
      <c r="J80" s="55" t="str">
        <f t="shared" si="0"/>
        <v>https://developer.digitalhealth.gov.au/specifications/clinical-documents/EP-1747-2014/NEHTA-1770-2014</v>
      </c>
      <c r="K80" s="58" t="str">
        <f t="shared" si="1"/>
        <v>1.2.36.1.2001.1006.1.21000.20</v>
      </c>
    </row>
    <row r="81" spans="1:11" x14ac:dyDescent="0.35">
      <c r="A81" s="54" t="s">
        <v>25</v>
      </c>
      <c r="B81" s="61" t="s">
        <v>6</v>
      </c>
      <c r="C81" s="61" t="s">
        <v>7</v>
      </c>
      <c r="D81" s="55" t="s">
        <v>105</v>
      </c>
      <c r="E81" s="56">
        <v>32624</v>
      </c>
      <c r="F81" s="57" t="s">
        <v>40</v>
      </c>
      <c r="G81" s="35" t="s">
        <v>389</v>
      </c>
      <c r="H81" s="55" t="s">
        <v>187</v>
      </c>
      <c r="I81" s="55" t="s">
        <v>193</v>
      </c>
      <c r="J81" s="55" t="str">
        <f t="shared" si="0"/>
        <v>https://developer.digitalhealth.gov.au/specifications/clinical-documents/EP-1747-2014/NEHTA-1770-2014</v>
      </c>
      <c r="K81" s="58" t="str">
        <f t="shared" si="1"/>
        <v>1.2.36.1.2001.1006.1.21000.21</v>
      </c>
    </row>
    <row r="82" spans="1:11" x14ac:dyDescent="0.35">
      <c r="A82" s="54" t="s">
        <v>25</v>
      </c>
      <c r="B82" s="61" t="s">
        <v>6</v>
      </c>
      <c r="C82" s="61" t="s">
        <v>10</v>
      </c>
      <c r="D82" s="55" t="s">
        <v>106</v>
      </c>
      <c r="E82" s="56">
        <v>32624</v>
      </c>
      <c r="F82" s="57" t="s">
        <v>40</v>
      </c>
      <c r="G82" s="35" t="s">
        <v>389</v>
      </c>
      <c r="H82" s="55" t="s">
        <v>187</v>
      </c>
      <c r="I82" s="55" t="s">
        <v>193</v>
      </c>
      <c r="J82" s="55" t="str">
        <f t="shared" si="0"/>
        <v>https://developer.digitalhealth.gov.au/specifications/clinical-documents/EP-1747-2014/NEHTA-1770-2014</v>
      </c>
      <c r="K82" s="58" t="str">
        <f t="shared" si="1"/>
        <v>1.2.36.1.2001.1006.1.21000.22</v>
      </c>
    </row>
    <row r="83" spans="1:11" ht="7.5" customHeight="1" x14ac:dyDescent="0.35">
      <c r="A83" s="59"/>
      <c r="B83" s="64"/>
      <c r="C83" s="64"/>
      <c r="D83" s="59"/>
      <c r="E83" s="59"/>
      <c r="F83" s="53"/>
      <c r="G83" s="53"/>
      <c r="H83" s="53"/>
      <c r="I83" s="53"/>
      <c r="J83" s="53"/>
      <c r="K83" s="53"/>
    </row>
    <row r="84" spans="1:11" x14ac:dyDescent="0.35">
      <c r="A84" s="54" t="s">
        <v>26</v>
      </c>
      <c r="B84" s="61" t="s">
        <v>6</v>
      </c>
      <c r="C84" s="61" t="s">
        <v>9</v>
      </c>
      <c r="D84" s="55" t="s">
        <v>107</v>
      </c>
      <c r="E84" s="56">
        <v>146</v>
      </c>
      <c r="F84" s="65" t="s">
        <v>42</v>
      </c>
      <c r="G84" s="35" t="s">
        <v>389</v>
      </c>
      <c r="H84" s="55" t="s">
        <v>188</v>
      </c>
      <c r="I84" s="55" t="s">
        <v>194</v>
      </c>
      <c r="J84" s="55" t="str">
        <f t="shared" si="0"/>
        <v>https://developer.digitalhealth.gov.au/specifications/clinical-documents/EP-1753-2014/NEHTA-1780-2014</v>
      </c>
      <c r="K84" s="58" t="str">
        <f t="shared" si="1"/>
        <v>1.2.36.1.2001.1006.1.16615.9</v>
      </c>
    </row>
    <row r="85" spans="1:11" x14ac:dyDescent="0.35">
      <c r="A85" s="54" t="s">
        <v>26</v>
      </c>
      <c r="B85" s="61" t="s">
        <v>6</v>
      </c>
      <c r="C85" s="61">
        <v>2</v>
      </c>
      <c r="D85" s="55" t="s">
        <v>108</v>
      </c>
      <c r="E85" s="56">
        <v>147</v>
      </c>
      <c r="F85" s="65" t="s">
        <v>42</v>
      </c>
      <c r="G85" s="35" t="s">
        <v>389</v>
      </c>
      <c r="H85" s="55" t="s">
        <v>188</v>
      </c>
      <c r="I85" s="55" t="s">
        <v>194</v>
      </c>
      <c r="J85" s="55" t="str">
        <f t="shared" si="0"/>
        <v>https://developer.digitalhealth.gov.au/specifications/clinical-documents/EP-1753-2014/NEHTA-1780-2014</v>
      </c>
      <c r="K85" s="58" t="str">
        <f t="shared" si="1"/>
        <v>1.2.36.1.2001.1006.1.16615.10</v>
      </c>
    </row>
    <row r="86" spans="1:11" x14ac:dyDescent="0.35">
      <c r="A86" s="54" t="s">
        <v>26</v>
      </c>
      <c r="B86" s="61" t="s">
        <v>6</v>
      </c>
      <c r="C86" s="61" t="s">
        <v>7</v>
      </c>
      <c r="D86" s="55" t="s">
        <v>109</v>
      </c>
      <c r="E86" s="56">
        <v>148</v>
      </c>
      <c r="F86" s="65" t="s">
        <v>42</v>
      </c>
      <c r="G86" s="35" t="s">
        <v>389</v>
      </c>
      <c r="H86" s="55" t="s">
        <v>188</v>
      </c>
      <c r="I86" s="55" t="s">
        <v>194</v>
      </c>
      <c r="J86" s="55" t="str">
        <f t="shared" si="0"/>
        <v>https://developer.digitalhealth.gov.au/specifications/clinical-documents/EP-1753-2014/NEHTA-1780-2014</v>
      </c>
      <c r="K86" s="58" t="str">
        <f t="shared" si="1"/>
        <v>1.2.36.1.2001.1006.1.16615.11</v>
      </c>
    </row>
    <row r="87" spans="1:11" x14ac:dyDescent="0.35">
      <c r="A87" s="54" t="s">
        <v>26</v>
      </c>
      <c r="B87" s="61" t="s">
        <v>6</v>
      </c>
      <c r="C87" s="61" t="s">
        <v>23</v>
      </c>
      <c r="D87" s="55" t="s">
        <v>110</v>
      </c>
      <c r="E87" s="56">
        <v>149</v>
      </c>
      <c r="F87" s="65" t="s">
        <v>42</v>
      </c>
      <c r="G87" s="35" t="s">
        <v>389</v>
      </c>
      <c r="H87" s="55" t="s">
        <v>188</v>
      </c>
      <c r="I87" s="55" t="s">
        <v>194</v>
      </c>
      <c r="J87" s="55" t="str">
        <f t="shared" si="0"/>
        <v>https://developer.digitalhealth.gov.au/specifications/clinical-documents/EP-1753-2014/NEHTA-1780-2014</v>
      </c>
      <c r="K87" s="58" t="str">
        <f t="shared" si="1"/>
        <v>1.2.36.1.2001.1006.1.16615.12</v>
      </c>
    </row>
    <row r="88" spans="1:11" x14ac:dyDescent="0.35">
      <c r="A88" s="54" t="s">
        <v>26</v>
      </c>
      <c r="B88" s="61" t="s">
        <v>8</v>
      </c>
      <c r="C88" s="61" t="s">
        <v>23</v>
      </c>
      <c r="D88" s="55" t="s">
        <v>111</v>
      </c>
      <c r="E88" s="56">
        <v>32624</v>
      </c>
      <c r="F88" s="65" t="s">
        <v>42</v>
      </c>
      <c r="G88" s="35" t="s">
        <v>389</v>
      </c>
      <c r="H88" s="55" t="s">
        <v>188</v>
      </c>
      <c r="I88" s="55" t="s">
        <v>194</v>
      </c>
      <c r="J88" s="55" t="str">
        <f t="shared" si="0"/>
        <v>https://developer.digitalhealth.gov.au/specifications/clinical-documents/EP-1753-2014/NEHTA-1780-2014</v>
      </c>
      <c r="K88" s="58" t="str">
        <f t="shared" si="1"/>
        <v>1.2.36.1.2001.1006.1.16615.13</v>
      </c>
    </row>
    <row r="89" spans="1:11" x14ac:dyDescent="0.35">
      <c r="A89" s="54" t="s">
        <v>26</v>
      </c>
      <c r="B89" s="61" t="s">
        <v>8</v>
      </c>
      <c r="C89" s="61" t="s">
        <v>9</v>
      </c>
      <c r="D89" s="55" t="s">
        <v>112</v>
      </c>
      <c r="E89" s="56">
        <v>32624</v>
      </c>
      <c r="F89" s="65" t="s">
        <v>42</v>
      </c>
      <c r="G89" s="35" t="s">
        <v>389</v>
      </c>
      <c r="H89" s="55" t="s">
        <v>188</v>
      </c>
      <c r="I89" s="55" t="s">
        <v>194</v>
      </c>
      <c r="J89" s="55" t="str">
        <f t="shared" si="0"/>
        <v>https://developer.digitalhealth.gov.au/specifications/clinical-documents/EP-1753-2014/NEHTA-1780-2014</v>
      </c>
      <c r="K89" s="58" t="str">
        <f t="shared" si="1"/>
        <v>1.2.36.1.2001.1006.1.16615.14</v>
      </c>
    </row>
    <row r="90" spans="1:11" x14ac:dyDescent="0.35">
      <c r="A90" s="54" t="s">
        <v>26</v>
      </c>
      <c r="B90" s="61" t="s">
        <v>8</v>
      </c>
      <c r="C90" s="61">
        <v>2</v>
      </c>
      <c r="D90" s="55" t="s">
        <v>113</v>
      </c>
      <c r="E90" s="56">
        <v>32624</v>
      </c>
      <c r="F90" s="65" t="s">
        <v>42</v>
      </c>
      <c r="G90" s="35" t="s">
        <v>389</v>
      </c>
      <c r="H90" s="55" t="s">
        <v>188</v>
      </c>
      <c r="I90" s="55" t="s">
        <v>194</v>
      </c>
      <c r="J90" s="55" t="str">
        <f t="shared" si="0"/>
        <v>https://developer.digitalhealth.gov.au/specifications/clinical-documents/EP-1753-2014/NEHTA-1780-2014</v>
      </c>
      <c r="K90" s="58" t="str">
        <f t="shared" si="1"/>
        <v>1.2.36.1.2001.1006.1.16615.15</v>
      </c>
    </row>
    <row r="91" spans="1:11" x14ac:dyDescent="0.35">
      <c r="A91" s="54" t="s">
        <v>26</v>
      </c>
      <c r="B91" s="61" t="s">
        <v>8</v>
      </c>
      <c r="C91" s="61" t="s">
        <v>7</v>
      </c>
      <c r="D91" s="55" t="s">
        <v>114</v>
      </c>
      <c r="E91" s="56">
        <v>32624</v>
      </c>
      <c r="F91" s="65" t="s">
        <v>42</v>
      </c>
      <c r="G91" s="35" t="s">
        <v>389</v>
      </c>
      <c r="H91" s="55" t="s">
        <v>188</v>
      </c>
      <c r="I91" s="55" t="s">
        <v>194</v>
      </c>
      <c r="J91" s="55" t="str">
        <f t="shared" si="0"/>
        <v>https://developer.digitalhealth.gov.au/specifications/clinical-documents/EP-1753-2014/NEHTA-1780-2014</v>
      </c>
      <c r="K91" s="58" t="str">
        <f t="shared" si="1"/>
        <v>1.2.36.1.2001.1006.1.16615.16</v>
      </c>
    </row>
    <row r="92" spans="1:11" x14ac:dyDescent="0.35">
      <c r="A92" s="54" t="s">
        <v>26</v>
      </c>
      <c r="B92" s="61" t="s">
        <v>8</v>
      </c>
      <c r="C92" s="61" t="s">
        <v>10</v>
      </c>
      <c r="D92" s="55" t="s">
        <v>115</v>
      </c>
      <c r="E92" s="56">
        <v>32624</v>
      </c>
      <c r="F92" s="65" t="s">
        <v>42</v>
      </c>
      <c r="G92" s="35" t="s">
        <v>389</v>
      </c>
      <c r="H92" s="55" t="s">
        <v>188</v>
      </c>
      <c r="I92" s="55" t="s">
        <v>194</v>
      </c>
      <c r="J92" s="55" t="str">
        <f t="shared" si="0"/>
        <v>https://developer.digitalhealth.gov.au/specifications/clinical-documents/EP-1753-2014/NEHTA-1780-2014</v>
      </c>
      <c r="K92" s="58" t="str">
        <f t="shared" si="1"/>
        <v>1.2.36.1.2001.1006.1.16615.17</v>
      </c>
    </row>
    <row r="93" spans="1:11" x14ac:dyDescent="0.35">
      <c r="A93" s="54" t="s">
        <v>26</v>
      </c>
      <c r="B93" s="61" t="s">
        <v>6</v>
      </c>
      <c r="C93" s="61" t="s">
        <v>23</v>
      </c>
      <c r="D93" s="55" t="s">
        <v>116</v>
      </c>
      <c r="E93" s="56">
        <v>32624</v>
      </c>
      <c r="F93" s="65" t="s">
        <v>42</v>
      </c>
      <c r="G93" s="35" t="s">
        <v>389</v>
      </c>
      <c r="H93" s="55" t="s">
        <v>188</v>
      </c>
      <c r="I93" s="55" t="s">
        <v>194</v>
      </c>
      <c r="J93" s="55" t="str">
        <f t="shared" ref="J93:J119" si="6">IF(ISBLANK(H93),"",G93 &amp; SUBSTITUTE(H93,":","-") &amp; "/" &amp; SUBSTITUTE(I93,":","-"))</f>
        <v>https://developer.digitalhealth.gov.au/specifications/clinical-documents/EP-1753-2014/NEHTA-1780-2014</v>
      </c>
      <c r="K93" s="58" t="str">
        <f t="shared" ref="K93:K191" si="7">IF(ISBLANK(H93),"",HYPERLINK(J93,D93))</f>
        <v>1.2.36.1.2001.1006.1.16615.18</v>
      </c>
    </row>
    <row r="94" spans="1:11" x14ac:dyDescent="0.35">
      <c r="A94" s="54" t="s">
        <v>26</v>
      </c>
      <c r="B94" s="61" t="s">
        <v>6</v>
      </c>
      <c r="C94" s="61" t="s">
        <v>9</v>
      </c>
      <c r="D94" s="55" t="s">
        <v>117</v>
      </c>
      <c r="E94" s="56">
        <v>32624</v>
      </c>
      <c r="F94" s="65" t="s">
        <v>42</v>
      </c>
      <c r="G94" s="35" t="s">
        <v>389</v>
      </c>
      <c r="H94" s="55" t="s">
        <v>188</v>
      </c>
      <c r="I94" s="55" t="s">
        <v>194</v>
      </c>
      <c r="J94" s="55" t="str">
        <f t="shared" si="6"/>
        <v>https://developer.digitalhealth.gov.au/specifications/clinical-documents/EP-1753-2014/NEHTA-1780-2014</v>
      </c>
      <c r="K94" s="58" t="str">
        <f t="shared" si="7"/>
        <v>1.2.36.1.2001.1006.1.16615.19</v>
      </c>
    </row>
    <row r="95" spans="1:11" x14ac:dyDescent="0.35">
      <c r="A95" s="54" t="s">
        <v>26</v>
      </c>
      <c r="B95" s="61" t="s">
        <v>6</v>
      </c>
      <c r="C95" s="61">
        <v>2</v>
      </c>
      <c r="D95" s="55" t="s">
        <v>118</v>
      </c>
      <c r="E95" s="56">
        <v>32624</v>
      </c>
      <c r="F95" s="65" t="s">
        <v>42</v>
      </c>
      <c r="G95" s="35" t="s">
        <v>389</v>
      </c>
      <c r="H95" s="55" t="s">
        <v>188</v>
      </c>
      <c r="I95" s="55" t="s">
        <v>194</v>
      </c>
      <c r="J95" s="55" t="str">
        <f t="shared" si="6"/>
        <v>https://developer.digitalhealth.gov.au/specifications/clinical-documents/EP-1753-2014/NEHTA-1780-2014</v>
      </c>
      <c r="K95" s="58" t="str">
        <f t="shared" si="7"/>
        <v>1.2.36.1.2001.1006.1.16615.20</v>
      </c>
    </row>
    <row r="96" spans="1:11" x14ac:dyDescent="0.35">
      <c r="A96" s="54" t="s">
        <v>26</v>
      </c>
      <c r="B96" s="61" t="s">
        <v>6</v>
      </c>
      <c r="C96" s="61" t="s">
        <v>7</v>
      </c>
      <c r="D96" s="55" t="s">
        <v>119</v>
      </c>
      <c r="E96" s="56">
        <v>32624</v>
      </c>
      <c r="F96" s="65" t="s">
        <v>42</v>
      </c>
      <c r="G96" s="35" t="s">
        <v>389</v>
      </c>
      <c r="H96" s="55" t="s">
        <v>188</v>
      </c>
      <c r="I96" s="55" t="s">
        <v>194</v>
      </c>
      <c r="J96" s="55" t="str">
        <f t="shared" si="6"/>
        <v>https://developer.digitalhealth.gov.au/specifications/clinical-documents/EP-1753-2014/NEHTA-1780-2014</v>
      </c>
      <c r="K96" s="58" t="str">
        <f t="shared" si="7"/>
        <v>1.2.36.1.2001.1006.1.16615.21</v>
      </c>
    </row>
    <row r="97" spans="1:11" x14ac:dyDescent="0.35">
      <c r="A97" s="54" t="s">
        <v>26</v>
      </c>
      <c r="B97" s="61" t="s">
        <v>6</v>
      </c>
      <c r="C97" s="61" t="s">
        <v>10</v>
      </c>
      <c r="D97" s="55" t="s">
        <v>120</v>
      </c>
      <c r="E97" s="56">
        <v>32624</v>
      </c>
      <c r="F97" s="65" t="s">
        <v>42</v>
      </c>
      <c r="G97" s="35" t="s">
        <v>389</v>
      </c>
      <c r="H97" s="55" t="s">
        <v>188</v>
      </c>
      <c r="I97" s="55" t="s">
        <v>194</v>
      </c>
      <c r="J97" s="55" t="str">
        <f t="shared" si="6"/>
        <v>https://developer.digitalhealth.gov.au/specifications/clinical-documents/EP-1753-2014/NEHTA-1780-2014</v>
      </c>
      <c r="K97" s="58" t="str">
        <f t="shared" si="7"/>
        <v>1.2.36.1.2001.1006.1.16615.22</v>
      </c>
    </row>
    <row r="98" spans="1:11" x14ac:dyDescent="0.35">
      <c r="A98" s="54" t="s">
        <v>26</v>
      </c>
      <c r="B98" s="61" t="s">
        <v>8</v>
      </c>
      <c r="C98" s="61" t="s">
        <v>23</v>
      </c>
      <c r="D98" s="55" t="s">
        <v>225</v>
      </c>
      <c r="E98" s="56">
        <v>35416</v>
      </c>
      <c r="F98" s="65"/>
      <c r="G98" s="35" t="s">
        <v>389</v>
      </c>
      <c r="H98" s="65" t="s">
        <v>240</v>
      </c>
      <c r="I98" s="55" t="s">
        <v>241</v>
      </c>
      <c r="J98" s="55" t="str">
        <f t="shared" si="6"/>
        <v>https://developer.digitalhealth.gov.au/specifications/clinical-documents/EP-1796-2014/NEHTA-1802-2014</v>
      </c>
      <c r="K98" s="58" t="str">
        <f t="shared" si="7"/>
        <v>1.2.36.1.2001.1006.1.16615.23</v>
      </c>
    </row>
    <row r="99" spans="1:11" x14ac:dyDescent="0.35">
      <c r="A99" s="54" t="s">
        <v>26</v>
      </c>
      <c r="B99" s="61" t="s">
        <v>8</v>
      </c>
      <c r="C99" s="61" t="s">
        <v>9</v>
      </c>
      <c r="D99" s="55" t="s">
        <v>226</v>
      </c>
      <c r="E99" s="56">
        <v>35416</v>
      </c>
      <c r="F99" s="65"/>
      <c r="G99" s="35" t="s">
        <v>389</v>
      </c>
      <c r="H99" s="65" t="s">
        <v>240</v>
      </c>
      <c r="I99" s="55" t="s">
        <v>241</v>
      </c>
      <c r="J99" s="55" t="str">
        <f t="shared" si="6"/>
        <v>https://developer.digitalhealth.gov.au/specifications/clinical-documents/EP-1796-2014/NEHTA-1802-2014</v>
      </c>
      <c r="K99" s="58" t="str">
        <f t="shared" si="7"/>
        <v>1.2.36.1.2001.1006.1.16615.24</v>
      </c>
    </row>
    <row r="100" spans="1:11" x14ac:dyDescent="0.35">
      <c r="A100" s="54" t="s">
        <v>26</v>
      </c>
      <c r="B100" s="61" t="s">
        <v>8</v>
      </c>
      <c r="C100" s="61">
        <v>2</v>
      </c>
      <c r="D100" s="55" t="s">
        <v>227</v>
      </c>
      <c r="E100" s="56">
        <v>35416</v>
      </c>
      <c r="F100" s="65"/>
      <c r="G100" s="35" t="s">
        <v>389</v>
      </c>
      <c r="H100" s="65" t="s">
        <v>240</v>
      </c>
      <c r="I100" s="55" t="s">
        <v>241</v>
      </c>
      <c r="J100" s="55" t="str">
        <f t="shared" si="6"/>
        <v>https://developer.digitalhealth.gov.au/specifications/clinical-documents/EP-1796-2014/NEHTA-1802-2014</v>
      </c>
      <c r="K100" s="58" t="str">
        <f t="shared" si="7"/>
        <v>1.2.36.1.2001.1006.1.16615.25</v>
      </c>
    </row>
    <row r="101" spans="1:11" x14ac:dyDescent="0.35">
      <c r="A101" s="54" t="s">
        <v>26</v>
      </c>
      <c r="B101" s="61" t="s">
        <v>8</v>
      </c>
      <c r="C101" s="61" t="s">
        <v>7</v>
      </c>
      <c r="D101" s="55" t="s">
        <v>228</v>
      </c>
      <c r="E101" s="56">
        <v>35416</v>
      </c>
      <c r="F101" s="65"/>
      <c r="G101" s="35" t="s">
        <v>389</v>
      </c>
      <c r="H101" s="65" t="s">
        <v>240</v>
      </c>
      <c r="I101" s="55" t="s">
        <v>241</v>
      </c>
      <c r="J101" s="55" t="str">
        <f t="shared" si="6"/>
        <v>https://developer.digitalhealth.gov.au/specifications/clinical-documents/EP-1796-2014/NEHTA-1802-2014</v>
      </c>
      <c r="K101" s="58" t="str">
        <f t="shared" si="7"/>
        <v>1.2.36.1.2001.1006.1.16615.26</v>
      </c>
    </row>
    <row r="102" spans="1:11" x14ac:dyDescent="0.35">
      <c r="A102" s="54" t="s">
        <v>26</v>
      </c>
      <c r="B102" s="61" t="s">
        <v>8</v>
      </c>
      <c r="C102" s="61" t="s">
        <v>10</v>
      </c>
      <c r="D102" s="55" t="s">
        <v>229</v>
      </c>
      <c r="E102" s="56">
        <v>35416</v>
      </c>
      <c r="F102" s="65"/>
      <c r="G102" s="35" t="s">
        <v>389</v>
      </c>
      <c r="H102" s="65" t="s">
        <v>240</v>
      </c>
      <c r="I102" s="55" t="s">
        <v>241</v>
      </c>
      <c r="J102" s="55" t="str">
        <f t="shared" si="6"/>
        <v>https://developer.digitalhealth.gov.au/specifications/clinical-documents/EP-1796-2014/NEHTA-1802-2014</v>
      </c>
      <c r="K102" s="58" t="str">
        <f t="shared" si="7"/>
        <v>1.2.36.1.2001.1006.1.16615.27</v>
      </c>
    </row>
    <row r="103" spans="1:11" x14ac:dyDescent="0.35">
      <c r="A103" s="54" t="s">
        <v>26</v>
      </c>
      <c r="B103" s="61" t="s">
        <v>6</v>
      </c>
      <c r="C103" s="61" t="s">
        <v>23</v>
      </c>
      <c r="D103" s="55" t="s">
        <v>230</v>
      </c>
      <c r="E103" s="56">
        <v>35416</v>
      </c>
      <c r="F103" s="65"/>
      <c r="G103" s="35" t="s">
        <v>389</v>
      </c>
      <c r="H103" s="65" t="s">
        <v>240</v>
      </c>
      <c r="I103" s="55" t="s">
        <v>241</v>
      </c>
      <c r="J103" s="55" t="str">
        <f t="shared" si="6"/>
        <v>https://developer.digitalhealth.gov.au/specifications/clinical-documents/EP-1796-2014/NEHTA-1802-2014</v>
      </c>
      <c r="K103" s="58" t="str">
        <f t="shared" si="7"/>
        <v>1.2.36.1.2001.1006.1.16615.28</v>
      </c>
    </row>
    <row r="104" spans="1:11" x14ac:dyDescent="0.35">
      <c r="A104" s="54" t="s">
        <v>26</v>
      </c>
      <c r="B104" s="61" t="s">
        <v>6</v>
      </c>
      <c r="C104" s="61" t="s">
        <v>9</v>
      </c>
      <c r="D104" s="55" t="s">
        <v>231</v>
      </c>
      <c r="E104" s="56">
        <v>35416</v>
      </c>
      <c r="F104" s="65"/>
      <c r="G104" s="35" t="s">
        <v>389</v>
      </c>
      <c r="H104" s="65" t="s">
        <v>240</v>
      </c>
      <c r="I104" s="55" t="s">
        <v>241</v>
      </c>
      <c r="J104" s="55" t="str">
        <f t="shared" si="6"/>
        <v>https://developer.digitalhealth.gov.au/specifications/clinical-documents/EP-1796-2014/NEHTA-1802-2014</v>
      </c>
      <c r="K104" s="58" t="str">
        <f t="shared" si="7"/>
        <v>1.2.36.1.2001.1006.1.16615.29</v>
      </c>
    </row>
    <row r="105" spans="1:11" x14ac:dyDescent="0.35">
      <c r="A105" s="54" t="s">
        <v>26</v>
      </c>
      <c r="B105" s="61" t="s">
        <v>6</v>
      </c>
      <c r="C105" s="61">
        <v>2</v>
      </c>
      <c r="D105" s="55" t="s">
        <v>232</v>
      </c>
      <c r="E105" s="56">
        <v>35416</v>
      </c>
      <c r="F105" s="65"/>
      <c r="G105" s="35" t="s">
        <v>389</v>
      </c>
      <c r="H105" s="65" t="s">
        <v>240</v>
      </c>
      <c r="I105" s="55" t="s">
        <v>241</v>
      </c>
      <c r="J105" s="55" t="str">
        <f t="shared" si="6"/>
        <v>https://developer.digitalhealth.gov.au/specifications/clinical-documents/EP-1796-2014/NEHTA-1802-2014</v>
      </c>
      <c r="K105" s="58" t="str">
        <f t="shared" si="7"/>
        <v>1.2.36.1.2001.1006.1.16615.30</v>
      </c>
    </row>
    <row r="106" spans="1:11" x14ac:dyDescent="0.35">
      <c r="A106" s="54" t="s">
        <v>26</v>
      </c>
      <c r="B106" s="61" t="s">
        <v>6</v>
      </c>
      <c r="C106" s="61" t="s">
        <v>7</v>
      </c>
      <c r="D106" s="55" t="s">
        <v>233</v>
      </c>
      <c r="E106" s="56">
        <v>35416</v>
      </c>
      <c r="F106" s="65"/>
      <c r="G106" s="35" t="s">
        <v>389</v>
      </c>
      <c r="H106" s="65" t="s">
        <v>240</v>
      </c>
      <c r="I106" s="55" t="s">
        <v>241</v>
      </c>
      <c r="J106" s="55" t="str">
        <f t="shared" si="6"/>
        <v>https://developer.digitalhealth.gov.au/specifications/clinical-documents/EP-1796-2014/NEHTA-1802-2014</v>
      </c>
      <c r="K106" s="58" t="str">
        <f t="shared" si="7"/>
        <v>1.2.36.1.2001.1006.1.16615.31</v>
      </c>
    </row>
    <row r="107" spans="1:11" x14ac:dyDescent="0.35">
      <c r="A107" s="54" t="s">
        <v>26</v>
      </c>
      <c r="B107" s="61" t="s">
        <v>6</v>
      </c>
      <c r="C107" s="61" t="s">
        <v>10</v>
      </c>
      <c r="D107" s="55" t="s">
        <v>234</v>
      </c>
      <c r="E107" s="56">
        <v>35416</v>
      </c>
      <c r="F107" s="65"/>
      <c r="G107" s="35" t="s">
        <v>389</v>
      </c>
      <c r="H107" s="65" t="s">
        <v>240</v>
      </c>
      <c r="I107" s="55" t="s">
        <v>241</v>
      </c>
      <c r="J107" s="55" t="str">
        <f t="shared" si="6"/>
        <v>https://developer.digitalhealth.gov.au/specifications/clinical-documents/EP-1796-2014/NEHTA-1802-2014</v>
      </c>
      <c r="K107" s="58" t="str">
        <f t="shared" si="7"/>
        <v>1.2.36.1.2001.1006.1.16615.32</v>
      </c>
    </row>
    <row r="108" spans="1:11" ht="7.5" customHeight="1" x14ac:dyDescent="0.35">
      <c r="A108" s="59"/>
      <c r="B108" s="64"/>
      <c r="C108" s="64"/>
      <c r="D108" s="59"/>
      <c r="E108" s="59"/>
      <c r="F108" s="66"/>
      <c r="G108" s="53"/>
      <c r="H108" s="53"/>
      <c r="I108" s="53"/>
      <c r="J108" s="53"/>
      <c r="K108" s="53"/>
    </row>
    <row r="109" spans="1:11" x14ac:dyDescent="0.35">
      <c r="A109" s="54" t="s">
        <v>260</v>
      </c>
      <c r="B109" s="61" t="s">
        <v>6</v>
      </c>
      <c r="C109" s="61" t="s">
        <v>9</v>
      </c>
      <c r="D109" s="55" t="s">
        <v>121</v>
      </c>
      <c r="E109" s="56">
        <v>16</v>
      </c>
      <c r="F109" s="67" t="s">
        <v>43</v>
      </c>
      <c r="G109" s="35" t="s">
        <v>389</v>
      </c>
      <c r="H109" s="55"/>
      <c r="I109" s="55"/>
      <c r="J109" s="55" t="str">
        <f t="shared" si="6"/>
        <v/>
      </c>
      <c r="K109" s="58" t="str">
        <f t="shared" si="7"/>
        <v/>
      </c>
    </row>
    <row r="110" spans="1:11" x14ac:dyDescent="0.35">
      <c r="A110" s="54" t="s">
        <v>259</v>
      </c>
      <c r="B110" s="61" t="s">
        <v>6</v>
      </c>
      <c r="C110" s="61" t="s">
        <v>7</v>
      </c>
      <c r="D110" s="55" t="s">
        <v>122</v>
      </c>
      <c r="E110" s="56">
        <v>45</v>
      </c>
      <c r="F110" s="67" t="s">
        <v>43</v>
      </c>
      <c r="G110" s="35" t="s">
        <v>389</v>
      </c>
      <c r="H110" s="55" t="s">
        <v>294</v>
      </c>
      <c r="I110" s="55" t="s">
        <v>295</v>
      </c>
      <c r="J110" s="55" t="str">
        <f t="shared" si="6"/>
        <v>https://developer.digitalhealth.gov.au/specifications/clinical-documents/EP-1706-2015/NEHTA-1862-2015</v>
      </c>
      <c r="K110" s="58" t="str">
        <f t="shared" si="7"/>
        <v>1.2.36.1.2001.1006.1.16644.6</v>
      </c>
    </row>
    <row r="111" spans="1:11" ht="7.5" customHeight="1" x14ac:dyDescent="0.35">
      <c r="A111" s="59"/>
      <c r="B111" s="64"/>
      <c r="C111" s="64"/>
      <c r="D111" s="59"/>
      <c r="E111" s="59"/>
      <c r="F111" s="66"/>
      <c r="G111" s="53"/>
      <c r="H111" s="53"/>
      <c r="I111" s="53"/>
      <c r="J111" s="53"/>
      <c r="K111" s="53"/>
    </row>
    <row r="112" spans="1:11" x14ac:dyDescent="0.35">
      <c r="A112" s="54" t="s">
        <v>27</v>
      </c>
      <c r="B112" s="61" t="s">
        <v>6</v>
      </c>
      <c r="C112" s="61" t="s">
        <v>9</v>
      </c>
      <c r="D112" s="55" t="s">
        <v>123</v>
      </c>
      <c r="E112" s="56">
        <v>16</v>
      </c>
      <c r="F112" s="67" t="s">
        <v>43</v>
      </c>
      <c r="G112" s="35" t="s">
        <v>389</v>
      </c>
      <c r="H112" s="55"/>
      <c r="I112" s="55"/>
      <c r="J112" s="55" t="str">
        <f t="shared" si="6"/>
        <v/>
      </c>
      <c r="K112" s="58" t="str">
        <f t="shared" si="7"/>
        <v/>
      </c>
    </row>
    <row r="113" spans="1:11" x14ac:dyDescent="0.35">
      <c r="A113" s="54" t="s">
        <v>27</v>
      </c>
      <c r="B113" s="61" t="s">
        <v>6</v>
      </c>
      <c r="C113" s="61" t="s">
        <v>7</v>
      </c>
      <c r="D113" s="55" t="s">
        <v>124</v>
      </c>
      <c r="E113" s="56">
        <v>41</v>
      </c>
      <c r="F113" s="67" t="s">
        <v>43</v>
      </c>
      <c r="G113" s="35" t="s">
        <v>389</v>
      </c>
      <c r="H113" s="65" t="s">
        <v>239</v>
      </c>
      <c r="I113" s="65" t="s">
        <v>236</v>
      </c>
      <c r="J113" s="55" t="str">
        <f t="shared" si="6"/>
        <v>https://developer.digitalhealth.gov.au/specifications/clinical-documents/EP-1697-2014/NEHTA-1824-2014</v>
      </c>
      <c r="K113" s="58" t="str">
        <f t="shared" si="7"/>
        <v>1.2.36.1.2001.1006.1.16650.5</v>
      </c>
    </row>
    <row r="114" spans="1:11" ht="7.5" customHeight="1" x14ac:dyDescent="0.35">
      <c r="A114" s="59"/>
      <c r="B114" s="64"/>
      <c r="C114" s="64"/>
      <c r="D114" s="59"/>
      <c r="E114" s="59"/>
      <c r="F114" s="66"/>
      <c r="G114" s="53"/>
      <c r="H114" s="53"/>
      <c r="I114" s="53"/>
      <c r="J114" s="53"/>
      <c r="K114" s="53"/>
    </row>
    <row r="115" spans="1:11" x14ac:dyDescent="0.35">
      <c r="A115" s="54" t="s">
        <v>28</v>
      </c>
      <c r="B115" s="61" t="s">
        <v>6</v>
      </c>
      <c r="C115" s="61" t="s">
        <v>9</v>
      </c>
      <c r="D115" s="55" t="s">
        <v>125</v>
      </c>
      <c r="E115" s="56">
        <v>20</v>
      </c>
      <c r="F115" s="67" t="s">
        <v>43</v>
      </c>
      <c r="G115" s="35" t="s">
        <v>389</v>
      </c>
      <c r="H115" s="55"/>
      <c r="I115" s="55"/>
      <c r="J115" s="55" t="str">
        <f t="shared" si="6"/>
        <v/>
      </c>
      <c r="K115" s="58" t="str">
        <f t="shared" si="7"/>
        <v/>
      </c>
    </row>
    <row r="116" spans="1:11" x14ac:dyDescent="0.35">
      <c r="A116" s="54" t="s">
        <v>28</v>
      </c>
      <c r="B116" s="61" t="s">
        <v>6</v>
      </c>
      <c r="C116" s="61" t="s">
        <v>7</v>
      </c>
      <c r="D116" s="55" t="s">
        <v>126</v>
      </c>
      <c r="E116" s="56">
        <v>49</v>
      </c>
      <c r="F116" s="67" t="s">
        <v>43</v>
      </c>
      <c r="G116" s="35" t="s">
        <v>389</v>
      </c>
      <c r="H116" s="55" t="s">
        <v>292</v>
      </c>
      <c r="I116" s="55" t="s">
        <v>293</v>
      </c>
      <c r="J116" s="55" t="str">
        <f t="shared" si="6"/>
        <v>https://developer.digitalhealth.gov.au/specifications/clinical-documents/EP-1700-2015/NEHTA-1861-2015</v>
      </c>
      <c r="K116" s="58" t="str">
        <f t="shared" si="7"/>
        <v>1.2.36.1.2001.1006.1.16659.6</v>
      </c>
    </row>
    <row r="117" spans="1:11" ht="7.5" customHeight="1" x14ac:dyDescent="0.35">
      <c r="A117" s="59"/>
      <c r="B117" s="64"/>
      <c r="C117" s="64"/>
      <c r="D117" s="59"/>
      <c r="E117" s="59"/>
      <c r="F117" s="66"/>
      <c r="G117" s="53"/>
      <c r="H117" s="53"/>
      <c r="I117" s="53"/>
      <c r="J117" s="53"/>
      <c r="K117" s="53"/>
    </row>
    <row r="118" spans="1:11" x14ac:dyDescent="0.35">
      <c r="A118" s="57" t="s">
        <v>53</v>
      </c>
      <c r="B118" s="61" t="s">
        <v>6</v>
      </c>
      <c r="C118" s="61" t="s">
        <v>9</v>
      </c>
      <c r="D118" s="55" t="s">
        <v>127</v>
      </c>
      <c r="E118" s="56">
        <v>16</v>
      </c>
      <c r="F118" s="67" t="s">
        <v>43</v>
      </c>
      <c r="G118" s="35" t="s">
        <v>389</v>
      </c>
      <c r="H118" s="55"/>
      <c r="I118" s="55"/>
      <c r="J118" s="55" t="str">
        <f t="shared" si="6"/>
        <v/>
      </c>
      <c r="K118" s="58" t="str">
        <f t="shared" si="7"/>
        <v/>
      </c>
    </row>
    <row r="119" spans="1:11" x14ac:dyDescent="0.35">
      <c r="A119" s="57" t="s">
        <v>53</v>
      </c>
      <c r="B119" s="61" t="s">
        <v>6</v>
      </c>
      <c r="C119" s="61" t="s">
        <v>7</v>
      </c>
      <c r="D119" s="55" t="s">
        <v>128</v>
      </c>
      <c r="E119" s="56">
        <v>39</v>
      </c>
      <c r="F119" s="67" t="s">
        <v>43</v>
      </c>
      <c r="G119" s="35" t="s">
        <v>389</v>
      </c>
      <c r="H119" s="65" t="s">
        <v>238</v>
      </c>
      <c r="I119" s="65" t="s">
        <v>237</v>
      </c>
      <c r="J119" s="55" t="str">
        <f t="shared" si="6"/>
        <v>https://developer.digitalhealth.gov.au/specifications/clinical-documents/EP-1703-2014/NEHTA-1823-2014</v>
      </c>
      <c r="K119" s="58" t="str">
        <f t="shared" si="7"/>
        <v>1.2.36.1.2001.1006.1.16671.5</v>
      </c>
    </row>
    <row r="120" spans="1:11" ht="7.5" customHeight="1" x14ac:dyDescent="0.35">
      <c r="A120" s="59"/>
      <c r="B120" s="64"/>
      <c r="C120" s="64"/>
      <c r="D120" s="59"/>
      <c r="E120" s="59"/>
      <c r="F120" s="66"/>
      <c r="G120" s="53"/>
      <c r="H120" s="53"/>
      <c r="I120" s="53"/>
      <c r="J120" s="53"/>
      <c r="K120" s="53"/>
    </row>
    <row r="121" spans="1:11" x14ac:dyDescent="0.35">
      <c r="A121" s="54" t="s">
        <v>261</v>
      </c>
      <c r="B121" s="61" t="s">
        <v>6</v>
      </c>
      <c r="C121" s="61" t="s">
        <v>7</v>
      </c>
      <c r="D121" s="55" t="s">
        <v>129</v>
      </c>
      <c r="E121" s="56">
        <v>9</v>
      </c>
      <c r="F121" s="65" t="s">
        <v>44</v>
      </c>
      <c r="G121" s="35" t="s">
        <v>389</v>
      </c>
      <c r="H121" s="55" t="s">
        <v>195</v>
      </c>
      <c r="I121" s="55" t="s">
        <v>196</v>
      </c>
      <c r="J121" s="55" t="str">
        <f t="shared" ref="J121:J147" si="8">IF(ISBLANK(H121),"",G121 &amp; SUBSTITUTE(H121,":","-") &amp; "/" &amp; SUBSTITUTE(I121,":","-"))</f>
        <v>https://developer.digitalhealth.gov.au/specifications/clinical-documents/EP-1746-2014/NEHTA-1761-2014</v>
      </c>
      <c r="K121" s="58" t="str">
        <f t="shared" si="7"/>
        <v>1.2.36.1.2001.1006.1.16681.1</v>
      </c>
    </row>
    <row r="122" spans="1:11" x14ac:dyDescent="0.35">
      <c r="A122" s="54" t="s">
        <v>261</v>
      </c>
      <c r="B122" s="61" t="s">
        <v>6</v>
      </c>
      <c r="C122" s="61" t="s">
        <v>7</v>
      </c>
      <c r="D122" s="55" t="s">
        <v>130</v>
      </c>
      <c r="E122" s="56">
        <v>24</v>
      </c>
      <c r="F122" s="65" t="s">
        <v>44</v>
      </c>
      <c r="G122" s="35" t="s">
        <v>389</v>
      </c>
      <c r="H122" s="55" t="s">
        <v>195</v>
      </c>
      <c r="I122" s="55" t="s">
        <v>196</v>
      </c>
      <c r="J122" s="55" t="str">
        <f t="shared" si="8"/>
        <v>https://developer.digitalhealth.gov.au/specifications/clinical-documents/EP-1746-2014/NEHTA-1761-2014</v>
      </c>
      <c r="K122" s="58" t="str">
        <f t="shared" si="7"/>
        <v>1.2.36.1.2001.1006.1.16681.2</v>
      </c>
    </row>
    <row r="123" spans="1:11" ht="7.5" customHeight="1" x14ac:dyDescent="0.35">
      <c r="A123" s="59"/>
      <c r="B123" s="64"/>
      <c r="C123" s="64"/>
      <c r="D123" s="59"/>
      <c r="E123" s="59"/>
      <c r="F123" s="53"/>
      <c r="G123" s="53"/>
      <c r="H123" s="53"/>
      <c r="I123" s="53"/>
      <c r="J123" s="53"/>
      <c r="K123" s="53"/>
    </row>
    <row r="124" spans="1:11" x14ac:dyDescent="0.35">
      <c r="A124" s="54" t="s">
        <v>29</v>
      </c>
      <c r="B124" s="61" t="s">
        <v>6</v>
      </c>
      <c r="C124" s="61" t="s">
        <v>7</v>
      </c>
      <c r="D124" s="55" t="s">
        <v>131</v>
      </c>
      <c r="E124" s="56">
        <v>9</v>
      </c>
      <c r="F124" s="65" t="s">
        <v>44</v>
      </c>
      <c r="G124" s="35" t="s">
        <v>389</v>
      </c>
      <c r="H124" s="55" t="s">
        <v>197</v>
      </c>
      <c r="I124" s="55" t="s">
        <v>198</v>
      </c>
      <c r="J124" s="55" t="str">
        <f t="shared" si="8"/>
        <v>https://developer.digitalhealth.gov.au/specifications/clinical-documents/EP-1751-2014/NEHTA-1776-2014</v>
      </c>
      <c r="K124" s="58" t="str">
        <f t="shared" si="7"/>
        <v>1.2.36.1.2001.1006.1.16685.1</v>
      </c>
    </row>
    <row r="125" spans="1:11" x14ac:dyDescent="0.35">
      <c r="A125" s="54" t="s">
        <v>29</v>
      </c>
      <c r="B125" s="61" t="s">
        <v>6</v>
      </c>
      <c r="C125" s="61" t="s">
        <v>7</v>
      </c>
      <c r="D125" s="55" t="s">
        <v>132</v>
      </c>
      <c r="E125" s="56">
        <v>25</v>
      </c>
      <c r="F125" s="65" t="s">
        <v>44</v>
      </c>
      <c r="G125" s="35" t="s">
        <v>389</v>
      </c>
      <c r="H125" s="55" t="s">
        <v>197</v>
      </c>
      <c r="I125" s="55" t="s">
        <v>198</v>
      </c>
      <c r="J125" s="55" t="str">
        <f t="shared" si="8"/>
        <v>https://developer.digitalhealth.gov.au/specifications/clinical-documents/EP-1751-2014/NEHTA-1776-2014</v>
      </c>
      <c r="K125" s="58" t="str">
        <f t="shared" si="7"/>
        <v>1.2.36.1.2001.1006.1.16685.2</v>
      </c>
    </row>
    <row r="126" spans="1:11" x14ac:dyDescent="0.35">
      <c r="A126" s="54" t="s">
        <v>29</v>
      </c>
      <c r="B126" s="61" t="s">
        <v>6</v>
      </c>
      <c r="C126" s="61" t="s">
        <v>7</v>
      </c>
      <c r="D126" s="55" t="s">
        <v>336</v>
      </c>
      <c r="E126" s="56">
        <v>38777</v>
      </c>
      <c r="F126" s="65"/>
      <c r="G126" s="35" t="s">
        <v>389</v>
      </c>
      <c r="H126" s="55" t="s">
        <v>341</v>
      </c>
      <c r="I126" s="55" t="s">
        <v>337</v>
      </c>
      <c r="J126" s="55" t="str">
        <f t="shared" si="8"/>
        <v>https://developer.digitalhealth.gov.au/specifications/clinical-documents/EP-2272-2016/NEHTA-2274-2016</v>
      </c>
      <c r="K126" s="58" t="str">
        <f t="shared" si="7"/>
        <v>1.2.36.1.2001.1006.1.16685.3</v>
      </c>
    </row>
    <row r="127" spans="1:11" ht="7.5" customHeight="1" x14ac:dyDescent="0.35">
      <c r="A127" s="59"/>
      <c r="B127" s="64"/>
      <c r="C127" s="64"/>
      <c r="D127" s="59"/>
      <c r="E127" s="59"/>
      <c r="F127" s="53"/>
      <c r="G127" s="53"/>
      <c r="H127" s="53"/>
      <c r="I127" s="53"/>
      <c r="J127" s="53"/>
      <c r="K127" s="53"/>
    </row>
    <row r="128" spans="1:11" x14ac:dyDescent="0.35">
      <c r="A128" s="54" t="s">
        <v>262</v>
      </c>
      <c r="B128" s="61" t="s">
        <v>6</v>
      </c>
      <c r="C128" s="61" t="s">
        <v>7</v>
      </c>
      <c r="D128" s="55" t="s">
        <v>133</v>
      </c>
      <c r="E128" s="56">
        <v>9</v>
      </c>
      <c r="F128" s="65" t="s">
        <v>44</v>
      </c>
      <c r="G128" s="35" t="s">
        <v>389</v>
      </c>
      <c r="H128" s="55" t="s">
        <v>200</v>
      </c>
      <c r="I128" s="55" t="s">
        <v>199</v>
      </c>
      <c r="J128" s="55" t="str">
        <f t="shared" si="8"/>
        <v>https://developer.digitalhealth.gov.au/specifications/clinical-documents/EP-1745-2014/NEHTA-1760-2014</v>
      </c>
      <c r="K128" s="58" t="str">
        <f t="shared" si="7"/>
        <v>1.2.36.1.2001.1006.1.16696.1</v>
      </c>
    </row>
    <row r="129" spans="1:11" x14ac:dyDescent="0.35">
      <c r="A129" s="54" t="s">
        <v>262</v>
      </c>
      <c r="B129" s="61" t="s">
        <v>6</v>
      </c>
      <c r="C129" s="61" t="s">
        <v>7</v>
      </c>
      <c r="D129" s="55" t="s">
        <v>134</v>
      </c>
      <c r="E129" s="56">
        <v>24</v>
      </c>
      <c r="F129" s="65" t="s">
        <v>44</v>
      </c>
      <c r="G129" s="35" t="s">
        <v>389</v>
      </c>
      <c r="H129" s="55" t="s">
        <v>200</v>
      </c>
      <c r="I129" s="55" t="s">
        <v>199</v>
      </c>
      <c r="J129" s="55" t="str">
        <f t="shared" si="8"/>
        <v>https://developer.digitalhealth.gov.au/specifications/clinical-documents/EP-1745-2014/NEHTA-1760-2014</v>
      </c>
      <c r="K129" s="58" t="str">
        <f t="shared" si="7"/>
        <v>1.2.36.1.2001.1006.1.16696.2</v>
      </c>
    </row>
    <row r="130" spans="1:11" x14ac:dyDescent="0.35">
      <c r="A130" s="54" t="s">
        <v>262</v>
      </c>
      <c r="B130" s="61" t="s">
        <v>6</v>
      </c>
      <c r="C130" s="61" t="s">
        <v>7</v>
      </c>
      <c r="D130" s="55" t="s">
        <v>338</v>
      </c>
      <c r="E130" s="56">
        <v>38809</v>
      </c>
      <c r="F130" s="65"/>
      <c r="G130" s="35" t="s">
        <v>389</v>
      </c>
      <c r="H130" s="90" t="s">
        <v>339</v>
      </c>
      <c r="I130" s="55" t="s">
        <v>340</v>
      </c>
      <c r="J130" s="55" t="str">
        <f t="shared" si="8"/>
        <v>https://developer.digitalhealth.gov.au/specifications/clinical-documents/EP-2276-2016/NEHTA-2278-2016</v>
      </c>
      <c r="K130" s="58" t="str">
        <f t="shared" si="7"/>
        <v>1.2.36.1.2001.1006.1.16696.3</v>
      </c>
    </row>
    <row r="131" spans="1:11" x14ac:dyDescent="0.35">
      <c r="A131" s="54" t="s">
        <v>262</v>
      </c>
      <c r="B131" s="61" t="s">
        <v>6</v>
      </c>
      <c r="C131" s="61" t="s">
        <v>7</v>
      </c>
      <c r="D131" s="55" t="s">
        <v>338</v>
      </c>
      <c r="E131" s="56">
        <v>40490</v>
      </c>
      <c r="F131" s="65"/>
      <c r="G131" s="35" t="s">
        <v>389</v>
      </c>
      <c r="H131" s="90" t="s">
        <v>390</v>
      </c>
      <c r="I131" s="55" t="s">
        <v>391</v>
      </c>
      <c r="J131" s="55" t="str">
        <f t="shared" ref="J131" si="9">IF(ISBLANK(H131),"",G131 &amp; SUBSTITUTE(H131,":","-") &amp; "/" &amp; SUBSTITUTE(I131,":","-"))</f>
        <v>https://developer.digitalhealth.gov.au/specifications/clinical-documents/EP-2662-2018/DH-2664-2018</v>
      </c>
      <c r="K131" s="58" t="str">
        <f t="shared" ref="K131" si="10">IF(ISBLANK(H131),"",HYPERLINK(J131,D131))</f>
        <v>1.2.36.1.2001.1006.1.16696.3</v>
      </c>
    </row>
    <row r="132" spans="1:11" ht="7.5" customHeight="1" x14ac:dyDescent="0.35">
      <c r="A132" s="59"/>
      <c r="B132" s="64"/>
      <c r="C132" s="64"/>
      <c r="D132" s="59"/>
      <c r="E132" s="59"/>
      <c r="F132" s="53"/>
      <c r="G132" s="53"/>
      <c r="H132" s="53"/>
      <c r="I132" s="53"/>
      <c r="J132" s="53"/>
      <c r="K132" s="53"/>
    </row>
    <row r="133" spans="1:11" x14ac:dyDescent="0.35">
      <c r="A133" s="54" t="s">
        <v>30</v>
      </c>
      <c r="B133" s="61" t="s">
        <v>6</v>
      </c>
      <c r="C133" s="61" t="s">
        <v>7</v>
      </c>
      <c r="D133" s="55" t="s">
        <v>135</v>
      </c>
      <c r="E133" s="56">
        <v>30988</v>
      </c>
      <c r="F133" s="65" t="s">
        <v>50</v>
      </c>
      <c r="G133" s="35" t="s">
        <v>389</v>
      </c>
      <c r="H133" s="55" t="s">
        <v>202</v>
      </c>
      <c r="I133" s="55" t="s">
        <v>201</v>
      </c>
      <c r="J133" s="55" t="str">
        <f t="shared" si="8"/>
        <v>https://developer.digitalhealth.gov.au/specifications/clinical-documents/EP-1756-2014/NEHTA-1765-2014</v>
      </c>
      <c r="K133" s="58" t="str">
        <f t="shared" si="7"/>
        <v>1.2.36.1.2001.1006.1.171.1</v>
      </c>
    </row>
    <row r="134" spans="1:11" x14ac:dyDescent="0.35">
      <c r="A134" s="54" t="s">
        <v>30</v>
      </c>
      <c r="B134" s="61" t="s">
        <v>8</v>
      </c>
      <c r="C134" s="61" t="s">
        <v>7</v>
      </c>
      <c r="D134" s="55" t="s">
        <v>136</v>
      </c>
      <c r="E134" s="56">
        <v>32566</v>
      </c>
      <c r="F134" s="65" t="s">
        <v>46</v>
      </c>
      <c r="G134" s="35" t="s">
        <v>389</v>
      </c>
      <c r="H134" s="55" t="s">
        <v>202</v>
      </c>
      <c r="I134" s="55" t="s">
        <v>201</v>
      </c>
      <c r="J134" s="55" t="str">
        <f t="shared" si="8"/>
        <v>https://developer.digitalhealth.gov.au/specifications/clinical-documents/EP-1756-2014/NEHTA-1765-2014</v>
      </c>
      <c r="K134" s="58" t="str">
        <f t="shared" si="7"/>
        <v>1.2.36.1.2001.1006.1.171.2</v>
      </c>
    </row>
    <row r="135" spans="1:11" x14ac:dyDescent="0.35">
      <c r="A135" s="54" t="s">
        <v>30</v>
      </c>
      <c r="B135" s="61" t="s">
        <v>6</v>
      </c>
      <c r="C135" s="61" t="s">
        <v>7</v>
      </c>
      <c r="D135" s="55" t="s">
        <v>137</v>
      </c>
      <c r="E135" s="56">
        <v>32566</v>
      </c>
      <c r="F135" s="65" t="s">
        <v>46</v>
      </c>
      <c r="G135" s="35" t="s">
        <v>389</v>
      </c>
      <c r="H135" s="55" t="s">
        <v>202</v>
      </c>
      <c r="I135" s="55" t="s">
        <v>201</v>
      </c>
      <c r="J135" s="55" t="str">
        <f>IF(ISBLANK(H135),"",G135 &amp; SUBSTITUTE(H135,":","-") &amp; "/" &amp; SUBSTITUTE(I135,":","-"))</f>
        <v>https://developer.digitalhealth.gov.au/specifications/clinical-documents/EP-1756-2014/NEHTA-1765-2014</v>
      </c>
      <c r="K135" s="58" t="str">
        <f>IF(ISBLANK(H135),"",HYPERLINK(J135,D135))</f>
        <v>1.2.36.1.2001.1006.1.171.3</v>
      </c>
    </row>
    <row r="136" spans="1:11" x14ac:dyDescent="0.35">
      <c r="A136" s="54" t="s">
        <v>30</v>
      </c>
      <c r="B136" s="61" t="s">
        <v>8</v>
      </c>
      <c r="C136" s="61" t="s">
        <v>7</v>
      </c>
      <c r="D136" s="55" t="s">
        <v>273</v>
      </c>
      <c r="E136" s="56">
        <v>36140</v>
      </c>
      <c r="F136" s="65" t="s">
        <v>46</v>
      </c>
      <c r="G136" s="35" t="s">
        <v>389</v>
      </c>
      <c r="H136" s="55" t="s">
        <v>276</v>
      </c>
      <c r="I136" s="55" t="s">
        <v>277</v>
      </c>
      <c r="J136" s="55" t="str">
        <f t="shared" ref="J136" si="11">IF(ISBLANK(H136),"",G136 &amp; SUBSTITUTE(H136,":","-") &amp; "/" &amp; SUBSTITUTE(I136,":","-"))</f>
        <v>https://developer.digitalhealth.gov.au/specifications/clinical-documents/EP-1918-2015/NEHTA-1910-2015</v>
      </c>
      <c r="K136" s="58" t="str">
        <f t="shared" ref="K136" si="12">IF(ISBLANK(H136),"",HYPERLINK(J136,D136))</f>
        <v>1.2.36.1.2001.1006.1.171.4</v>
      </c>
    </row>
    <row r="137" spans="1:11" x14ac:dyDescent="0.35">
      <c r="A137" s="54" t="s">
        <v>30</v>
      </c>
      <c r="B137" s="61" t="s">
        <v>6</v>
      </c>
      <c r="C137" s="61" t="s">
        <v>7</v>
      </c>
      <c r="D137" s="55" t="s">
        <v>274</v>
      </c>
      <c r="E137" s="56">
        <v>36140</v>
      </c>
      <c r="F137" s="65" t="s">
        <v>46</v>
      </c>
      <c r="G137" s="35" t="s">
        <v>389</v>
      </c>
      <c r="H137" t="s">
        <v>276</v>
      </c>
      <c r="I137" s="55" t="s">
        <v>277</v>
      </c>
      <c r="J137" s="55" t="str">
        <f>IF(ISBLANK(H137),"",G137 &amp; SUBSTITUTE(H137,":","-") &amp; "/" &amp; SUBSTITUTE(I137,":","-"))</f>
        <v>https://developer.digitalhealth.gov.au/specifications/clinical-documents/EP-1918-2015/NEHTA-1910-2015</v>
      </c>
      <c r="K137" s="58" t="str">
        <f>IF(ISBLANK(H137),"",HYPERLINK(J137,D137))</f>
        <v>1.2.36.1.2001.1006.1.171.5</v>
      </c>
    </row>
    <row r="138" spans="1:11" ht="7.5" customHeight="1" x14ac:dyDescent="0.35">
      <c r="A138" s="59"/>
      <c r="B138" s="64"/>
      <c r="C138" s="64"/>
      <c r="D138" s="59"/>
      <c r="E138" s="59"/>
      <c r="F138" s="53"/>
      <c r="G138" s="53"/>
      <c r="H138" s="53"/>
      <c r="I138" s="53"/>
      <c r="J138" s="53"/>
      <c r="K138" s="53"/>
    </row>
    <row r="139" spans="1:11" x14ac:dyDescent="0.35">
      <c r="A139" s="54" t="s">
        <v>31</v>
      </c>
      <c r="B139" s="61" t="s">
        <v>6</v>
      </c>
      <c r="C139" s="61" t="s">
        <v>7</v>
      </c>
      <c r="D139" s="55" t="s">
        <v>138</v>
      </c>
      <c r="E139" s="56">
        <v>30979</v>
      </c>
      <c r="F139" s="65" t="s">
        <v>50</v>
      </c>
      <c r="G139" s="35" t="s">
        <v>389</v>
      </c>
      <c r="H139" s="55" t="s">
        <v>203</v>
      </c>
      <c r="I139" s="55" t="s">
        <v>204</v>
      </c>
      <c r="J139" s="55" t="str">
        <f t="shared" si="8"/>
        <v>https://developer.digitalhealth.gov.au/specifications/clinical-documents/EP-1757-2014/NEHTA-1767-2014</v>
      </c>
      <c r="K139" s="58" t="str">
        <f t="shared" si="7"/>
        <v>1.2.36.1.2001.1006.1.170.1</v>
      </c>
    </row>
    <row r="140" spans="1:11" x14ac:dyDescent="0.35">
      <c r="A140" s="54" t="s">
        <v>31</v>
      </c>
      <c r="B140" s="61" t="s">
        <v>8</v>
      </c>
      <c r="C140" s="61" t="s">
        <v>7</v>
      </c>
      <c r="D140" s="55" t="s">
        <v>139</v>
      </c>
      <c r="E140" s="56">
        <v>32566</v>
      </c>
      <c r="F140" s="65" t="s">
        <v>47</v>
      </c>
      <c r="G140" s="35" t="s">
        <v>389</v>
      </c>
      <c r="H140" s="55" t="s">
        <v>203</v>
      </c>
      <c r="I140" s="55" t="s">
        <v>204</v>
      </c>
      <c r="J140" s="55" t="str">
        <f t="shared" si="8"/>
        <v>https://developer.digitalhealth.gov.au/specifications/clinical-documents/EP-1757-2014/NEHTA-1767-2014</v>
      </c>
      <c r="K140" s="58" t="str">
        <f t="shared" si="7"/>
        <v>1.2.36.1.2001.1006.1.170.2</v>
      </c>
    </row>
    <row r="141" spans="1:11" x14ac:dyDescent="0.35">
      <c r="A141" s="54" t="s">
        <v>31</v>
      </c>
      <c r="B141" s="61" t="s">
        <v>6</v>
      </c>
      <c r="C141" s="61" t="s">
        <v>7</v>
      </c>
      <c r="D141" s="55" t="s">
        <v>140</v>
      </c>
      <c r="E141" s="56">
        <v>32566</v>
      </c>
      <c r="F141" s="65" t="s">
        <v>47</v>
      </c>
      <c r="G141" s="35" t="s">
        <v>389</v>
      </c>
      <c r="H141" s="55" t="s">
        <v>203</v>
      </c>
      <c r="I141" s="55" t="s">
        <v>204</v>
      </c>
      <c r="J141" s="55" t="str">
        <f>IF(ISBLANK(H141),"",G141 &amp; SUBSTITUTE(H141,":","-") &amp; "/" &amp; SUBSTITUTE(I141,":","-"))</f>
        <v>https://developer.digitalhealth.gov.au/specifications/clinical-documents/EP-1757-2014/NEHTA-1767-2014</v>
      </c>
      <c r="K141" s="58" t="str">
        <f>IF(ISBLANK(H141),"",HYPERLINK(J141,D141))</f>
        <v>1.2.36.1.2001.1006.1.170.3</v>
      </c>
    </row>
    <row r="142" spans="1:11" x14ac:dyDescent="0.35">
      <c r="A142" s="54" t="s">
        <v>31</v>
      </c>
      <c r="B142" s="61" t="s">
        <v>8</v>
      </c>
      <c r="C142" s="61" t="s">
        <v>7</v>
      </c>
      <c r="D142" s="55" t="s">
        <v>270</v>
      </c>
      <c r="E142" s="56">
        <v>36140</v>
      </c>
      <c r="F142" s="65" t="s">
        <v>47</v>
      </c>
      <c r="G142" s="35" t="s">
        <v>389</v>
      </c>
      <c r="H142" s="55" t="s">
        <v>272</v>
      </c>
      <c r="I142" s="55" t="s">
        <v>275</v>
      </c>
      <c r="J142" s="55" t="str">
        <f t="shared" ref="J142" si="13">IF(ISBLANK(H142),"",G142 &amp; SUBSTITUTE(H142,":","-") &amp; "/" &amp; SUBSTITUTE(I142,":","-"))</f>
        <v>https://developer.digitalhealth.gov.au/specifications/clinical-documents/EP-1919-2015/NEHTA-1913-2015</v>
      </c>
      <c r="K142" s="58" t="str">
        <f t="shared" ref="K142" si="14">IF(ISBLANK(H142),"",HYPERLINK(J142,D142))</f>
        <v>1.2.36.1.2001.1006.1.170.4</v>
      </c>
    </row>
    <row r="143" spans="1:11" x14ac:dyDescent="0.35">
      <c r="A143" s="54" t="s">
        <v>31</v>
      </c>
      <c r="B143" s="61" t="s">
        <v>6</v>
      </c>
      <c r="C143" s="61" t="s">
        <v>7</v>
      </c>
      <c r="D143" s="55" t="s">
        <v>271</v>
      </c>
      <c r="E143" s="56">
        <v>36140</v>
      </c>
      <c r="F143" s="65" t="s">
        <v>47</v>
      </c>
      <c r="G143" s="35" t="s">
        <v>389</v>
      </c>
      <c r="H143" s="55" t="s">
        <v>272</v>
      </c>
      <c r="I143" t="s">
        <v>275</v>
      </c>
      <c r="J143" s="55" t="str">
        <f>IF(ISBLANK(H143),"",G143 &amp; SUBSTITUTE(H143,":","-") &amp; "/" &amp; SUBSTITUTE(I143,":","-"))</f>
        <v>https://developer.digitalhealth.gov.au/specifications/clinical-documents/EP-1919-2015/NEHTA-1913-2015</v>
      </c>
      <c r="K143" s="58" t="str">
        <f>IF(ISBLANK(H143),"",HYPERLINK(J143,D143))</f>
        <v>1.2.36.1.2001.1006.1.170.5</v>
      </c>
    </row>
    <row r="144" spans="1:11" ht="7.5" customHeight="1" x14ac:dyDescent="0.35">
      <c r="A144" s="59"/>
      <c r="B144" s="64"/>
      <c r="C144" s="64"/>
      <c r="D144" s="59"/>
      <c r="E144" s="59"/>
      <c r="F144" s="53"/>
      <c r="G144" s="53"/>
      <c r="H144" s="53"/>
      <c r="I144" s="53"/>
      <c r="J144" s="53"/>
      <c r="K144" s="53"/>
    </row>
    <row r="145" spans="1:11" x14ac:dyDescent="0.35">
      <c r="A145" s="54" t="s">
        <v>268</v>
      </c>
      <c r="B145" s="61" t="s">
        <v>6</v>
      </c>
      <c r="C145" s="61" t="s">
        <v>7</v>
      </c>
      <c r="D145" s="55" t="s">
        <v>141</v>
      </c>
      <c r="E145" s="56">
        <v>30987</v>
      </c>
      <c r="F145" s="65" t="s">
        <v>48</v>
      </c>
      <c r="G145" s="35" t="s">
        <v>389</v>
      </c>
      <c r="H145" s="68" t="s">
        <v>206</v>
      </c>
      <c r="I145" s="68" t="s">
        <v>205</v>
      </c>
      <c r="J145" s="55" t="str">
        <f t="shared" si="8"/>
        <v>https://developer.digitalhealth.gov.au/specifications/clinical-documents/EP-1657-2014/NEHTA-1769-2014</v>
      </c>
      <c r="K145" s="58" t="str">
        <f t="shared" si="7"/>
        <v>1.2.36.1.2001.1006.1.179.1</v>
      </c>
    </row>
    <row r="146" spans="1:11" ht="7.5" customHeight="1" x14ac:dyDescent="0.35">
      <c r="A146" s="59"/>
      <c r="B146" s="64"/>
      <c r="C146" s="64"/>
      <c r="D146" s="59"/>
      <c r="E146" s="59"/>
      <c r="F146" s="53"/>
      <c r="G146" s="53"/>
      <c r="H146" s="53"/>
      <c r="I146" s="53"/>
      <c r="J146" s="53"/>
      <c r="K146" s="53"/>
    </row>
    <row r="147" spans="1:11" x14ac:dyDescent="0.35">
      <c r="A147" s="54" t="s">
        <v>32</v>
      </c>
      <c r="B147" s="61" t="s">
        <v>39</v>
      </c>
      <c r="C147" s="61" t="s">
        <v>7</v>
      </c>
      <c r="D147" s="55" t="s">
        <v>142</v>
      </c>
      <c r="E147" s="56">
        <v>31582</v>
      </c>
      <c r="F147" s="65" t="s">
        <v>51</v>
      </c>
      <c r="G147" s="35" t="s">
        <v>389</v>
      </c>
      <c r="H147" s="55" t="s">
        <v>208</v>
      </c>
      <c r="I147" s="55" t="s">
        <v>207</v>
      </c>
      <c r="J147" s="55" t="str">
        <f t="shared" si="8"/>
        <v>https://developer.digitalhealth.gov.au/specifications/clinical-documents/EP-1750-2014/NEHTA-1774-2014</v>
      </c>
      <c r="K147" s="58" t="str">
        <f t="shared" si="7"/>
        <v>1.2.36.1.2001.1006.1.172.1</v>
      </c>
    </row>
    <row r="148" spans="1:11" x14ac:dyDescent="0.35">
      <c r="A148" s="54" t="s">
        <v>32</v>
      </c>
      <c r="B148" s="61" t="s">
        <v>39</v>
      </c>
      <c r="C148" s="61" t="s">
        <v>7</v>
      </c>
      <c r="D148" s="55" t="s">
        <v>142</v>
      </c>
      <c r="E148" s="56">
        <v>32762</v>
      </c>
      <c r="F148" s="65" t="s">
        <v>51</v>
      </c>
      <c r="G148" s="35" t="s">
        <v>389</v>
      </c>
      <c r="H148" s="55" t="s">
        <v>244</v>
      </c>
      <c r="I148" s="52" t="s">
        <v>245</v>
      </c>
      <c r="J148" s="55" t="str">
        <f t="shared" ref="J148" si="15">IF(ISBLANK(H148),"",G148 &amp; SUBSTITUTE(H148,":","-") &amp; "/" &amp; SUBSTITUTE(I148,":","-"))</f>
        <v>https://developer.digitalhealth.gov.au/specifications/clinical-documents/EP-1795-2014/NEHTA-1989-2014</v>
      </c>
      <c r="K148" s="58" t="str">
        <f t="shared" ref="K148" si="16">IF(ISBLANK(H148),"",HYPERLINK(J148,D148))</f>
        <v>1.2.36.1.2001.1006.1.172.1</v>
      </c>
    </row>
    <row r="149" spans="1:11" ht="7.5" customHeight="1" x14ac:dyDescent="0.35">
      <c r="A149" s="59"/>
      <c r="B149" s="64"/>
      <c r="C149" s="64"/>
      <c r="D149" s="59"/>
      <c r="E149" s="59"/>
      <c r="F149" s="66"/>
      <c r="G149" s="53"/>
      <c r="H149" s="53"/>
      <c r="I149" s="53"/>
      <c r="J149" s="53"/>
      <c r="K149" s="53"/>
    </row>
    <row r="150" spans="1:11" x14ac:dyDescent="0.35">
      <c r="A150" s="54" t="s">
        <v>33</v>
      </c>
      <c r="B150" s="61" t="s">
        <v>39</v>
      </c>
      <c r="C150" s="61" t="s">
        <v>7</v>
      </c>
      <c r="D150" s="55" t="s">
        <v>143</v>
      </c>
      <c r="E150" s="56">
        <v>31471</v>
      </c>
      <c r="F150" s="67" t="s">
        <v>43</v>
      </c>
      <c r="G150" s="35" t="s">
        <v>389</v>
      </c>
      <c r="H150" s="55"/>
      <c r="I150" s="55"/>
      <c r="J150" s="55" t="str">
        <f t="shared" ref="J150:J191" si="17">IF(ISBLANK(H150),"",G150 &amp; SUBSTITUTE(H150,":","-") &amp; "/" &amp; SUBSTITUTE(I150,":","-"))</f>
        <v/>
      </c>
      <c r="K150" s="58" t="str">
        <f t="shared" si="7"/>
        <v/>
      </c>
    </row>
    <row r="151" spans="1:11" ht="7.5" customHeight="1" x14ac:dyDescent="0.35">
      <c r="A151" s="59"/>
      <c r="B151" s="64"/>
      <c r="C151" s="64"/>
      <c r="D151" s="59"/>
      <c r="E151" s="59"/>
      <c r="F151" s="66"/>
      <c r="G151" s="53"/>
      <c r="H151" s="53"/>
      <c r="I151" s="53"/>
      <c r="J151" s="53"/>
      <c r="K151" s="53"/>
    </row>
    <row r="152" spans="1:11" x14ac:dyDescent="0.35">
      <c r="A152" s="54" t="s">
        <v>269</v>
      </c>
      <c r="B152" s="61" t="s">
        <v>39</v>
      </c>
      <c r="C152" s="61" t="s">
        <v>7</v>
      </c>
      <c r="D152" s="55" t="s">
        <v>144</v>
      </c>
      <c r="E152" s="56">
        <v>31511</v>
      </c>
      <c r="F152" s="67" t="s">
        <v>43</v>
      </c>
      <c r="G152" s="35" t="s">
        <v>389</v>
      </c>
      <c r="H152" s="55"/>
      <c r="I152" s="55"/>
      <c r="J152" s="55" t="str">
        <f t="shared" si="17"/>
        <v/>
      </c>
      <c r="K152" s="58" t="str">
        <f t="shared" si="7"/>
        <v/>
      </c>
    </row>
    <row r="153" spans="1:11" ht="7.5" customHeight="1" x14ac:dyDescent="0.35">
      <c r="A153" s="59"/>
      <c r="B153" s="64"/>
      <c r="C153" s="64"/>
      <c r="D153" s="59"/>
      <c r="E153" s="59"/>
      <c r="F153" s="66"/>
      <c r="G153" s="53"/>
      <c r="H153" s="53"/>
      <c r="I153" s="53"/>
      <c r="J153" s="53"/>
      <c r="K153" s="53"/>
    </row>
    <row r="154" spans="1:11" x14ac:dyDescent="0.35">
      <c r="A154" s="54" t="s">
        <v>267</v>
      </c>
      <c r="B154" s="61" t="s">
        <v>39</v>
      </c>
      <c r="C154" s="61" t="s">
        <v>7</v>
      </c>
      <c r="D154" s="55" t="s">
        <v>145</v>
      </c>
      <c r="E154" s="56">
        <v>31861</v>
      </c>
      <c r="F154" s="67" t="s">
        <v>43</v>
      </c>
      <c r="G154" s="35" t="s">
        <v>389</v>
      </c>
      <c r="H154" s="55"/>
      <c r="I154" s="55"/>
      <c r="J154" s="55" t="str">
        <f t="shared" si="17"/>
        <v/>
      </c>
      <c r="K154" s="58" t="str">
        <f t="shared" si="7"/>
        <v/>
      </c>
    </row>
    <row r="155" spans="1:11" ht="7.5" customHeight="1" x14ac:dyDescent="0.35">
      <c r="A155" s="59"/>
      <c r="B155" s="64"/>
      <c r="C155" s="64"/>
      <c r="D155" s="59"/>
      <c r="E155" s="59"/>
      <c r="F155" s="66"/>
      <c r="G155" s="53"/>
      <c r="H155" s="53"/>
      <c r="I155" s="53"/>
      <c r="J155" s="53"/>
      <c r="K155" s="53"/>
    </row>
    <row r="156" spans="1:11" x14ac:dyDescent="0.35">
      <c r="A156" s="54" t="s">
        <v>34</v>
      </c>
      <c r="B156" s="61" t="s">
        <v>6</v>
      </c>
      <c r="C156" s="61" t="s">
        <v>7</v>
      </c>
      <c r="D156" s="55" t="s">
        <v>146</v>
      </c>
      <c r="E156" s="56">
        <v>31869</v>
      </c>
      <c r="F156" s="67" t="s">
        <v>43</v>
      </c>
      <c r="G156" s="35" t="s">
        <v>389</v>
      </c>
      <c r="H156" s="55"/>
      <c r="I156" s="55"/>
      <c r="J156" s="55" t="str">
        <f t="shared" si="17"/>
        <v/>
      </c>
      <c r="K156" s="58" t="str">
        <f t="shared" si="7"/>
        <v/>
      </c>
    </row>
    <row r="157" spans="1:11" x14ac:dyDescent="0.35">
      <c r="A157" s="54" t="s">
        <v>34</v>
      </c>
      <c r="B157" s="61" t="s">
        <v>8</v>
      </c>
      <c r="C157" s="61" t="s">
        <v>7</v>
      </c>
      <c r="D157" s="55" t="s">
        <v>147</v>
      </c>
      <c r="E157" s="56">
        <v>32728</v>
      </c>
      <c r="F157" s="67" t="s">
        <v>43</v>
      </c>
      <c r="G157" s="35" t="s">
        <v>389</v>
      </c>
      <c r="H157" s="55"/>
      <c r="I157" s="55"/>
      <c r="J157" s="55" t="str">
        <f t="shared" si="17"/>
        <v/>
      </c>
      <c r="K157" s="58" t="str">
        <f t="shared" si="7"/>
        <v/>
      </c>
    </row>
    <row r="158" spans="1:11" x14ac:dyDescent="0.35">
      <c r="A158" s="54" t="s">
        <v>34</v>
      </c>
      <c r="B158" s="61" t="s">
        <v>6</v>
      </c>
      <c r="C158" s="61" t="s">
        <v>7</v>
      </c>
      <c r="D158" s="55" t="s">
        <v>148</v>
      </c>
      <c r="E158" s="56">
        <v>32728</v>
      </c>
      <c r="F158" s="67" t="s">
        <v>43</v>
      </c>
      <c r="G158" s="35" t="s">
        <v>389</v>
      </c>
      <c r="H158" s="55"/>
      <c r="I158" s="55"/>
      <c r="J158" s="55" t="str">
        <f t="shared" si="17"/>
        <v/>
      </c>
      <c r="K158" s="58" t="str">
        <f t="shared" si="7"/>
        <v/>
      </c>
    </row>
    <row r="159" spans="1:11" ht="7.5" customHeight="1" x14ac:dyDescent="0.35">
      <c r="A159" s="59"/>
      <c r="B159" s="64"/>
      <c r="C159" s="64"/>
      <c r="D159" s="59"/>
      <c r="E159" s="59"/>
      <c r="F159" s="66"/>
      <c r="G159" s="53"/>
      <c r="H159" s="53"/>
      <c r="I159" s="53"/>
      <c r="J159" s="53"/>
      <c r="K159" s="53"/>
    </row>
    <row r="160" spans="1:11" x14ac:dyDescent="0.35">
      <c r="A160" s="54" t="s">
        <v>35</v>
      </c>
      <c r="B160" s="61" t="s">
        <v>6</v>
      </c>
      <c r="C160" s="62" t="s">
        <v>7</v>
      </c>
      <c r="D160" s="55" t="s">
        <v>36</v>
      </c>
      <c r="E160" s="56">
        <v>31560</v>
      </c>
      <c r="F160" s="67" t="s">
        <v>43</v>
      </c>
      <c r="G160" s="35" t="s">
        <v>389</v>
      </c>
      <c r="H160" s="55"/>
      <c r="I160" s="55"/>
      <c r="J160" s="55" t="str">
        <f t="shared" si="17"/>
        <v/>
      </c>
      <c r="K160" s="58" t="str">
        <f t="shared" si="7"/>
        <v/>
      </c>
    </row>
    <row r="161" spans="1:11" ht="7.5" customHeight="1" x14ac:dyDescent="0.35">
      <c r="A161" s="59"/>
      <c r="B161" s="64"/>
      <c r="C161" s="64"/>
      <c r="D161" s="59"/>
      <c r="E161" s="59"/>
      <c r="F161" s="66"/>
      <c r="G161" s="53"/>
      <c r="H161" s="53"/>
      <c r="I161" s="53"/>
      <c r="J161" s="53"/>
      <c r="K161" s="53"/>
    </row>
    <row r="162" spans="1:11" x14ac:dyDescent="0.35">
      <c r="A162" s="57" t="s">
        <v>265</v>
      </c>
      <c r="B162" s="61" t="s">
        <v>6</v>
      </c>
      <c r="C162" s="61" t="s">
        <v>7</v>
      </c>
      <c r="D162" s="55" t="s">
        <v>37</v>
      </c>
      <c r="E162" s="56">
        <v>31862</v>
      </c>
      <c r="F162" s="67" t="s">
        <v>43</v>
      </c>
      <c r="G162" s="35" t="s">
        <v>389</v>
      </c>
      <c r="H162" s="55"/>
      <c r="I162" s="55"/>
      <c r="J162" s="55" t="str">
        <f t="shared" si="17"/>
        <v/>
      </c>
      <c r="K162" s="58" t="str">
        <f t="shared" si="7"/>
        <v/>
      </c>
    </row>
    <row r="163" spans="1:11" ht="7.5" customHeight="1" x14ac:dyDescent="0.35">
      <c r="A163" s="59"/>
      <c r="B163" s="64"/>
      <c r="C163" s="64"/>
      <c r="D163" s="59"/>
      <c r="E163" s="59"/>
      <c r="F163" s="66"/>
      <c r="G163" s="53"/>
      <c r="H163" s="53"/>
      <c r="I163" s="53"/>
      <c r="J163" s="53"/>
      <c r="K163" s="53"/>
    </row>
    <row r="164" spans="1:11" x14ac:dyDescent="0.35">
      <c r="A164" s="54" t="s">
        <v>266</v>
      </c>
      <c r="B164" s="61" t="s">
        <v>6</v>
      </c>
      <c r="C164" s="61" t="s">
        <v>7</v>
      </c>
      <c r="D164" s="55" t="s">
        <v>38</v>
      </c>
      <c r="E164" s="56">
        <v>31540</v>
      </c>
      <c r="F164" s="67" t="s">
        <v>43</v>
      </c>
      <c r="G164" s="35" t="s">
        <v>389</v>
      </c>
      <c r="H164" s="55"/>
      <c r="I164" s="55"/>
      <c r="J164" s="55" t="str">
        <f t="shared" si="17"/>
        <v/>
      </c>
      <c r="K164" s="58" t="str">
        <f t="shared" si="7"/>
        <v/>
      </c>
    </row>
    <row r="165" spans="1:11" ht="7.5" customHeight="1" x14ac:dyDescent="0.35">
      <c r="A165" s="59"/>
      <c r="B165" s="64"/>
      <c r="C165" s="64"/>
      <c r="D165" s="59"/>
      <c r="E165" s="59"/>
      <c r="F165" s="66"/>
      <c r="G165" s="53"/>
      <c r="H165" s="53"/>
      <c r="I165" s="53"/>
      <c r="J165" s="53"/>
      <c r="K165" s="53"/>
    </row>
    <row r="166" spans="1:11" x14ac:dyDescent="0.35">
      <c r="A166" s="54" t="s">
        <v>263</v>
      </c>
      <c r="B166" s="61" t="s">
        <v>246</v>
      </c>
      <c r="C166" s="61" t="s">
        <v>7</v>
      </c>
      <c r="D166" s="55" t="s">
        <v>250</v>
      </c>
      <c r="E166" s="56">
        <v>35665</v>
      </c>
      <c r="F166" s="67"/>
      <c r="G166" s="35" t="s">
        <v>389</v>
      </c>
      <c r="H166" s="55" t="s">
        <v>251</v>
      </c>
      <c r="I166" s="55" t="s">
        <v>254</v>
      </c>
      <c r="J166" s="55" t="str">
        <f t="shared" ref="J166:J171" si="18">IF(ISBLANK(H166),"",G166 &amp; SUBSTITUTE(H166,":","-") &amp; "/" &amp; SUBSTITUTE(I166,":","-"))</f>
        <v>https://developer.digitalhealth.gov.au/specifications/clinical-documents/EP-1883-2014/NEHTA-1890-2014</v>
      </c>
      <c r="K166" s="58" t="str">
        <f t="shared" ref="K166:K174" si="19">IF(ISBLANK(H166),"",HYPERLINK(J166,D166))</f>
        <v>1.2.36.1.2001.1006.1.222.1</v>
      </c>
    </row>
    <row r="167" spans="1:11" x14ac:dyDescent="0.35">
      <c r="A167" s="54" t="s">
        <v>263</v>
      </c>
      <c r="B167" s="61" t="s">
        <v>6</v>
      </c>
      <c r="C167" s="61" t="s">
        <v>7</v>
      </c>
      <c r="D167" s="55" t="s">
        <v>249</v>
      </c>
      <c r="E167" s="56">
        <v>35665</v>
      </c>
      <c r="F167" s="67"/>
      <c r="G167" s="35" t="s">
        <v>389</v>
      </c>
      <c r="H167" s="55" t="s">
        <v>251</v>
      </c>
      <c r="I167" s="55" t="s">
        <v>254</v>
      </c>
      <c r="J167" s="55" t="str">
        <f t="shared" si="18"/>
        <v>https://developer.digitalhealth.gov.au/specifications/clinical-documents/EP-1883-2014/NEHTA-1890-2014</v>
      </c>
      <c r="K167" s="58" t="str">
        <f t="shared" si="19"/>
        <v>1.2.36.1.2001.1006.1.222.2</v>
      </c>
    </row>
    <row r="168" spans="1:11" x14ac:dyDescent="0.35">
      <c r="A168" s="54" t="s">
        <v>263</v>
      </c>
      <c r="B168" s="61" t="s">
        <v>246</v>
      </c>
      <c r="C168" s="61" t="s">
        <v>7</v>
      </c>
      <c r="D168" s="55" t="s">
        <v>298</v>
      </c>
      <c r="E168" s="56">
        <v>37413</v>
      </c>
      <c r="F168" s="67"/>
      <c r="G168" s="35" t="s">
        <v>389</v>
      </c>
      <c r="H168" s="55" t="s">
        <v>311</v>
      </c>
      <c r="I168" s="55" t="s">
        <v>312</v>
      </c>
      <c r="J168" s="55" t="str">
        <f t="shared" si="18"/>
        <v>https://developer.digitalhealth.gov.au/specifications/clinical-documents/EP-2051-2015/NEHTA-2046-2015</v>
      </c>
      <c r="K168" s="58" t="str">
        <f t="shared" si="19"/>
        <v>1.2.36.1.2001.1006.1.222.3</v>
      </c>
    </row>
    <row r="169" spans="1:11" x14ac:dyDescent="0.35">
      <c r="A169" s="54" t="s">
        <v>263</v>
      </c>
      <c r="B169" s="61" t="s">
        <v>6</v>
      </c>
      <c r="C169" s="61" t="s">
        <v>7</v>
      </c>
      <c r="D169" s="55" t="s">
        <v>299</v>
      </c>
      <c r="E169" s="56">
        <v>37413</v>
      </c>
      <c r="F169" s="67"/>
      <c r="G169" s="35" t="s">
        <v>389</v>
      </c>
      <c r="H169" s="55" t="s">
        <v>311</v>
      </c>
      <c r="I169" s="55" t="s">
        <v>312</v>
      </c>
      <c r="J169" s="55" t="str">
        <f t="shared" si="18"/>
        <v>https://developer.digitalhealth.gov.au/specifications/clinical-documents/EP-2051-2015/NEHTA-2046-2015</v>
      </c>
      <c r="K169" s="58" t="str">
        <f t="shared" si="19"/>
        <v>1.2.36.1.2001.1006.1.222.4</v>
      </c>
    </row>
    <row r="170" spans="1:11" x14ac:dyDescent="0.35">
      <c r="A170" s="54" t="s">
        <v>263</v>
      </c>
      <c r="B170" s="61" t="s">
        <v>246</v>
      </c>
      <c r="C170" s="61" t="s">
        <v>7</v>
      </c>
      <c r="D170" s="55" t="s">
        <v>298</v>
      </c>
      <c r="E170" s="56">
        <v>37413</v>
      </c>
      <c r="F170" s="67"/>
      <c r="G170" s="35" t="s">
        <v>389</v>
      </c>
      <c r="H170" s="65" t="s">
        <v>303</v>
      </c>
      <c r="I170" s="65" t="s">
        <v>304</v>
      </c>
      <c r="J170" s="55" t="str">
        <f t="shared" si="18"/>
        <v>https://developer.digitalhealth.gov.au/specifications/clinical-documents/EP-2243-2016/NEHTA-2245-2016</v>
      </c>
      <c r="K170" s="58" t="str">
        <f t="shared" si="19"/>
        <v>1.2.36.1.2001.1006.1.222.3</v>
      </c>
    </row>
    <row r="171" spans="1:11" x14ac:dyDescent="0.35">
      <c r="A171" s="54" t="s">
        <v>263</v>
      </c>
      <c r="B171" s="61" t="s">
        <v>6</v>
      </c>
      <c r="C171" s="61" t="s">
        <v>7</v>
      </c>
      <c r="D171" s="55" t="s">
        <v>299</v>
      </c>
      <c r="E171" s="56">
        <v>37413</v>
      </c>
      <c r="F171" s="67"/>
      <c r="G171" s="35" t="s">
        <v>389</v>
      </c>
      <c r="H171" s="65" t="s">
        <v>303</v>
      </c>
      <c r="I171" s="65" t="s">
        <v>304</v>
      </c>
      <c r="J171" s="55" t="str">
        <f t="shared" si="18"/>
        <v>https://developer.digitalhealth.gov.au/specifications/clinical-documents/EP-2243-2016/NEHTA-2245-2016</v>
      </c>
      <c r="K171" s="58" t="str">
        <f t="shared" si="19"/>
        <v>1.2.36.1.2001.1006.1.222.4</v>
      </c>
    </row>
    <row r="172" spans="1:11" x14ac:dyDescent="0.35">
      <c r="A172" s="54" t="s">
        <v>263</v>
      </c>
      <c r="B172" s="61" t="s">
        <v>6</v>
      </c>
      <c r="C172" s="61" t="s">
        <v>7</v>
      </c>
      <c r="D172" s="55" t="s">
        <v>299</v>
      </c>
      <c r="E172" s="56">
        <v>39114</v>
      </c>
      <c r="F172" s="67"/>
      <c r="G172" s="35" t="s">
        <v>389</v>
      </c>
      <c r="H172" s="65" t="s">
        <v>345</v>
      </c>
      <c r="I172" s="65" t="s">
        <v>346</v>
      </c>
      <c r="J172" s="55" t="str">
        <f>IF(ISBLANK(H172),"",G172 &amp; SUBSTITUTE(H172,":","-") &amp; "/" &amp; SUBSTITUTE(I172,":","-"))</f>
        <v>https://developer.digitalhealth.gov.au/specifications/clinical-documents/EP-2455-2016/DH-2459-2016</v>
      </c>
      <c r="K172" s="58" t="str">
        <f t="shared" si="19"/>
        <v>1.2.36.1.2001.1006.1.222.4</v>
      </c>
    </row>
    <row r="173" spans="1:11" x14ac:dyDescent="0.35">
      <c r="A173" s="54" t="s">
        <v>263</v>
      </c>
      <c r="B173" s="61" t="s">
        <v>246</v>
      </c>
      <c r="C173" s="61" t="s">
        <v>7</v>
      </c>
      <c r="D173" s="55" t="s">
        <v>298</v>
      </c>
      <c r="E173" s="56">
        <v>40364</v>
      </c>
      <c r="F173" s="67"/>
      <c r="G173" s="35" t="s">
        <v>389</v>
      </c>
      <c r="H173" s="65" t="s">
        <v>361</v>
      </c>
      <c r="I173" s="65" t="s">
        <v>362</v>
      </c>
      <c r="J173" s="55" t="str">
        <f t="shared" ref="J173:J174" si="20">IF(ISBLANK(H173),"",G173 &amp; SUBSTITUTE(H173,":","-") &amp; "/" &amp; SUBSTITUTE(I173,":","-"))</f>
        <v>https://developer.digitalhealth.gov.au/specifications/clinical-documents/EP-2560-2017/DH-2557-2017</v>
      </c>
      <c r="K173" s="58" t="str">
        <f t="shared" si="19"/>
        <v>1.2.36.1.2001.1006.1.222.3</v>
      </c>
    </row>
    <row r="174" spans="1:11" x14ac:dyDescent="0.35">
      <c r="A174" s="54" t="s">
        <v>263</v>
      </c>
      <c r="B174" s="61" t="s">
        <v>6</v>
      </c>
      <c r="C174" s="61" t="s">
        <v>7</v>
      </c>
      <c r="D174" s="55" t="s">
        <v>299</v>
      </c>
      <c r="E174" s="56">
        <v>40364</v>
      </c>
      <c r="F174" s="67"/>
      <c r="G174" s="35" t="s">
        <v>389</v>
      </c>
      <c r="H174" s="65" t="s">
        <v>361</v>
      </c>
      <c r="I174" s="65" t="s">
        <v>362</v>
      </c>
      <c r="J174" s="55" t="str">
        <f t="shared" si="20"/>
        <v>https://developer.digitalhealth.gov.au/specifications/clinical-documents/EP-2560-2017/DH-2557-2017</v>
      </c>
      <c r="K174" s="58" t="str">
        <f t="shared" si="19"/>
        <v>1.2.36.1.2001.1006.1.222.4</v>
      </c>
    </row>
    <row r="175" spans="1:11" ht="7.5" customHeight="1" x14ac:dyDescent="0.35">
      <c r="A175" s="59"/>
      <c r="B175" s="64"/>
      <c r="C175" s="64"/>
      <c r="D175" s="59"/>
      <c r="E175" s="59"/>
      <c r="F175" s="66"/>
      <c r="G175" s="53"/>
      <c r="H175" s="53"/>
      <c r="I175" s="53"/>
      <c r="J175" s="53"/>
      <c r="K175" s="53"/>
    </row>
    <row r="176" spans="1:11" x14ac:dyDescent="0.35">
      <c r="A176" s="54" t="s">
        <v>264</v>
      </c>
      <c r="B176" s="55" t="s">
        <v>246</v>
      </c>
      <c r="C176" s="55" t="s">
        <v>7</v>
      </c>
      <c r="D176" s="55" t="s">
        <v>248</v>
      </c>
      <c r="E176" s="56">
        <v>35746</v>
      </c>
      <c r="G176" s="35" t="s">
        <v>389</v>
      </c>
      <c r="H176" s="55" t="s">
        <v>252</v>
      </c>
      <c r="I176" s="55" t="s">
        <v>253</v>
      </c>
      <c r="J176" s="55" t="str">
        <f t="shared" ref="J176" si="21">IF(ISBLANK(H176),"",G176 &amp; SUBSTITUTE(H176,":","-") &amp; "/" &amp; SUBSTITUTE(I176,":","-"))</f>
        <v>https://developer.digitalhealth.gov.au/specifications/clinical-documents/EP-1882-2014/NEHTA-1891-2014</v>
      </c>
      <c r="K176" s="58" t="str">
        <f t="shared" ref="K176" si="22">IF(ISBLANK(H176),"",HYPERLINK(J176,D176))</f>
        <v>1.2.36.1.2001.1006.1.220.1</v>
      </c>
    </row>
    <row r="177" spans="1:11" x14ac:dyDescent="0.35">
      <c r="A177" s="88" t="s">
        <v>264</v>
      </c>
      <c r="B177" s="52" t="s">
        <v>6</v>
      </c>
      <c r="C177" s="89" t="s">
        <v>7</v>
      </c>
      <c r="D177" s="55" t="s">
        <v>247</v>
      </c>
      <c r="E177" s="56">
        <v>35746</v>
      </c>
      <c r="G177" s="35" t="s">
        <v>389</v>
      </c>
      <c r="H177" s="55" t="s">
        <v>252</v>
      </c>
      <c r="I177" s="55" t="s">
        <v>253</v>
      </c>
      <c r="J177" s="55" t="str">
        <f>IF(ISBLANK(H177),"",G177 &amp; SUBSTITUTE(H177,":","-") &amp; "/" &amp; SUBSTITUTE(I177,":","-"))</f>
        <v>https://developer.digitalhealth.gov.au/specifications/clinical-documents/EP-1882-2014/NEHTA-1891-2014</v>
      </c>
      <c r="K177" s="58" t="str">
        <f t="shared" si="7"/>
        <v>1.2.36.1.2001.1006.1.220.2</v>
      </c>
    </row>
    <row r="178" spans="1:11" x14ac:dyDescent="0.35">
      <c r="A178" s="54" t="s">
        <v>264</v>
      </c>
      <c r="B178" s="61" t="s">
        <v>246</v>
      </c>
      <c r="C178" s="61" t="s">
        <v>7</v>
      </c>
      <c r="D178" s="55" t="s">
        <v>296</v>
      </c>
      <c r="E178" s="56">
        <v>37049</v>
      </c>
      <c r="G178" s="35" t="s">
        <v>389</v>
      </c>
      <c r="H178" s="55" t="s">
        <v>313</v>
      </c>
      <c r="I178" s="55" t="s">
        <v>314</v>
      </c>
      <c r="J178" s="55" t="str">
        <f t="shared" ref="J178" si="23">IF(ISBLANK(H178),"",G178 &amp; SUBSTITUTE(H178,":","-") &amp; "/" &amp; SUBSTITUTE(I178,":","-"))</f>
        <v>https://developer.digitalhealth.gov.au/specifications/clinical-documents/EP-2050-2015/NEHTA-2047-2015</v>
      </c>
      <c r="K178" s="58" t="str">
        <f t="shared" si="7"/>
        <v>1.2.36.1.2001.1006.1.220.3</v>
      </c>
    </row>
    <row r="179" spans="1:11" x14ac:dyDescent="0.35">
      <c r="A179" s="54" t="s">
        <v>264</v>
      </c>
      <c r="B179" s="61" t="s">
        <v>6</v>
      </c>
      <c r="C179" s="61" t="s">
        <v>7</v>
      </c>
      <c r="D179" s="55" t="s">
        <v>297</v>
      </c>
      <c r="E179" s="56">
        <v>37049</v>
      </c>
      <c r="G179" s="35" t="s">
        <v>389</v>
      </c>
      <c r="H179" s="55" t="s">
        <v>313</v>
      </c>
      <c r="I179" s="55" t="s">
        <v>314</v>
      </c>
      <c r="J179" s="55" t="str">
        <f>IF(ISBLANK(H179),"",G179 &amp; SUBSTITUTE(H179,":","-") &amp; "/" &amp; SUBSTITUTE(I179,":","-"))</f>
        <v>https://developer.digitalhealth.gov.au/specifications/clinical-documents/EP-2050-2015/NEHTA-2047-2015</v>
      </c>
      <c r="K179" s="58" t="str">
        <f t="shared" si="7"/>
        <v>1.2.36.1.2001.1006.1.220.4</v>
      </c>
    </row>
    <row r="180" spans="1:11" x14ac:dyDescent="0.35">
      <c r="A180" s="54" t="s">
        <v>264</v>
      </c>
      <c r="B180" s="61" t="s">
        <v>246</v>
      </c>
      <c r="C180" s="61" t="s">
        <v>7</v>
      </c>
      <c r="D180" s="55" t="s">
        <v>296</v>
      </c>
      <c r="E180" s="56">
        <v>37049</v>
      </c>
      <c r="G180" s="35" t="s">
        <v>389</v>
      </c>
      <c r="H180" s="65" t="s">
        <v>301</v>
      </c>
      <c r="I180" s="65" t="s">
        <v>302</v>
      </c>
      <c r="J180" s="55" t="str">
        <f t="shared" si="17"/>
        <v>https://developer.digitalhealth.gov.au/specifications/clinical-documents/EP-2242-2016/NEHTA-2248-2016</v>
      </c>
      <c r="K180" s="58" t="str">
        <f t="shared" si="7"/>
        <v>1.2.36.1.2001.1006.1.220.3</v>
      </c>
    </row>
    <row r="181" spans="1:11" x14ac:dyDescent="0.35">
      <c r="A181" s="54" t="s">
        <v>264</v>
      </c>
      <c r="B181" s="61" t="s">
        <v>6</v>
      </c>
      <c r="C181" s="61" t="s">
        <v>7</v>
      </c>
      <c r="D181" s="55" t="s">
        <v>297</v>
      </c>
      <c r="E181" s="56">
        <v>37049</v>
      </c>
      <c r="G181" s="35" t="s">
        <v>389</v>
      </c>
      <c r="H181" s="65" t="s">
        <v>301</v>
      </c>
      <c r="I181" s="65" t="s">
        <v>302</v>
      </c>
      <c r="J181" s="55" t="str">
        <f>IF(ISBLANK(H181),"",G181 &amp; SUBSTITUTE(H181,":","-") &amp; "/" &amp; SUBSTITUTE(I181,":","-"))</f>
        <v>https://developer.digitalhealth.gov.au/specifications/clinical-documents/EP-2242-2016/NEHTA-2248-2016</v>
      </c>
      <c r="K181" s="58" t="str">
        <f t="shared" si="7"/>
        <v>1.2.36.1.2001.1006.1.220.4</v>
      </c>
    </row>
    <row r="182" spans="1:11" ht="15" customHeight="1" x14ac:dyDescent="0.35">
      <c r="A182" s="54" t="s">
        <v>264</v>
      </c>
      <c r="B182" s="61" t="s">
        <v>6</v>
      </c>
      <c r="C182" s="61" t="s">
        <v>7</v>
      </c>
      <c r="D182" s="55" t="s">
        <v>297</v>
      </c>
      <c r="E182" s="56">
        <v>39116</v>
      </c>
      <c r="G182" s="35" t="s">
        <v>389</v>
      </c>
      <c r="H182" s="65" t="s">
        <v>348</v>
      </c>
      <c r="I182" s="65" t="s">
        <v>347</v>
      </c>
      <c r="J182" s="55" t="str">
        <f>IF(ISBLANK(H182),"",G182 &amp; SUBSTITUTE(H182,":","-") &amp; "/" &amp; SUBSTITUTE(I182,":","-"))</f>
        <v>https://developer.digitalhealth.gov.au/specifications/clinical-documents/EP-2454-2016/DH-2457-2016</v>
      </c>
      <c r="K182" s="58" t="str">
        <f t="shared" si="7"/>
        <v>1.2.36.1.2001.1006.1.220.4</v>
      </c>
    </row>
    <row r="183" spans="1:11" ht="15" customHeight="1" x14ac:dyDescent="0.35">
      <c r="A183" s="54" t="s">
        <v>264</v>
      </c>
      <c r="B183" s="61" t="s">
        <v>246</v>
      </c>
      <c r="C183" s="61" t="s">
        <v>7</v>
      </c>
      <c r="D183" s="55" t="s">
        <v>296</v>
      </c>
      <c r="E183" s="56">
        <v>40368</v>
      </c>
      <c r="G183" s="35" t="s">
        <v>389</v>
      </c>
      <c r="H183" s="65" t="s">
        <v>359</v>
      </c>
      <c r="I183" s="65" t="s">
        <v>360</v>
      </c>
      <c r="J183" s="55" t="str">
        <f>IF(ISBLANK(H183),"",G183 &amp; SUBSTITUTE(H183,":","-") &amp; "/" &amp; SUBSTITUTE(I183,":","-"))</f>
        <v>https://developer.digitalhealth.gov.au/specifications/clinical-documents/EP-2558-2017/DH-2559-2017</v>
      </c>
      <c r="K183" s="58" t="str">
        <f t="shared" si="7"/>
        <v>1.2.36.1.2001.1006.1.220.3</v>
      </c>
    </row>
    <row r="184" spans="1:11" ht="15" customHeight="1" x14ac:dyDescent="0.35">
      <c r="A184" s="54" t="s">
        <v>264</v>
      </c>
      <c r="B184" s="61" t="s">
        <v>6</v>
      </c>
      <c r="C184" s="61" t="s">
        <v>7</v>
      </c>
      <c r="D184" s="55" t="s">
        <v>297</v>
      </c>
      <c r="E184" s="56">
        <v>40368</v>
      </c>
      <c r="G184" s="35" t="s">
        <v>389</v>
      </c>
      <c r="H184" s="65" t="s">
        <v>359</v>
      </c>
      <c r="I184" s="65" t="s">
        <v>360</v>
      </c>
      <c r="J184" s="55" t="str">
        <f>IF(ISBLANK(H184),"",G184 &amp; SUBSTITUTE(H184,":","-") &amp; "/" &amp; SUBSTITUTE(I184,":","-"))</f>
        <v>https://developer.digitalhealth.gov.au/specifications/clinical-documents/EP-2558-2017/DH-2559-2017</v>
      </c>
      <c r="K184" s="58" t="str">
        <f t="shared" ref="K184" si="24">IF(ISBLANK(H184),"",HYPERLINK(J184,D184))</f>
        <v>1.2.36.1.2001.1006.1.220.4</v>
      </c>
    </row>
    <row r="185" spans="1:11" ht="7.5" customHeight="1" x14ac:dyDescent="0.35">
      <c r="A185" s="59"/>
      <c r="B185" s="64"/>
      <c r="C185" s="64"/>
      <c r="D185" s="59"/>
      <c r="E185" s="59"/>
      <c r="F185" s="66"/>
      <c r="G185" s="53"/>
      <c r="H185" s="53"/>
      <c r="I185" s="53"/>
      <c r="J185" s="53"/>
      <c r="K185" s="53"/>
    </row>
    <row r="186" spans="1:11" x14ac:dyDescent="0.35">
      <c r="A186" s="54" t="s">
        <v>357</v>
      </c>
      <c r="B186" s="61" t="s">
        <v>246</v>
      </c>
      <c r="C186" s="61" t="s">
        <v>7</v>
      </c>
      <c r="D186" s="55" t="s">
        <v>369</v>
      </c>
      <c r="E186" s="56">
        <v>39881</v>
      </c>
      <c r="G186" s="35" t="s">
        <v>389</v>
      </c>
      <c r="H186" s="65" t="s">
        <v>367</v>
      </c>
      <c r="I186" s="65" t="s">
        <v>368</v>
      </c>
      <c r="J186" s="55" t="str">
        <f>IF(ISBLANK(H186),"",G186 &amp; SUBSTITUTE(H186,":","-") &amp; "/" &amp; SUBSTITUTE(I186,":","-"))</f>
        <v>https://developer.digitalhealth.gov.au/specifications/clinical-documents/EP-2322-2017/DH-2590-2017</v>
      </c>
      <c r="K186" s="58" t="str">
        <f t="shared" ref="K186:K187" si="25">IF(ISBLANK(H186),"",HYPERLINK(J186,D186))</f>
        <v>1.2.36.1.2001.1006.1.226.1</v>
      </c>
    </row>
    <row r="187" spans="1:11" x14ac:dyDescent="0.35">
      <c r="A187" s="54" t="s">
        <v>357</v>
      </c>
      <c r="B187" s="61" t="s">
        <v>6</v>
      </c>
      <c r="C187" s="61" t="s">
        <v>7</v>
      </c>
      <c r="D187" s="55" t="s">
        <v>366</v>
      </c>
      <c r="E187" s="56">
        <v>39881</v>
      </c>
      <c r="G187" s="35" t="s">
        <v>389</v>
      </c>
      <c r="H187" s="65" t="s">
        <v>367</v>
      </c>
      <c r="I187" s="65" t="s">
        <v>368</v>
      </c>
      <c r="J187" s="55" t="str">
        <f>IF(ISBLANK(H187),"",G187 &amp; SUBSTITUTE(H187,":","-") &amp; "/" &amp; SUBSTITUTE(I187,":","-"))</f>
        <v>https://developer.digitalhealth.gov.au/specifications/clinical-documents/EP-2322-2017/DH-2590-2017</v>
      </c>
      <c r="K187" s="58" t="str">
        <f t="shared" si="25"/>
        <v>1.2.36.1.2001.1006.1.226.2</v>
      </c>
    </row>
    <row r="188" spans="1:11" ht="7.5" customHeight="1" x14ac:dyDescent="0.35">
      <c r="A188" s="59"/>
      <c r="B188" s="64"/>
      <c r="C188" s="64"/>
      <c r="D188" s="59"/>
      <c r="E188" s="59"/>
      <c r="F188" s="66"/>
      <c r="G188" s="53"/>
      <c r="H188" s="53"/>
      <c r="I188" s="53"/>
      <c r="J188" s="53"/>
      <c r="K188" s="53"/>
    </row>
    <row r="189" spans="1:11" x14ac:dyDescent="0.35">
      <c r="A189" s="54" t="s">
        <v>370</v>
      </c>
      <c r="B189" s="61" t="s">
        <v>6</v>
      </c>
      <c r="C189" s="61" t="s">
        <v>7</v>
      </c>
      <c r="D189" s="55" t="s">
        <v>376</v>
      </c>
      <c r="E189" s="56">
        <v>39458</v>
      </c>
      <c r="G189" s="35" t="s">
        <v>389</v>
      </c>
      <c r="H189" s="65" t="s">
        <v>374</v>
      </c>
      <c r="I189" s="65" t="s">
        <v>375</v>
      </c>
      <c r="J189" s="55" t="str">
        <f>IF(ISBLANK(H189),"",G189 &amp; SUBSTITUTE(H189,":","-") &amp; "/" &amp; SUBSTITUTE(I189,":","-"))</f>
        <v>https://developer.digitalhealth.gov.au/specifications/clinical-documents/EP-2606-2017/DH-2596-2017</v>
      </c>
      <c r="K189" s="58" t="str">
        <f t="shared" ref="K189" si="26">IF(ISBLANK(H189),"",HYPERLINK(J189,D189))</f>
        <v>1.2.36.1.2001.1006.1.234.1</v>
      </c>
    </row>
    <row r="190" spans="1:11" x14ac:dyDescent="0.35">
      <c r="A190" s="54"/>
      <c r="B190" s="61"/>
      <c r="C190" s="61"/>
      <c r="D190" s="55"/>
      <c r="E190" s="56"/>
      <c r="G190" s="35"/>
      <c r="H190" s="65"/>
      <c r="I190" s="65"/>
      <c r="J190" s="55"/>
      <c r="K190" s="58"/>
    </row>
    <row r="191" spans="1:11" x14ac:dyDescent="0.35">
      <c r="A191" s="67" t="s">
        <v>212</v>
      </c>
      <c r="B191" s="67"/>
      <c r="C191" s="67"/>
      <c r="D191" s="67" t="s">
        <v>211</v>
      </c>
      <c r="E191" s="67"/>
      <c r="F191" s="67"/>
      <c r="G191" s="35" t="s">
        <v>389</v>
      </c>
      <c r="H191" s="67" t="s">
        <v>210</v>
      </c>
      <c r="I191" s="67" t="s">
        <v>209</v>
      </c>
      <c r="J191" s="67" t="str">
        <f t="shared" si="17"/>
        <v>https://developer.digitalhealth.gov.au/specifications/clinical-documents/EP-1590-2014/NEHTA-0995-2011</v>
      </c>
      <c r="K191" s="69" t="str">
        <f t="shared" si="7"/>
        <v>test link</v>
      </c>
    </row>
  </sheetData>
  <autoFilter ref="A2:F164"/>
  <mergeCells count="2">
    <mergeCell ref="D1:E1"/>
    <mergeCell ref="G1:K1"/>
  </mergeCells>
  <hyperlinks>
    <hyperlink ref="G58" r:id="rId1"/>
    <hyperlink ref="G59" r:id="rId2"/>
    <hyperlink ref="G60" r:id="rId3"/>
    <hyperlink ref="G61" r:id="rId4"/>
    <hyperlink ref="G62" r:id="rId5"/>
    <hyperlink ref="G63" r:id="rId6"/>
    <hyperlink ref="G64" r:id="rId7"/>
    <hyperlink ref="G65" r:id="rId8"/>
    <hyperlink ref="G66" r:id="rId9"/>
    <hyperlink ref="G67" r:id="rId10"/>
    <hyperlink ref="G4" r:id="rId11"/>
    <hyperlink ref="G5" r:id="rId12"/>
    <hyperlink ref="G6" r:id="rId13"/>
    <hyperlink ref="G7" r:id="rId14"/>
    <hyperlink ref="G8" r:id="rId15"/>
    <hyperlink ref="G9" r:id="rId16"/>
    <hyperlink ref="G10" r:id="rId17"/>
    <hyperlink ref="G11" r:id="rId18"/>
    <hyperlink ref="G12" r:id="rId19"/>
    <hyperlink ref="G13" r:id="rId20"/>
    <hyperlink ref="G16" r:id="rId21"/>
    <hyperlink ref="G15" r:id="rId22"/>
    <hyperlink ref="G17:G33" r:id="rId23" display="https://developer.digitalhealth.gov.au/specifications/clinical-documents/"/>
    <hyperlink ref="G35:G57" r:id="rId24" display="https://developer.digitalhealth.gov.au/specifications/clinical-documents/"/>
    <hyperlink ref="G69:G82" r:id="rId25" display="https://developer.digitalhealth.gov.au/specifications/clinical-documents/"/>
    <hyperlink ref="G84:G107" r:id="rId26" display="https://developer.digitalhealth.gov.au/specifications/clinical-documents/"/>
    <hyperlink ref="G109:G110" r:id="rId27" display="https://developer.digitalhealth.gov.au/specifications/clinical-documents/"/>
    <hyperlink ref="G112:G113" r:id="rId28" display="https://developer.digitalhealth.gov.au/specifications/clinical-documents/"/>
    <hyperlink ref="G115:G116" r:id="rId29" display="https://developer.digitalhealth.gov.au/specifications/clinical-documents/"/>
    <hyperlink ref="G118:G119" r:id="rId30" display="https://developer.digitalhealth.gov.au/specifications/clinical-documents/"/>
    <hyperlink ref="G121:G122" r:id="rId31" display="https://developer.digitalhealth.gov.au/specifications/clinical-documents/"/>
    <hyperlink ref="G124:G126" r:id="rId32" display="https://developer.digitalhealth.gov.au/specifications/clinical-documents/"/>
    <hyperlink ref="G128:G130" r:id="rId33" display="https://developer.digitalhealth.gov.au/specifications/clinical-documents/"/>
    <hyperlink ref="G133:G137" r:id="rId34" display="https://developer.digitalhealth.gov.au/specifications/clinical-documents/"/>
    <hyperlink ref="G139:G143" r:id="rId35" display="https://developer.digitalhealth.gov.au/specifications/clinical-documents/"/>
    <hyperlink ref="G145" r:id="rId36"/>
    <hyperlink ref="G147" r:id="rId37"/>
    <hyperlink ref="G148" r:id="rId38"/>
    <hyperlink ref="G150" r:id="rId39"/>
    <hyperlink ref="G152" r:id="rId40"/>
    <hyperlink ref="G154" r:id="rId41"/>
    <hyperlink ref="G156" r:id="rId42"/>
    <hyperlink ref="G157" r:id="rId43"/>
    <hyperlink ref="G158" r:id="rId44"/>
    <hyperlink ref="G160" r:id="rId45"/>
    <hyperlink ref="G162" r:id="rId46"/>
    <hyperlink ref="G164" r:id="rId47"/>
    <hyperlink ref="G166" r:id="rId48"/>
    <hyperlink ref="G167" r:id="rId49"/>
    <hyperlink ref="G168" r:id="rId50"/>
    <hyperlink ref="G169" r:id="rId51"/>
    <hyperlink ref="G170" r:id="rId52"/>
    <hyperlink ref="G171" r:id="rId53"/>
    <hyperlink ref="G172:G174" r:id="rId54" display="https://developer.digitalhealth.gov.au/specifications/clinical-documents/"/>
    <hyperlink ref="G176:G184" r:id="rId55" display="https://developer.digitalhealth.gov.au/specifications/clinical-documents/"/>
    <hyperlink ref="G186:G187" r:id="rId56" display="https://developer.digitalhealth.gov.au/specifications/clinical-documents/"/>
    <hyperlink ref="G189" r:id="rId57"/>
    <hyperlink ref="G191" r:id="rId58"/>
    <hyperlink ref="G131" r:id="rId59"/>
  </hyperlinks>
  <pageMargins left="0.7" right="0.7" top="0.75" bottom="0.75" header="0.3" footer="0.3"/>
  <pageSetup paperSize="9" orientation="portrait" r:id="rId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C19" sqref="C19"/>
    </sheetView>
  </sheetViews>
  <sheetFormatPr defaultRowHeight="14.5" x14ac:dyDescent="0.35"/>
  <cols>
    <col min="1" max="1" width="12.1796875" bestFit="1" customWidth="1"/>
  </cols>
  <sheetData>
    <row r="1" spans="1:1" x14ac:dyDescent="0.35">
      <c r="A1" s="27" t="s">
        <v>174</v>
      </c>
    </row>
    <row r="2" spans="1:1" s="12" customFormat="1" x14ac:dyDescent="0.35">
      <c r="A2" s="12" t="s">
        <v>157</v>
      </c>
    </row>
    <row r="3" spans="1:1" x14ac:dyDescent="0.35">
      <c r="A3" t="s">
        <v>156</v>
      </c>
    </row>
    <row r="4" spans="1:1" x14ac:dyDescent="0.35">
      <c r="A4" t="s">
        <v>175</v>
      </c>
    </row>
    <row r="5" spans="1:1" x14ac:dyDescent="0.35">
      <c r="A5" t="s">
        <v>155</v>
      </c>
    </row>
    <row r="6" spans="1:1" x14ac:dyDescent="0.35">
      <c r="A6" t="s">
        <v>162</v>
      </c>
    </row>
    <row r="7" spans="1:1" x14ac:dyDescent="0.35">
      <c r="A7" t="s">
        <v>154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C19" sqref="C19"/>
    </sheetView>
  </sheetViews>
  <sheetFormatPr defaultRowHeight="14.5" x14ac:dyDescent="0.35"/>
  <cols>
    <col min="1" max="1" width="16.1796875" customWidth="1"/>
    <col min="2" max="2" width="11.81640625" customWidth="1"/>
  </cols>
  <sheetData>
    <row r="1" spans="1:2" x14ac:dyDescent="0.35">
      <c r="A1" s="38" t="s">
        <v>214</v>
      </c>
      <c r="B1" s="38" t="s">
        <v>213</v>
      </c>
    </row>
    <row r="2" spans="1:2" x14ac:dyDescent="0.35">
      <c r="A2" s="37" t="s">
        <v>15</v>
      </c>
      <c r="B2" s="42">
        <v>41091</v>
      </c>
    </row>
    <row r="3" spans="1:2" x14ac:dyDescent="0.35">
      <c r="A3" s="37" t="s">
        <v>14</v>
      </c>
      <c r="B3" s="42">
        <v>41138</v>
      </c>
    </row>
    <row r="4" spans="1:2" x14ac:dyDescent="0.35">
      <c r="A4" s="37" t="s">
        <v>13</v>
      </c>
      <c r="B4" s="42">
        <v>41407</v>
      </c>
    </row>
    <row r="5" spans="1:2" x14ac:dyDescent="0.35">
      <c r="A5" s="37" t="s">
        <v>49</v>
      </c>
      <c r="B5" s="42">
        <v>41496</v>
      </c>
    </row>
    <row r="6" spans="1:2" x14ac:dyDescent="0.35">
      <c r="A6" s="37" t="s">
        <v>12</v>
      </c>
      <c r="B6" s="42">
        <v>41581</v>
      </c>
    </row>
    <row r="7" spans="1:2" x14ac:dyDescent="0.35">
      <c r="A7" s="37" t="s">
        <v>235</v>
      </c>
      <c r="B7" s="42">
        <v>41972</v>
      </c>
    </row>
    <row r="8" spans="1:2" x14ac:dyDescent="0.35">
      <c r="A8" s="37" t="s">
        <v>278</v>
      </c>
      <c r="B8" s="42">
        <v>42182</v>
      </c>
    </row>
    <row r="9" spans="1:2" x14ac:dyDescent="0.35">
      <c r="A9" s="37" t="s">
        <v>335</v>
      </c>
      <c r="B9" s="42">
        <v>42464</v>
      </c>
    </row>
    <row r="10" spans="1:2" x14ac:dyDescent="0.35">
      <c r="A10" s="37" t="s">
        <v>358</v>
      </c>
      <c r="B10" s="42">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13C48-46F9-4445-BD97-A54DF210800C}">
  <ds:schemaRefs>
    <ds:schemaRef ds:uri="office.server.policy"/>
  </ds:schemaRefs>
</ds:datastoreItem>
</file>

<file path=customXml/itemProps2.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3.xml><?xml version="1.0" encoding="utf-8"?>
<ds:datastoreItem xmlns:ds="http://schemas.openxmlformats.org/officeDocument/2006/customXml" ds:itemID="{C48A5FC4-469B-480B-8124-CD064AC67252}">
  <ds:schemaRefs>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67f1ee36-e886-42d2-a9fb-31e1dfacf146"/>
    <ds:schemaRef ds:uri="http://purl.org/dc/elements/1.1/"/>
    <ds:schemaRef ds:uri="dd758d83-275d-4801-8d10-3adce2d212e4"/>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cp:lastModifiedBy/>
  <dcterms:created xsi:type="dcterms:W3CDTF">2006-09-16T00:00:00Z</dcterms:created>
  <dcterms:modified xsi:type="dcterms:W3CDTF">2018-08-23T07:06:23Z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