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3\EP CTS3.0.3\"/>
    </mc:Choice>
  </mc:AlternateContent>
  <xr:revisionPtr revIDLastSave="0" documentId="13_ncr:1_{81B32CD6-6B33-4D82-903A-3CF6D66A7464}" xr6:coauthVersionLast="47" xr6:coauthVersionMax="47" xr10:uidLastSave="{00000000-0000-0000-0000-000000000000}"/>
  <bookViews>
    <workbookView xWindow="-25320" yWindow="-1995" windowWidth="25440" windowHeight="15390" xr2:uid="{059825D7-E176-4052-AF2D-06F4B6C5B191}"/>
  </bookViews>
  <sheets>
    <sheet name="Cover" sheetId="17" r:id="rId1"/>
    <sheet name="Intro" sheetId="13" r:id="rId2"/>
    <sheet name="TSR" sheetId="31" r:id="rId3"/>
    <sheet name="Traceability" sheetId="33" r:id="rId4"/>
    <sheet name="MC" sheetId="30" r:id="rId5"/>
    <sheet name="MC - Scenarios" sheetId="34" r:id="rId6"/>
    <sheet name="MC - E2E Interfaces" sheetId="14" r:id="rId7"/>
    <sheet name="References" sheetId="2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MC!$B$4:$P$110</definedName>
    <definedName name="_xlnm._FilterDatabase" localSheetId="3" hidden="1">Traceability!$B$3:$T$131</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[2]Sheet1!$B$100:$B$103</definedName>
    <definedName name="haha" localSheetId="5">#REF!</definedName>
    <definedName name="haha" localSheetId="3">#REF!</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5">#REF!</definedName>
    <definedName name="Refffff" localSheetId="3">#REF!</definedName>
    <definedName name="Refffff" localSheetId="2">#REF!</definedName>
    <definedName name="Refffff">#REF!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5">#REF!</definedName>
    <definedName name="testrs" localSheetId="3">#REF!</definedName>
    <definedName name="testrs" localSheetId="2">#REF!</definedName>
    <definedName name="testrs">#REF!</definedName>
    <definedName name="TestStatuses" localSheetId="0">[6]Introduction!$B$23:$B$27</definedName>
    <definedName name="TestStatuses" localSheetId="4">[7]Introduction!$B$23:$B$27</definedName>
    <definedName name="TestStatuses" localSheetId="6">[7]Introduction!$B$23:$B$27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[7]Introduction!$B$23:$B$27</definedName>
    <definedName name="Z_20B9E7CB_B377_4CA3_9140_04DC7572D088_.wvu.Cols" localSheetId="4" hidden="1">MC!#REF!</definedName>
    <definedName name="Z_F8A0DB4D_C2E2_432B_8BE5_72A25D8D6FC5_.wvu.Cols" localSheetId="4" hidden="1">MC!#REF!,MC!#REF!,MC!$D:$D,MC!#REF!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46" i="30" l="1"/>
  <c r="T146" i="30"/>
  <c r="S146" i="30"/>
  <c r="R146" i="30"/>
  <c r="Q146" i="30"/>
  <c r="P146" i="30"/>
  <c r="U135" i="30"/>
  <c r="T135" i="30"/>
  <c r="S135" i="30"/>
  <c r="R135" i="30"/>
  <c r="Q135" i="30"/>
  <c r="P135" i="30"/>
  <c r="U136" i="30"/>
  <c r="T136" i="30"/>
  <c r="S136" i="30"/>
  <c r="R136" i="30"/>
  <c r="Q136" i="30"/>
  <c r="P136" i="30"/>
  <c r="U61" i="30"/>
  <c r="T61" i="30"/>
  <c r="S61" i="30"/>
  <c r="R61" i="30"/>
  <c r="Q61" i="30"/>
  <c r="P61" i="30"/>
  <c r="U59" i="30"/>
  <c r="T59" i="30"/>
  <c r="S59" i="30"/>
  <c r="R59" i="30"/>
  <c r="Q59" i="30"/>
  <c r="P59" i="30"/>
  <c r="U55" i="30"/>
  <c r="T55" i="30"/>
  <c r="S55" i="30"/>
  <c r="R55" i="30"/>
  <c r="Q55" i="30"/>
  <c r="P55" i="30"/>
  <c r="U52" i="30"/>
  <c r="T52" i="30"/>
  <c r="S52" i="30"/>
  <c r="R52" i="30"/>
  <c r="Q52" i="30"/>
  <c r="P52" i="30"/>
  <c r="U86" i="30"/>
  <c r="T86" i="30"/>
  <c r="S86" i="30"/>
  <c r="R86" i="30"/>
  <c r="Q86" i="30"/>
  <c r="P86" i="30"/>
  <c r="U85" i="30"/>
  <c r="T85" i="30"/>
  <c r="S85" i="30"/>
  <c r="R85" i="30"/>
  <c r="Q85" i="30"/>
  <c r="P85" i="30"/>
  <c r="U8" i="30"/>
  <c r="T8" i="30"/>
  <c r="S8" i="30"/>
  <c r="R8" i="30"/>
  <c r="Q8" i="30"/>
  <c r="P8" i="30"/>
  <c r="U7" i="30"/>
  <c r="T7" i="30"/>
  <c r="S7" i="30"/>
  <c r="R7" i="30"/>
  <c r="Q7" i="30"/>
  <c r="P7" i="30"/>
  <c r="U6" i="30"/>
  <c r="T6" i="30"/>
  <c r="S6" i="30"/>
  <c r="R6" i="30"/>
  <c r="Q6" i="30"/>
  <c r="P6" i="30"/>
  <c r="U99" i="30" l="1"/>
  <c r="T99" i="30"/>
  <c r="S99" i="30"/>
  <c r="R99" i="30"/>
  <c r="Q99" i="30"/>
  <c r="P99" i="30"/>
  <c r="U43" i="30" l="1"/>
  <c r="T43" i="30"/>
  <c r="S43" i="30"/>
  <c r="R43" i="30"/>
  <c r="Q43" i="30"/>
  <c r="P43" i="30"/>
  <c r="U42" i="30"/>
  <c r="T42" i="30"/>
  <c r="S42" i="30"/>
  <c r="R42" i="30"/>
  <c r="Q42" i="30"/>
  <c r="P42" i="30"/>
  <c r="U104" i="30" l="1"/>
  <c r="T104" i="30"/>
  <c r="S104" i="30"/>
  <c r="R104" i="30"/>
  <c r="Q104" i="30"/>
  <c r="P104" i="30"/>
  <c r="U95" i="30"/>
  <c r="T95" i="30"/>
  <c r="S95" i="30"/>
  <c r="R95" i="30"/>
  <c r="Q95" i="30"/>
  <c r="U94" i="30"/>
  <c r="T94" i="30"/>
  <c r="S94" i="30"/>
  <c r="R94" i="30"/>
  <c r="Q94" i="30"/>
  <c r="U93" i="30"/>
  <c r="T93" i="30"/>
  <c r="S93" i="30"/>
  <c r="R93" i="30"/>
  <c r="Q93" i="30"/>
  <c r="U76" i="30"/>
  <c r="T76" i="30"/>
  <c r="S76" i="30"/>
  <c r="R76" i="30"/>
  <c r="Q76" i="30"/>
  <c r="U68" i="30"/>
  <c r="T68" i="30"/>
  <c r="S68" i="30"/>
  <c r="R68" i="30"/>
  <c r="Q68" i="30"/>
  <c r="U60" i="30"/>
  <c r="T60" i="30"/>
  <c r="S60" i="30"/>
  <c r="R60" i="30"/>
  <c r="Q60" i="30"/>
  <c r="U58" i="30"/>
  <c r="T58" i="30"/>
  <c r="S58" i="30"/>
  <c r="R58" i="30"/>
  <c r="Q58" i="30"/>
  <c r="U54" i="30"/>
  <c r="T54" i="30"/>
  <c r="S54" i="30"/>
  <c r="R54" i="30"/>
  <c r="Q54" i="30"/>
  <c r="U53" i="30"/>
  <c r="T53" i="30"/>
  <c r="S53" i="30"/>
  <c r="R53" i="30"/>
  <c r="Q53" i="30"/>
  <c r="U49" i="30"/>
  <c r="T49" i="30"/>
  <c r="S49" i="30"/>
  <c r="R49" i="30"/>
  <c r="Q49" i="30"/>
  <c r="U48" i="30"/>
  <c r="T48" i="30"/>
  <c r="S48" i="30"/>
  <c r="R48" i="30"/>
  <c r="Q48" i="30"/>
  <c r="U47" i="30"/>
  <c r="T47" i="30"/>
  <c r="S47" i="30"/>
  <c r="R47" i="30"/>
  <c r="Q47" i="30"/>
  <c r="U45" i="30"/>
  <c r="T45" i="30"/>
  <c r="S45" i="30"/>
  <c r="R45" i="30"/>
  <c r="Q45" i="30"/>
  <c r="U33" i="30"/>
  <c r="U32" i="30"/>
  <c r="T33" i="30"/>
  <c r="T32" i="30"/>
  <c r="S33" i="30"/>
  <c r="S32" i="30"/>
  <c r="R33" i="30"/>
  <c r="R32" i="30"/>
  <c r="Q33" i="30"/>
  <c r="Q32" i="30"/>
  <c r="U27" i="30"/>
  <c r="T27" i="30"/>
  <c r="S27" i="30"/>
  <c r="R27" i="30"/>
  <c r="Q27" i="30"/>
  <c r="P27" i="30"/>
  <c r="U25" i="30"/>
  <c r="T25" i="30"/>
  <c r="S25" i="30"/>
  <c r="R25" i="30"/>
  <c r="Q25" i="30"/>
  <c r="P17" i="30"/>
  <c r="P93" i="30"/>
  <c r="P94" i="30"/>
  <c r="P95" i="30"/>
  <c r="P76" i="30"/>
  <c r="P68" i="30"/>
  <c r="P58" i="30"/>
  <c r="P60" i="30"/>
  <c r="P53" i="30"/>
  <c r="P54" i="30"/>
  <c r="P47" i="30"/>
  <c r="P48" i="30"/>
  <c r="P49" i="30"/>
  <c r="P45" i="30"/>
  <c r="P32" i="30"/>
  <c r="P33" i="30"/>
  <c r="P25" i="30"/>
  <c r="U138" i="30"/>
  <c r="U139" i="30"/>
  <c r="U140" i="30"/>
  <c r="U133" i="30"/>
  <c r="T9" i="30"/>
  <c r="U9" i="30"/>
  <c r="T10" i="30"/>
  <c r="U10" i="30"/>
  <c r="T11" i="30"/>
  <c r="U11" i="30"/>
  <c r="T12" i="30"/>
  <c r="U12" i="30"/>
  <c r="T13" i="30"/>
  <c r="U13" i="30"/>
  <c r="T16" i="30"/>
  <c r="U16" i="30"/>
  <c r="T17" i="30"/>
  <c r="U17" i="30"/>
  <c r="T18" i="30"/>
  <c r="U18" i="30"/>
  <c r="T19" i="30"/>
  <c r="U19" i="30"/>
  <c r="T20" i="30"/>
  <c r="U20" i="30"/>
  <c r="T21" i="30"/>
  <c r="U21" i="30"/>
  <c r="T22" i="30"/>
  <c r="U22" i="30"/>
  <c r="T23" i="30"/>
  <c r="U23" i="30"/>
  <c r="T24" i="30"/>
  <c r="U24" i="30"/>
  <c r="T26" i="30"/>
  <c r="U26" i="30"/>
  <c r="T28" i="30"/>
  <c r="U28" i="30"/>
  <c r="T29" i="30"/>
  <c r="U29" i="30"/>
  <c r="T30" i="30"/>
  <c r="U30" i="30"/>
  <c r="T31" i="30"/>
  <c r="U31" i="30"/>
  <c r="T34" i="30"/>
  <c r="U34" i="30"/>
  <c r="T35" i="30"/>
  <c r="U35" i="30"/>
  <c r="T36" i="30"/>
  <c r="U36" i="30"/>
  <c r="T37" i="30"/>
  <c r="U37" i="30"/>
  <c r="T38" i="30"/>
  <c r="U38" i="30"/>
  <c r="T39" i="30"/>
  <c r="U39" i="30"/>
  <c r="T40" i="30"/>
  <c r="U40" i="30"/>
  <c r="T41" i="30"/>
  <c r="U41" i="30"/>
  <c r="T44" i="30"/>
  <c r="U44" i="30"/>
  <c r="T46" i="30"/>
  <c r="U46" i="30"/>
  <c r="T50" i="30"/>
  <c r="U50" i="30"/>
  <c r="T51" i="30"/>
  <c r="U51" i="30"/>
  <c r="T56" i="30"/>
  <c r="U56" i="30"/>
  <c r="T57" i="30"/>
  <c r="U57" i="30"/>
  <c r="T62" i="30"/>
  <c r="U62" i="30"/>
  <c r="T63" i="30"/>
  <c r="U63" i="30"/>
  <c r="T64" i="30"/>
  <c r="U64" i="30"/>
  <c r="T65" i="30"/>
  <c r="U65" i="30"/>
  <c r="T66" i="30"/>
  <c r="U66" i="30"/>
  <c r="T67" i="30"/>
  <c r="U67" i="30"/>
  <c r="T69" i="30"/>
  <c r="U69" i="30"/>
  <c r="T70" i="30"/>
  <c r="U70" i="30"/>
  <c r="T71" i="30"/>
  <c r="U71" i="30"/>
  <c r="T72" i="30"/>
  <c r="U72" i="30"/>
  <c r="T73" i="30"/>
  <c r="U73" i="30"/>
  <c r="T74" i="30"/>
  <c r="U74" i="30"/>
  <c r="T75" i="30"/>
  <c r="U75" i="30"/>
  <c r="T77" i="30"/>
  <c r="U77" i="30"/>
  <c r="T78" i="30"/>
  <c r="U78" i="30"/>
  <c r="T79" i="30"/>
  <c r="U79" i="30"/>
  <c r="T80" i="30"/>
  <c r="U80" i="30"/>
  <c r="T81" i="30"/>
  <c r="U81" i="30"/>
  <c r="T82" i="30"/>
  <c r="U82" i="30"/>
  <c r="T83" i="30"/>
  <c r="U83" i="30"/>
  <c r="T84" i="30"/>
  <c r="U84" i="30"/>
  <c r="T89" i="30"/>
  <c r="U89" i="30"/>
  <c r="T90" i="30"/>
  <c r="U90" i="30"/>
  <c r="T91" i="30"/>
  <c r="U91" i="30"/>
  <c r="T92" i="30"/>
  <c r="U92" i="30"/>
  <c r="T96" i="30"/>
  <c r="U96" i="30"/>
  <c r="T100" i="30"/>
  <c r="U100" i="30"/>
  <c r="T101" i="30"/>
  <c r="U101" i="30"/>
  <c r="T102" i="30"/>
  <c r="U102" i="30"/>
  <c r="T103" i="30"/>
  <c r="U103" i="30"/>
  <c r="T105" i="30"/>
  <c r="U105" i="30"/>
  <c r="T106" i="30"/>
  <c r="U106" i="30"/>
  <c r="T107" i="30"/>
  <c r="U107" i="30"/>
  <c r="T108" i="30"/>
  <c r="U108" i="30"/>
  <c r="T109" i="30"/>
  <c r="U109" i="30"/>
  <c r="T112" i="30"/>
  <c r="U112" i="30"/>
  <c r="T113" i="30"/>
  <c r="U113" i="30"/>
  <c r="T114" i="30"/>
  <c r="U114" i="30"/>
  <c r="T115" i="30"/>
  <c r="U115" i="30"/>
  <c r="T116" i="30"/>
  <c r="U116" i="30"/>
  <c r="T117" i="30"/>
  <c r="U117" i="30"/>
  <c r="T118" i="30"/>
  <c r="U118" i="30"/>
  <c r="T119" i="30"/>
  <c r="U119" i="30"/>
  <c r="T120" i="30"/>
  <c r="U120" i="30"/>
  <c r="T121" i="30"/>
  <c r="U121" i="30"/>
  <c r="T124" i="30"/>
  <c r="U124" i="30"/>
  <c r="T125" i="30"/>
  <c r="U125" i="30"/>
  <c r="T126" i="30"/>
  <c r="U126" i="30"/>
  <c r="T127" i="30"/>
  <c r="U127" i="30"/>
  <c r="T130" i="30"/>
  <c r="U130" i="30"/>
  <c r="T131" i="30"/>
  <c r="U131" i="30"/>
  <c r="T132" i="30"/>
  <c r="U132" i="30"/>
  <c r="T133" i="30"/>
  <c r="T134" i="30"/>
  <c r="U134" i="30"/>
  <c r="T137" i="30"/>
  <c r="U137" i="30"/>
  <c r="T138" i="30"/>
  <c r="T139" i="30"/>
  <c r="T140" i="30"/>
  <c r="T141" i="30"/>
  <c r="U141" i="30"/>
  <c r="T150" i="30"/>
  <c r="U150" i="30"/>
  <c r="T151" i="30"/>
  <c r="U151" i="30"/>
  <c r="T152" i="30"/>
  <c r="U152" i="30"/>
  <c r="T144" i="30"/>
  <c r="U144" i="30"/>
  <c r="T145" i="30"/>
  <c r="U145" i="30"/>
  <c r="T147" i="30"/>
  <c r="U147" i="30"/>
  <c r="S151" i="30"/>
  <c r="S126" i="30"/>
  <c r="S125" i="30"/>
  <c r="S103" i="30"/>
  <c r="S69" i="30"/>
  <c r="S19" i="30"/>
  <c r="R151" i="30"/>
  <c r="R103" i="30"/>
  <c r="R90" i="30"/>
  <c r="R69" i="30"/>
  <c r="R19" i="30"/>
  <c r="Q151" i="30"/>
  <c r="Q126" i="30"/>
  <c r="Q125" i="30"/>
  <c r="Q103" i="30"/>
  <c r="P103" i="30"/>
  <c r="Q90" i="30"/>
  <c r="Q80" i="30"/>
  <c r="Q79" i="30"/>
  <c r="Q75" i="30"/>
  <c r="Q73" i="30"/>
  <c r="Q71" i="30"/>
  <c r="Q69" i="30"/>
  <c r="P69" i="30"/>
  <c r="Q64" i="30"/>
  <c r="Q41" i="30"/>
  <c r="Q36" i="30"/>
  <c r="Q34" i="30"/>
  <c r="Q22" i="30"/>
  <c r="P23" i="30"/>
  <c r="S90" i="30"/>
  <c r="P90" i="30"/>
  <c r="P151" i="30"/>
  <c r="S80" i="30" l="1"/>
  <c r="R80" i="30"/>
  <c r="S79" i="30"/>
  <c r="R79" i="30"/>
  <c r="P79" i="30"/>
  <c r="P80" i="30"/>
  <c r="S75" i="30"/>
  <c r="R75" i="30"/>
  <c r="P75" i="30"/>
  <c r="S73" i="30"/>
  <c r="R73" i="30"/>
  <c r="P73" i="30"/>
  <c r="S71" i="30"/>
  <c r="R71" i="30"/>
  <c r="P71" i="30"/>
  <c r="P72" i="30"/>
  <c r="Q72" i="30"/>
  <c r="R72" i="30"/>
  <c r="S72" i="30"/>
  <c r="P74" i="30"/>
  <c r="Q74" i="30"/>
  <c r="R74" i="30"/>
  <c r="S74" i="30"/>
  <c r="S64" i="30"/>
  <c r="R64" i="30"/>
  <c r="P64" i="30"/>
  <c r="S41" i="30"/>
  <c r="R41" i="30"/>
  <c r="P41" i="30"/>
  <c r="S36" i="30"/>
  <c r="R36" i="30"/>
  <c r="P36" i="30"/>
  <c r="S34" i="30"/>
  <c r="R34" i="30"/>
  <c r="P34" i="30"/>
  <c r="R126" i="30"/>
  <c r="R125" i="30"/>
  <c r="P125" i="30"/>
  <c r="P126" i="30"/>
  <c r="P118" i="30" l="1"/>
  <c r="Q118" i="30"/>
  <c r="R118" i="30"/>
  <c r="S118" i="30"/>
  <c r="P119" i="30"/>
  <c r="Q119" i="30"/>
  <c r="R119" i="30"/>
  <c r="S119" i="30"/>
  <c r="P116" i="30"/>
  <c r="Q116" i="30"/>
  <c r="R116" i="30"/>
  <c r="S116" i="30"/>
  <c r="P117" i="30"/>
  <c r="Q117" i="30"/>
  <c r="R117" i="30"/>
  <c r="S117" i="30"/>
  <c r="P113" i="30"/>
  <c r="Q113" i="30"/>
  <c r="R113" i="30"/>
  <c r="S113" i="30"/>
  <c r="P114" i="30"/>
  <c r="Q114" i="30"/>
  <c r="R114" i="30"/>
  <c r="S114" i="30"/>
  <c r="E28" i="31" l="1"/>
  <c r="J23" i="34" l="1"/>
  <c r="J22" i="34"/>
  <c r="I28" i="31" s="1"/>
  <c r="J21" i="34"/>
  <c r="J14" i="34"/>
  <c r="J13" i="34"/>
  <c r="J12" i="34"/>
  <c r="J11" i="34"/>
  <c r="J10" i="34"/>
  <c r="G36" i="34" s="1"/>
  <c r="H28" i="31" s="1"/>
  <c r="K24" i="34" l="1"/>
  <c r="C33" i="34" s="1"/>
  <c r="G35" i="34"/>
  <c r="G37" i="34" s="1"/>
  <c r="K15" i="34"/>
  <c r="G34" i="34"/>
  <c r="S115" i="30"/>
  <c r="R115" i="30"/>
  <c r="Q115" i="30"/>
  <c r="P115" i="30"/>
  <c r="S105" i="30"/>
  <c r="R105" i="30"/>
  <c r="Q105" i="30"/>
  <c r="Q17" i="30"/>
  <c r="S17" i="30"/>
  <c r="R17" i="30"/>
  <c r="P147" i="30"/>
  <c r="Q147" i="30"/>
  <c r="R147" i="30"/>
  <c r="S147" i="30"/>
  <c r="P145" i="30"/>
  <c r="Q145" i="30"/>
  <c r="R145" i="30"/>
  <c r="S145" i="30"/>
  <c r="S144" i="30"/>
  <c r="R144" i="30"/>
  <c r="Q144" i="30"/>
  <c r="P144" i="30"/>
  <c r="S121" i="30"/>
  <c r="S120" i="30"/>
  <c r="S112" i="30"/>
  <c r="R121" i="30"/>
  <c r="R120" i="30"/>
  <c r="R112" i="30"/>
  <c r="Q121" i="30"/>
  <c r="Q120" i="30"/>
  <c r="Q112" i="30"/>
  <c r="P120" i="30"/>
  <c r="P121" i="30"/>
  <c r="P112" i="30"/>
  <c r="R13" i="30"/>
  <c r="R12" i="30"/>
  <c r="R11" i="30"/>
  <c r="P9" i="30"/>
  <c r="Q9" i="30"/>
  <c r="R9" i="30"/>
  <c r="S9" i="30"/>
  <c r="P10" i="30"/>
  <c r="Q10" i="30"/>
  <c r="R10" i="30"/>
  <c r="S10" i="30"/>
  <c r="P11" i="30"/>
  <c r="Q11" i="30"/>
  <c r="S11" i="30"/>
  <c r="P12" i="30"/>
  <c r="Q12" i="30"/>
  <c r="S12" i="30"/>
  <c r="P13" i="30"/>
  <c r="Q13" i="30"/>
  <c r="S13" i="30"/>
  <c r="P16" i="30"/>
  <c r="Q16" i="30"/>
  <c r="R16" i="30"/>
  <c r="S16" i="30"/>
  <c r="P18" i="30"/>
  <c r="Q18" i="30"/>
  <c r="R18" i="30"/>
  <c r="S18" i="30"/>
  <c r="P19" i="30"/>
  <c r="Q19" i="30"/>
  <c r="P20" i="30"/>
  <c r="Q20" i="30"/>
  <c r="R20" i="30"/>
  <c r="S20" i="30"/>
  <c r="P21" i="30"/>
  <c r="Q21" i="30"/>
  <c r="R21" i="30"/>
  <c r="S21" i="30"/>
  <c r="P22" i="30"/>
  <c r="R22" i="30"/>
  <c r="S22" i="30"/>
  <c r="Q23" i="30"/>
  <c r="R23" i="30"/>
  <c r="S23" i="30"/>
  <c r="P24" i="30"/>
  <c r="Q24" i="30"/>
  <c r="R24" i="30"/>
  <c r="S24" i="30"/>
  <c r="P26" i="30"/>
  <c r="Q26" i="30"/>
  <c r="R26" i="30"/>
  <c r="S26" i="30"/>
  <c r="P28" i="30"/>
  <c r="Q28" i="30"/>
  <c r="R28" i="30"/>
  <c r="S28" i="30"/>
  <c r="P29" i="30"/>
  <c r="Q29" i="30"/>
  <c r="R29" i="30"/>
  <c r="S29" i="30"/>
  <c r="P30" i="30"/>
  <c r="Q30" i="30"/>
  <c r="R30" i="30"/>
  <c r="S30" i="30"/>
  <c r="P31" i="30"/>
  <c r="Q31" i="30"/>
  <c r="R31" i="30"/>
  <c r="S31" i="30"/>
  <c r="P35" i="30"/>
  <c r="Q35" i="30"/>
  <c r="R35" i="30"/>
  <c r="S35" i="30"/>
  <c r="P37" i="30"/>
  <c r="Q37" i="30"/>
  <c r="R37" i="30"/>
  <c r="S37" i="30"/>
  <c r="P38" i="30"/>
  <c r="Q38" i="30"/>
  <c r="R38" i="30"/>
  <c r="S38" i="30"/>
  <c r="P39" i="30"/>
  <c r="Q39" i="30"/>
  <c r="R39" i="30"/>
  <c r="S39" i="30"/>
  <c r="P40" i="30"/>
  <c r="Q40" i="30"/>
  <c r="R40" i="30"/>
  <c r="S40" i="30"/>
  <c r="P44" i="30"/>
  <c r="Q44" i="30"/>
  <c r="R44" i="30"/>
  <c r="S44" i="30"/>
  <c r="P46" i="30"/>
  <c r="Q46" i="30"/>
  <c r="R46" i="30"/>
  <c r="S46" i="30"/>
  <c r="P50" i="30"/>
  <c r="Q50" i="30"/>
  <c r="R50" i="30"/>
  <c r="S50" i="30"/>
  <c r="P51" i="30"/>
  <c r="Q51" i="30"/>
  <c r="R51" i="30"/>
  <c r="S51" i="30"/>
  <c r="P56" i="30"/>
  <c r="Q56" i="30"/>
  <c r="R56" i="30"/>
  <c r="S56" i="30"/>
  <c r="P57" i="30"/>
  <c r="Q57" i="30"/>
  <c r="R57" i="30"/>
  <c r="S57" i="30"/>
  <c r="P62" i="30"/>
  <c r="Q62" i="30"/>
  <c r="R62" i="30"/>
  <c r="S62" i="30"/>
  <c r="P63" i="30"/>
  <c r="Q63" i="30"/>
  <c r="R63" i="30"/>
  <c r="S63" i="30"/>
  <c r="P65" i="30"/>
  <c r="Q65" i="30"/>
  <c r="R65" i="30"/>
  <c r="S65" i="30"/>
  <c r="P66" i="30"/>
  <c r="Q66" i="30"/>
  <c r="R66" i="30"/>
  <c r="S66" i="30"/>
  <c r="P67" i="30"/>
  <c r="Q67" i="30"/>
  <c r="R67" i="30"/>
  <c r="S67" i="30"/>
  <c r="P70" i="30"/>
  <c r="Q70" i="30"/>
  <c r="R70" i="30"/>
  <c r="S70" i="30"/>
  <c r="P77" i="30"/>
  <c r="Q77" i="30"/>
  <c r="R77" i="30"/>
  <c r="S77" i="30"/>
  <c r="P78" i="30"/>
  <c r="Q78" i="30"/>
  <c r="R78" i="30"/>
  <c r="S78" i="30"/>
  <c r="P81" i="30"/>
  <c r="Q81" i="30"/>
  <c r="R81" i="30"/>
  <c r="S81" i="30"/>
  <c r="P82" i="30"/>
  <c r="Q82" i="30"/>
  <c r="R82" i="30"/>
  <c r="S82" i="30"/>
  <c r="P83" i="30"/>
  <c r="Q83" i="30"/>
  <c r="R83" i="30"/>
  <c r="S83" i="30"/>
  <c r="P84" i="30"/>
  <c r="Q84" i="30"/>
  <c r="R84" i="30"/>
  <c r="S84" i="30"/>
  <c r="P89" i="30"/>
  <c r="Q89" i="30"/>
  <c r="R89" i="30"/>
  <c r="S89" i="30"/>
  <c r="P91" i="30"/>
  <c r="Q91" i="30"/>
  <c r="R91" i="30"/>
  <c r="S91" i="30"/>
  <c r="P92" i="30"/>
  <c r="Q92" i="30"/>
  <c r="R92" i="30"/>
  <c r="S92" i="30"/>
  <c r="P96" i="30"/>
  <c r="Q96" i="30"/>
  <c r="R96" i="30"/>
  <c r="S96" i="30"/>
  <c r="P100" i="30"/>
  <c r="Q100" i="30"/>
  <c r="R100" i="30"/>
  <c r="S100" i="30"/>
  <c r="P101" i="30"/>
  <c r="Q101" i="30"/>
  <c r="R101" i="30"/>
  <c r="S101" i="30"/>
  <c r="P102" i="30"/>
  <c r="Q102" i="30"/>
  <c r="R102" i="30"/>
  <c r="S102" i="30"/>
  <c r="P105" i="30"/>
  <c r="P106" i="30"/>
  <c r="Q106" i="30"/>
  <c r="R106" i="30"/>
  <c r="S106" i="30"/>
  <c r="P107" i="30"/>
  <c r="Q107" i="30"/>
  <c r="R107" i="30"/>
  <c r="S107" i="30"/>
  <c r="P108" i="30"/>
  <c r="Q108" i="30"/>
  <c r="R108" i="30"/>
  <c r="S108" i="30"/>
  <c r="P109" i="30"/>
  <c r="Q109" i="30"/>
  <c r="R109" i="30"/>
  <c r="S109" i="30"/>
  <c r="P124" i="30"/>
  <c r="Q124" i="30"/>
  <c r="R124" i="30"/>
  <c r="S124" i="30"/>
  <c r="P127" i="30"/>
  <c r="Q127" i="30"/>
  <c r="R127" i="30"/>
  <c r="S127" i="30"/>
  <c r="P130" i="30"/>
  <c r="Q130" i="30"/>
  <c r="R130" i="30"/>
  <c r="S130" i="30"/>
  <c r="P131" i="30"/>
  <c r="Q131" i="30"/>
  <c r="R131" i="30"/>
  <c r="S131" i="30"/>
  <c r="P132" i="30"/>
  <c r="Q132" i="30"/>
  <c r="R132" i="30"/>
  <c r="S132" i="30"/>
  <c r="P133" i="30"/>
  <c r="Q133" i="30"/>
  <c r="R133" i="30"/>
  <c r="S133" i="30"/>
  <c r="P134" i="30"/>
  <c r="Q134" i="30"/>
  <c r="R134" i="30"/>
  <c r="S134" i="30"/>
  <c r="P137" i="30"/>
  <c r="Q137" i="30"/>
  <c r="R137" i="30"/>
  <c r="S137" i="30"/>
  <c r="P138" i="30"/>
  <c r="Q138" i="30"/>
  <c r="R138" i="30"/>
  <c r="S138" i="30"/>
  <c r="P139" i="30"/>
  <c r="Q139" i="30"/>
  <c r="R139" i="30"/>
  <c r="S139" i="30"/>
  <c r="P140" i="30"/>
  <c r="Q140" i="30"/>
  <c r="R140" i="30"/>
  <c r="S140" i="30"/>
  <c r="P141" i="30"/>
  <c r="Q141" i="30"/>
  <c r="R141" i="30"/>
  <c r="S141" i="30"/>
  <c r="P150" i="30"/>
  <c r="Q150" i="30"/>
  <c r="R150" i="30"/>
  <c r="S150" i="30"/>
  <c r="P152" i="30"/>
  <c r="Q152" i="30"/>
  <c r="R152" i="30"/>
  <c r="S152" i="30"/>
  <c r="O158" i="30" l="1"/>
  <c r="O159" i="30"/>
  <c r="O165" i="30"/>
  <c r="O164" i="30"/>
  <c r="G32" i="31"/>
  <c r="C33" i="31" s="1"/>
  <c r="C24" i="34"/>
  <c r="D33" i="34" s="1"/>
  <c r="C32" i="34"/>
  <c r="C15" i="34"/>
  <c r="D32" i="34" s="1"/>
  <c r="O157" i="30" l="1"/>
  <c r="O160" i="30" s="1"/>
  <c r="O163" i="30"/>
  <c r="C36" i="34"/>
  <c r="G28" i="31" s="1"/>
  <c r="C37" i="34"/>
  <c r="F32" i="31" l="1"/>
  <c r="O166" i="30"/>
  <c r="C38" i="34"/>
  <c r="E32" i="31" l="1"/>
  <c r="C39" i="34"/>
  <c r="F28" i="31"/>
</calcChain>
</file>

<file path=xl/sharedStrings.xml><?xml version="1.0" encoding="utf-8"?>
<sst xmlns="http://schemas.openxmlformats.org/spreadsheetml/2006/main" count="3047" uniqueCount="1255">
  <si>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</si>
  <si>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</si>
  <si>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</si>
  <si>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</si>
  <si>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</si>
  <si>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</si>
  <si>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</si>
  <si>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</si>
  <si>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</si>
  <si>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</si>
  <si>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</si>
  <si>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</si>
  <si>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</si>
  <si>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</si>
  <si>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</si>
  <si>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</si>
  <si>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TEST DATA</t>
  </si>
  <si>
    <t>Preconditions</t>
  </si>
  <si>
    <t>No</t>
  </si>
  <si>
    <t>Priority</t>
  </si>
  <si>
    <t>Notes</t>
  </si>
  <si>
    <t>P</t>
  </si>
  <si>
    <t>O</t>
  </si>
  <si>
    <t>Test Description</t>
  </si>
  <si>
    <t>Scenarios</t>
  </si>
  <si>
    <t>MA-8</t>
  </si>
  <si>
    <t>MA-9</t>
  </si>
  <si>
    <t>MA-11</t>
  </si>
  <si>
    <t>MA-12</t>
  </si>
  <si>
    <t>MA-14</t>
  </si>
  <si>
    <t>MA-16</t>
  </si>
  <si>
    <t>MA</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</si>
  <si>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</si>
  <si>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</si>
  <si>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</si>
  <si>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</si>
  <si>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</si>
  <si>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</si>
  <si>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</si>
  <si>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</si>
  <si>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</si>
  <si>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</si>
  <si>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</si>
  <si>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</si>
  <si>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</si>
  <si>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</si>
  <si>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</si>
  <si>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</si>
  <si>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</si>
  <si>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</si>
  <si>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</si>
  <si>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</si>
  <si>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</si>
  <si>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</si>
  <si>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</si>
  <si>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</si>
  <si>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</si>
  <si>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</si>
  <si>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</si>
  <si>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</si>
  <si>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</si>
  <si>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</si>
  <si>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</si>
  <si>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</si>
  <si>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</si>
  <si>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</si>
  <si>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</si>
  <si>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</si>
  <si>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</si>
  <si>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</si>
  <si>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</si>
  <si>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</si>
  <si>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</si>
  <si>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</si>
  <si>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</si>
  <si>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</si>
  <si>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</si>
  <si>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</si>
  <si>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</si>
  <si>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</si>
  <si>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</si>
  <si>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</si>
  <si>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</si>
  <si>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</si>
  <si>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</si>
  <si>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</si>
  <si>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</si>
  <si>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</si>
  <si>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</si>
  <si>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</si>
  <si>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</si>
  <si>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</si>
  <si>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</si>
  <si>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</si>
  <si>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</si>
  <si>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</si>
  <si>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</si>
  <si>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</si>
  <si>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</si>
  <si>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</si>
  <si>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</si>
  <si>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Mobile Application &lt;-&gt; Prescribing System</t>
  </si>
  <si>
    <t xml:space="preserve">Retrieved data audited </t>
  </si>
  <si>
    <t>PDS Issues Receipt of Dispense Annotation to Dispensing System</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</si>
  <si>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</si>
  <si>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</si>
  <si>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</si>
  <si>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</si>
  <si>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</si>
  <si>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</si>
  <si>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</si>
  <si>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</si>
  <si>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</si>
  <si>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</si>
  <si>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</si>
  <si>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</si>
  <si>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</si>
  <si>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</si>
  <si>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</si>
  <si>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</si>
  <si>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</si>
  <si>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</si>
  <si>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</si>
  <si>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</si>
  <si>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</si>
  <si>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</si>
  <si>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</si>
  <si>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</si>
  <si>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</si>
  <si>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</si>
  <si>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</si>
  <si>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</si>
  <si>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</si>
  <si>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</si>
  <si>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</si>
  <si>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</si>
  <si>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</si>
  <si>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</si>
  <si>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</si>
  <si>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</si>
  <si>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</si>
  <si>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</si>
  <si>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</si>
  <si>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</si>
  <si>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</si>
  <si>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</si>
  <si>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</si>
  <si>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</si>
  <si>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</si>
  <si>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</si>
  <si>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</si>
  <si>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</si>
  <si>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</si>
  <si>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</si>
  <si>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</si>
  <si>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</si>
  <si>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</si>
  <si>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</si>
  <si>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</si>
  <si>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</si>
  <si>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</si>
  <si>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</si>
  <si>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</si>
  <si>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</si>
  <si>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</si>
  <si>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</si>
  <si>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</si>
  <si>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</si>
  <si>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</si>
  <si>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</si>
  <si>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</si>
  <si>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</si>
  <si>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</si>
  <si>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</si>
  <si>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</si>
  <si>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</si>
  <si>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</si>
  <si>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</si>
  <si>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</si>
  <si>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</si>
  <si>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</si>
  <si>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</si>
  <si>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</si>
  <si>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</si>
  <si>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</si>
  <si>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</si>
  <si>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</si>
  <si>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</si>
  <si>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</si>
  <si>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</si>
  <si>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</si>
  <si>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Test Case Number</t>
  </si>
  <si>
    <t>TEST CASES</t>
  </si>
  <si>
    <t>Scenario Summary</t>
  </si>
  <si>
    <t>TS_MA_001</t>
  </si>
  <si>
    <t>TS_MA_002</t>
  </si>
  <si>
    <t>Scenario:</t>
  </si>
  <si>
    <t>Objective:</t>
  </si>
  <si>
    <t>Pre-requisites:</t>
  </si>
  <si>
    <t>Scenario Test Cases:</t>
  </si>
  <si>
    <t>Test Steps</t>
  </si>
  <si>
    <t>Test Cases</t>
  </si>
  <si>
    <t>Conformance Requirement(s)</t>
  </si>
  <si>
    <t>TEST STEP / CASE DESCRIPTION</t>
  </si>
  <si>
    <t>ACTUAL TEST RESULT</t>
  </si>
  <si>
    <t>Deactivate Mobile Account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</si>
  <si>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</si>
  <si>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</si>
  <si>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</si>
  <si>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</si>
  <si>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</si>
  <si>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</si>
  <si>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</si>
  <si>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</si>
  <si>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</si>
  <si>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</si>
  <si>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</si>
  <si>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E2E INTERFACES</t>
  </si>
  <si>
    <t>TEST CASE</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</si>
  <si>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</si>
  <si>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</si>
  <si>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</si>
  <si>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</si>
  <si>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</si>
  <si>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Assist SoC for register of Active Script List</t>
  </si>
  <si>
    <t>Prescriber registers ASL for SoC</t>
  </si>
  <si>
    <t>Dispensing System ACTIONS</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</si>
  <si>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</si>
  <si>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</si>
  <si>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</si>
  <si>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</si>
  <si>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</si>
  <si>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</si>
  <si>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</si>
  <si>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</si>
  <si>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</si>
  <si>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</si>
  <si>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</si>
  <si>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</si>
  <si>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</si>
  <si>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</si>
  <si>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</si>
  <si>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</si>
  <si>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</si>
  <si>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</si>
  <si>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</si>
  <si>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</si>
  <si>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</si>
  <si>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</si>
  <si>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</si>
  <si>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</si>
  <si>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</si>
  <si>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</si>
  <si>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</si>
  <si>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</si>
  <si>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</si>
  <si>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</si>
  <si>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</si>
  <si>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</si>
  <si>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</si>
  <si>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</si>
  <si>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</si>
  <si>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&lt;-&gt; PDS &lt;-&gt;API Gateway &lt;-&gt; ASLR</t>
  </si>
  <si>
    <t>Dispense Electronic Prescription with ASL</t>
  </si>
  <si>
    <t>Dispensing System &lt;-&gt; PDS &lt;-&gt;API Gateway &lt;-&gt; ASLR</t>
  </si>
  <si>
    <t>Prescribing System -&gt; API Gateway -&gt; ASLR</t>
  </si>
  <si>
    <t>Prescribing System -&gt; PDS -&gt; API Gateway -&gt; ASLR</t>
  </si>
  <si>
    <t>Dispensing System -&gt; PDS -&gt; API Gateway -&gt; ASLR</t>
  </si>
  <si>
    <t>One or more PDS available
Mobile Intermediary available</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</si>
  <si>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</si>
  <si>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</si>
  <si>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</si>
  <si>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</si>
  <si>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</si>
  <si>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</si>
  <si>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</si>
  <si>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</si>
  <si>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</si>
  <si>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</si>
  <si>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</si>
  <si>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</si>
  <si>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</si>
  <si>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</si>
  <si>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</si>
  <si>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</si>
  <si>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</si>
  <si>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</si>
  <si>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</si>
  <si>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</si>
  <si>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</si>
  <si>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</si>
  <si>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</si>
  <si>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</si>
  <si>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</si>
  <si>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</si>
  <si>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</si>
  <si>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</si>
  <si>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</si>
  <si>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</si>
  <si>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</si>
  <si>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</si>
  <si>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</si>
  <si>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</si>
  <si>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</si>
  <si>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</si>
  <si>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</si>
  <si>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</si>
  <si>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</si>
  <si>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</si>
  <si>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</si>
  <si>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</si>
  <si>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</si>
  <si>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</si>
  <si>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</si>
  <si>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</si>
  <si>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References and Related Documents</t>
  </si>
  <si>
    <t>Version</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</si>
  <si>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</si>
  <si>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</si>
  <si>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</si>
  <si>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</si>
  <si>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</si>
  <si>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</si>
  <si>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</si>
  <si>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</si>
  <si>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</si>
  <si>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</si>
  <si>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</si>
  <si>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</si>
  <si>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</si>
  <si>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</si>
  <si>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</si>
  <si>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</si>
  <si>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</si>
  <si>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</si>
  <si>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</si>
  <si>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</si>
  <si>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</si>
  <si>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</si>
  <si>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 xml:space="preserve">Software Developer: </t>
  </si>
  <si>
    <t xml:space="preserve">Contact name </t>
  </si>
  <si>
    <t xml:space="preserve">Contact number </t>
  </si>
  <si>
    <t xml:space="preserve">Contact email address </t>
  </si>
  <si>
    <t>Address</t>
  </si>
  <si>
    <t xml:space="preserve">Implementation Under Test: </t>
  </si>
  <si>
    <t>Software description</t>
  </si>
  <si>
    <t>Testing location address</t>
  </si>
  <si>
    <t>Date(s) of testing</t>
  </si>
  <si>
    <t>Name of person(s) conducting tests</t>
  </si>
  <si>
    <t>States and territories applicable</t>
  </si>
  <si>
    <t>Software component name (s)</t>
  </si>
  <si>
    <t>Please specify all software components being used in this assessment</t>
  </si>
  <si>
    <t>Software version number (s)</t>
  </si>
  <si>
    <t>Electronic Prescribing model</t>
  </si>
  <si>
    <t>Mobile Application Type</t>
  </si>
  <si>
    <t>All States and Territories in Australia</t>
  </si>
  <si>
    <t>Document Name</t>
  </si>
  <si>
    <t>Conformance Profile</t>
  </si>
  <si>
    <t>- Document ID: DH-3174:2020</t>
  </si>
  <si>
    <t>Electronic Prescribing - Conformance Assessment Scheme v2.1</t>
  </si>
  <si>
    <t>Solution Architecture</t>
  </si>
  <si>
    <t>- Document ID: DH-2625:2017</t>
  </si>
  <si>
    <t>Electronic Prescribing - National Requirements for Electronic Prescriptions v1.0</t>
  </si>
  <si>
    <t>Requirements Overview</t>
  </si>
  <si>
    <t>- Document ID: DH-3231:2020</t>
  </si>
  <si>
    <t>EP - CTD - Prescribe and Dispense Personas v2.0</t>
  </si>
  <si>
    <t>MC-16</t>
  </si>
  <si>
    <t>MC-595</t>
  </si>
  <si>
    <t>MC-12</t>
  </si>
  <si>
    <t>R</t>
  </si>
  <si>
    <t>C</t>
  </si>
  <si>
    <t>PDS Unavailable</t>
  </si>
  <si>
    <t>Electronic Prescriptions exist</t>
  </si>
  <si>
    <t>Appropriate security exists in system:
- Password or PIN etc.</t>
  </si>
  <si>
    <t xml:space="preserve">Mobile Application provides the device ID to the Mobile Intermediary
The connection request data contains a unique identifier tied to the mobile device hardware
</t>
  </si>
  <si>
    <t xml:space="preserve">Electronic Prescriptions available for retrieval in one or more PDS
</t>
  </si>
  <si>
    <t>WCAG</t>
  </si>
  <si>
    <t>Web Content Accessibility Guidelines</t>
  </si>
  <si>
    <t>MC-615</t>
  </si>
  <si>
    <t>System Security system established and maintained</t>
  </si>
  <si>
    <t>MA-942</t>
  </si>
  <si>
    <t>MA-943</t>
  </si>
  <si>
    <t>MA-944</t>
  </si>
  <si>
    <t>user(s) of application exist for authentication</t>
  </si>
  <si>
    <t>MA-931</t>
  </si>
  <si>
    <t>A period of inactivity has been identified in the system</t>
  </si>
  <si>
    <t>MA-946</t>
  </si>
  <si>
    <t>MA-937</t>
  </si>
  <si>
    <t>Mobile user account</t>
  </si>
  <si>
    <t xml:space="preserve">Log in to the mobile system and do not interact with the system for a period of inactivity defined </t>
  </si>
  <si>
    <t>Credentials checked against breached credentials service - use of system permitted.</t>
  </si>
  <si>
    <t xml:space="preserve">Users(s) in the system for use.
Breached Credentials Service </t>
  </si>
  <si>
    <t>Credentials checked against breached credentials service - use of system refused.</t>
  </si>
  <si>
    <t>MI-2</t>
  </si>
  <si>
    <t>One or more PDS available over public networks</t>
  </si>
  <si>
    <t xml:space="preserve">Connect with Prescription Delivery Services (PDS) over public networks 
(e.g. to access prescription information and dispense records contained in one or more PDS on behalf of mobile applications).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</si>
  <si>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</si>
  <si>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Prescription information and dispense records contained in one or more PDS</t>
  </si>
  <si>
    <t>MI-10</t>
  </si>
  <si>
    <t xml:space="preserve">One or more PDS available 
</t>
  </si>
  <si>
    <t xml:space="preserve">Retrieve prescription information contained in one or more PDS on behalf of mobile application
</t>
  </si>
  <si>
    <t>MI-10A</t>
  </si>
  <si>
    <t>Generate audit file for transmission to regulating body.</t>
  </si>
  <si>
    <t>Existing mobile audit information with full details that serve requirements for sending.</t>
  </si>
  <si>
    <t xml:space="preserve">MI-5 </t>
  </si>
  <si>
    <t xml:space="preserve">Mobile Intermediary receives information about an electronic prescription from a Prescription Delivery Service through another PDS (connecting PDS)
Mobile Application available
More than one PDS available </t>
  </si>
  <si>
    <t>Mobile Intermediary delivers information about the electronic prescription from the connecting PDS to a Mobile Application</t>
  </si>
  <si>
    <t xml:space="preserve">Electronic Prescription with or without dispense records available for retrieval in a PDS
</t>
  </si>
  <si>
    <t>MI-9</t>
  </si>
  <si>
    <t>MI-7</t>
  </si>
  <si>
    <t>MI-8</t>
  </si>
  <si>
    <t>One or more PDS available
Mobile Application System available
SoC provided a consent for Mobile Intermediary to access their information</t>
  </si>
  <si>
    <t>The mobile intermediary can access the encrypted payload of messages related to the SoC
The mobile application displays the SoC's prescription information</t>
  </si>
  <si>
    <t>One or more PDS available
Mobile Application System available
SoC has not provided a consent for Mobile Intermediary to access their information</t>
  </si>
  <si>
    <t>The mobile intermediary cannot access the encrypted payload of any message related to the SoC
The mobile application does not display the SoC's prescription information</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</si>
  <si>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</si>
  <si>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</si>
  <si>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MI-13</t>
  </si>
  <si>
    <t xml:space="preserve">One or more PDS available 
</t>
  </si>
  <si>
    <t xml:space="preserve">Retrieve prescription information and dispense records (if any) contained in one or more PDS on behalf of mobile application for multiple SoCs </t>
  </si>
  <si>
    <t>MI-11</t>
  </si>
  <si>
    <r>
      <rPr>
        <sz val="11"/>
        <color rgb="FF002060"/>
        <rFont val="Calibri"/>
        <family val="2"/>
        <scheme val="minor"/>
      </rPr>
      <t>CONDITION: Mobile intermediary operates as a Commonwealth Government Service</t>
    </r>
    <r>
      <rPr>
        <sz val="11"/>
        <rFont val="Calibri"/>
        <family val="2"/>
        <scheme val="minor"/>
      </rPr>
      <t xml:space="preserve">
Mobile Intermediary service operates as a Commonwealth Government Service
</t>
    </r>
  </si>
  <si>
    <t>MI-12</t>
  </si>
  <si>
    <t>MI-939</t>
  </si>
  <si>
    <t xml:space="preserve">System set-up to check encryption
</t>
  </si>
  <si>
    <t xml:space="preserve">Monitor Mobile Intermediary Systems:
Inspect transient information assets at rest.
</t>
  </si>
  <si>
    <t>Electronic Prescription and associated data.</t>
  </si>
  <si>
    <t>TS_MI_002</t>
  </si>
  <si>
    <t xml:space="preserve">Mobile Intermediary service operates as a Commonwealth Government Service
</t>
  </si>
  <si>
    <t>Mobile Intermediary to PDS</t>
  </si>
  <si>
    <t>Mobile Application</t>
  </si>
  <si>
    <t>Valid Authentication - System must authenticate the validity</t>
  </si>
  <si>
    <t>User accounts have been established.</t>
  </si>
  <si>
    <r>
      <rPr>
        <sz val="11"/>
        <color rgb="FF002060"/>
        <rFont val="Calibri"/>
        <family val="2"/>
      </rPr>
      <t>CONDITION - System supports maintenance of a user account</t>
    </r>
    <r>
      <rPr>
        <sz val="11"/>
        <rFont val="Calibri"/>
        <family val="2"/>
      </rPr>
      <t xml:space="preserve">
Deactivate User Account</t>
    </r>
  </si>
  <si>
    <t>Valid active user accounts with personal and prescription information.</t>
  </si>
  <si>
    <t>Valid conformance ID to send with request.</t>
  </si>
  <si>
    <t>START:  Common requirements for MI &amp; MA</t>
  </si>
  <si>
    <t>End:  Common requirements for MI &amp; MA</t>
  </si>
  <si>
    <t>TC_MC_MA_001</t>
  </si>
  <si>
    <t>START:  Security Requirements for Mobile Application Systems</t>
  </si>
  <si>
    <t>END: Security Requirements for Mobile Application Systems</t>
  </si>
  <si>
    <t>Mobile device has co-existing mobile Application systems.</t>
  </si>
  <si>
    <t>Mobile device has co-existing mobile Application systems - User preference settings.</t>
  </si>
  <si>
    <t>User has the option to select a default system for use.</t>
  </si>
  <si>
    <t>Mobile Application is set-up with a working application.
Other systems are available for installation.
User settings available where applicable.</t>
  </si>
  <si>
    <t>TC_MC_MA_002</t>
  </si>
  <si>
    <r>
      <t xml:space="preserve">Applications can co-exist.. 
There are no automatic feature settings to manipulate a default system for use.
</t>
    </r>
    <r>
      <rPr>
        <i/>
        <sz val="11"/>
        <rFont val="Calibri"/>
        <family val="2"/>
      </rPr>
      <t xml:space="preserve">
Note: Requirement applies to any device, operating system or other settings - Developed software should not include any default features for these aspects.
</t>
    </r>
  </si>
  <si>
    <t xml:space="preserve">Second system or dummy application available to demonstrate systems can co-exist on a mobile device. 
</t>
  </si>
  <si>
    <t>Access application functionality with no security details</t>
  </si>
  <si>
    <t>Access application functionality with security details provided - Password, PIN etc.</t>
  </si>
  <si>
    <t>System is in use and application security in place.</t>
  </si>
  <si>
    <t>Application level security and profiles set-up.</t>
  </si>
  <si>
    <t>Mobile Application sends a requests for prescription information to the Mobile Intermediary.</t>
  </si>
  <si>
    <t>Scan inappropriate source.</t>
  </si>
  <si>
    <t>Paper EoP stored in system</t>
  </si>
  <si>
    <t>Active / Login to the system - Paper sourced EoP exists</t>
  </si>
  <si>
    <t>EoP has been scanned into the System</t>
  </si>
  <si>
    <t>EoP has been scanned into the system</t>
  </si>
  <si>
    <t>Paper EoPs scanned and already present in the system.</t>
  </si>
  <si>
    <t>Display Electronic Prescriptions PDS - No Edit</t>
  </si>
  <si>
    <t>Display Electronic Prescriptions ASLR - No Edit</t>
  </si>
  <si>
    <t>Display Electronic Prescriptions - Change Medical details</t>
  </si>
  <si>
    <t>Mobile Intermediary Unavailable</t>
  </si>
  <si>
    <t>Request information from PDS</t>
  </si>
  <si>
    <t>User views stored Electronic Prescriptions - Tokens and information.</t>
  </si>
  <si>
    <t>Every token is available for view and has appropriate information displayed as selected.
All tokens are rendered as a QR code.</t>
  </si>
  <si>
    <t>Electronic Prescriptions is dispensed.</t>
  </si>
  <si>
    <t>Appropriate Dispense message displayed - the user is given the option to disable any future messages.</t>
  </si>
  <si>
    <t>Appropriate Cancel message displayed - the user is given the option to disable any future messages.</t>
  </si>
  <si>
    <t>Appropriate Expired message displayed - the user is given the option to disable any future messages.</t>
  </si>
  <si>
    <t>Electronic Prescriptions is cancelled.</t>
  </si>
  <si>
    <t>System design includes function to compare the mobile number being used with the mobile number being selected for notifications.</t>
  </si>
  <si>
    <t>Notification regarding dispense item - Mobile number being used is the same as the notification number.</t>
  </si>
  <si>
    <t>Mobile in use used as notification number.</t>
  </si>
  <si>
    <t xml:space="preserve">Electronic prescription for transmission.
SMS details to send information.
</t>
  </si>
  <si>
    <t xml:space="preserve">Electronic prescription for transmission.
Email details to send information.
</t>
  </si>
  <si>
    <t>Electronic prescriptions held on mobile application.</t>
  </si>
  <si>
    <t>Information transmitted:
- Token or URL
- Initials of SoC
- Medicine Name
No other information other than the above transmitted.</t>
  </si>
  <si>
    <t>Display historical data</t>
  </si>
  <si>
    <t>Mobile Application is in use.</t>
  </si>
  <si>
    <t>Uninstall / Remove the mobile application.</t>
  </si>
  <si>
    <t>TC_MC_MA_003</t>
  </si>
  <si>
    <t>TC_MC_MA_004</t>
  </si>
  <si>
    <t>TC_MC_MA_005</t>
  </si>
  <si>
    <t>TC_MC_MA_006</t>
  </si>
  <si>
    <t>TC_MC_MA_007</t>
  </si>
  <si>
    <t>TC_MC_MA_008</t>
  </si>
  <si>
    <t>TC_MC_MA_009</t>
  </si>
  <si>
    <t>TC_MC_MA_010</t>
  </si>
  <si>
    <t>TC_MC_MA_011</t>
  </si>
  <si>
    <t>TC_MC_MA_012</t>
  </si>
  <si>
    <t>TC_MC_MA_013</t>
  </si>
  <si>
    <t>TC_MC_MA_014</t>
  </si>
  <si>
    <t>TC_MC_MA_015</t>
  </si>
  <si>
    <t>TC_MC_MA_016</t>
  </si>
  <si>
    <t>TC_MC_MA_017</t>
  </si>
  <si>
    <t>TC_MC_MA_018</t>
  </si>
  <si>
    <t>TC_MC_MA_019</t>
  </si>
  <si>
    <t>TC_MC_MA_020</t>
  </si>
  <si>
    <t>TC_MC_MA_021</t>
  </si>
  <si>
    <t>TC_MC_MA_022</t>
  </si>
  <si>
    <t>TC_MC_MA_023</t>
  </si>
  <si>
    <t>TC_MC_MA_024</t>
  </si>
  <si>
    <t>TC_MC_MA_025</t>
  </si>
  <si>
    <t>TC_MC_MA_026</t>
  </si>
  <si>
    <t>TC_MC_MA_027</t>
  </si>
  <si>
    <t>TC_MC_MA_028</t>
  </si>
  <si>
    <t>Electronic Prescriptions exist.</t>
  </si>
  <si>
    <t xml:space="preserve">Legacy Electronic Prescriptions exist.in the system. </t>
  </si>
  <si>
    <t>User requests token status - status has changed.</t>
  </si>
  <si>
    <t>New session started for the application - Statuses have changed.</t>
  </si>
  <si>
    <t>Electronic prescriptions exist. Status has changed since last checked.</t>
  </si>
  <si>
    <t>Latest status of token updated in the system.</t>
  </si>
  <si>
    <t>Latest statuses of the tokens updated in the system.</t>
  </si>
  <si>
    <t>Electronic Prescriptions exist - Expired</t>
  </si>
  <si>
    <t>Electronic Prescriptions exist - Cancelled</t>
  </si>
  <si>
    <t>Electronic Prescriptions exist - Dispensed</t>
  </si>
  <si>
    <t>TC_MC_MA_029</t>
  </si>
  <si>
    <t>TC_MC_MA_030</t>
  </si>
  <si>
    <t>TC_MC_MA_031</t>
  </si>
  <si>
    <t>TC_MC_MA_032</t>
  </si>
  <si>
    <t>TC_MC_MA_033</t>
  </si>
  <si>
    <t xml:space="preserve">Electronic Prescriptions exist that are about to expire and expired </t>
  </si>
  <si>
    <t>Electronic Prescription has expired.</t>
  </si>
  <si>
    <t>User notified that the prescription has expired.</t>
  </si>
  <si>
    <r>
      <t xml:space="preserve">User notified that the prescription is about to expire.
</t>
    </r>
    <r>
      <rPr>
        <i/>
        <sz val="11"/>
        <rFont val="Calibri"/>
        <family val="2"/>
        <scheme val="minor"/>
      </rPr>
      <t>Note: Proximity of expiration is arbitrary to the system.</t>
    </r>
  </si>
  <si>
    <t>Electronic Prescription is about to expire.</t>
  </si>
  <si>
    <t>Developed Application.</t>
  </si>
  <si>
    <r>
      <t xml:space="preserve">Standards to AA level followed throughout.
</t>
    </r>
    <r>
      <rPr>
        <i/>
        <sz val="11"/>
        <rFont val="Calibri"/>
        <family val="2"/>
        <scheme val="minor"/>
      </rPr>
      <t xml:space="preserve">
</t>
    </r>
  </si>
  <si>
    <r>
      <t xml:space="preserve">Check WCAG standards in the application.
</t>
    </r>
    <r>
      <rPr>
        <i/>
        <sz val="11"/>
        <rFont val="Calibri"/>
        <family val="2"/>
        <scheme val="minor"/>
      </rPr>
      <t>Note: Web Content Accessibility Guidelines (WCAG) https://www.w3.org/TR/WCAG21/
WCAG standards provide extensive guidelines and should be generally considered for application design.</t>
    </r>
  </si>
  <si>
    <t>ETP information.</t>
  </si>
  <si>
    <t>Mobile Application contains data added by the user.</t>
  </si>
  <si>
    <t>Check data fields added - data types.</t>
  </si>
  <si>
    <t>Appropriate data types for added information.</t>
  </si>
  <si>
    <t xml:space="preserve">Appropriate data types for added information fields. e.g. CHAR, BOOLEAN etc. </t>
  </si>
  <si>
    <t>TC_MC_MA_034</t>
  </si>
  <si>
    <t>TC_MC_MA_035</t>
  </si>
  <si>
    <t>TC_MC_MA_036</t>
  </si>
  <si>
    <t>TC_MC_MA_037</t>
  </si>
  <si>
    <t>TC_MC_MA_038</t>
  </si>
  <si>
    <t>TC_MC_MA_039</t>
  </si>
  <si>
    <t>Mobile Intermediary Available.
PDS Available
Prescription Information exists</t>
  </si>
  <si>
    <t>TC_MC_MAP_001</t>
  </si>
  <si>
    <t>TC_MC_MAP_002</t>
  </si>
  <si>
    <t>TC_MC_MAP_003</t>
  </si>
  <si>
    <t>TC_MC_MAP_004</t>
  </si>
  <si>
    <t>Confirmation required to delete the prescription, requiring a yes / no response.
No deletion if not confirmed.</t>
  </si>
  <si>
    <t>Electronic prescription exists.</t>
  </si>
  <si>
    <t>HCP</t>
  </si>
  <si>
    <t>Healthcare Provider</t>
  </si>
  <si>
    <t>ASLR Available.
ASLR Accounts have been established.</t>
  </si>
  <si>
    <t>Valid active ASLR account with prescription information.</t>
  </si>
  <si>
    <t xml:space="preserve">ASLR Available.
Prescription items exist - Hidden.
</t>
  </si>
  <si>
    <t>Electronic prescription hidden.</t>
  </si>
  <si>
    <t>Electronic prescription unhidden.</t>
  </si>
  <si>
    <t xml:space="preserve">ASLR Available.
Prescription items exist - Unhidden.
</t>
  </si>
  <si>
    <t>Message prompted warning the user that unhiding the item will permit other healthcare providers to see that item.</t>
  </si>
  <si>
    <t xml:space="preserve">ASLR Available.
Application set up with Primary Contact.
</t>
  </si>
  <si>
    <t>Delete / remove / erase Primary Contact details.</t>
  </si>
  <si>
    <t>Unable to action - can only edit details.</t>
  </si>
  <si>
    <t>Primary Contact for the ASL.</t>
  </si>
  <si>
    <t>Create or change a password for the user - strength of password.</t>
  </si>
  <si>
    <t>Account / Application users with PIN.</t>
  </si>
  <si>
    <t>System Security system established and maintained.
PIN security in use.</t>
  </si>
  <si>
    <r>
      <rPr>
        <sz val="11"/>
        <color rgb="FF002060"/>
        <rFont val="Calibri"/>
        <family val="2"/>
        <scheme val="minor"/>
      </rPr>
      <t>CONDITION: Security Set-up uses PIN</t>
    </r>
    <r>
      <rPr>
        <sz val="11"/>
        <rFont val="Calibri"/>
        <family val="2"/>
        <scheme val="minor"/>
      </rPr>
      <t xml:space="preserve">
Create or change a PIN for the user - strength of password.</t>
    </r>
  </si>
  <si>
    <t>Mobile Intermediary does not process the request.
 Appropriate response to the Mobile application.</t>
  </si>
  <si>
    <t xml:space="preserve">Mobile application request with invalid conformance ID.
Working list of valid conformance IDs for compare purposes.
</t>
  </si>
  <si>
    <t xml:space="preserve">Mobile application request with no conformance ID.
</t>
  </si>
  <si>
    <t xml:space="preserve">File generated includes  is in a format that can be send electronically: Text, PDF, log file or others.
The file has complete and correct information as per requirements  and is human readable.
</t>
  </si>
  <si>
    <t xml:space="preserve">Retrieve prescription information from one or more PDS on behalf of mobile application 
</t>
  </si>
  <si>
    <t xml:space="preserve">Retrieve prescription information from ASLR on behalf of mobile application 
</t>
  </si>
  <si>
    <t xml:space="preserve">One or more PDS available
</t>
  </si>
  <si>
    <t xml:space="preserve">Active Script List Registry available
</t>
  </si>
  <si>
    <t xml:space="preserve">Retrieve SoC's prescription information contained in ASLR on behalf of mobile application - no consent.
</t>
  </si>
  <si>
    <t xml:space="preserve">Retrieve SoC's prescription information contained in ASLR on behalf of mobile application - Consent.
</t>
  </si>
  <si>
    <t xml:space="preserve">Retrieve SoC's prescription information contained in one or more PDS on behalf of mobile application - No consent.
</t>
  </si>
  <si>
    <t>Retrieve SoC's prescription information contained in one or more PDS on behalf of mobile application - Consent.
.</t>
  </si>
  <si>
    <t>Request prescription information from one or more PDS on behalf of mobile application using DSPID</t>
  </si>
  <si>
    <t>Mobile Application (from a mobile device) sends connection requests to Mobile Intermediary</t>
  </si>
  <si>
    <t>System sends request information to a valid Mobile Intermediary</t>
  </si>
  <si>
    <t>System sends request information to a valid ASL</t>
  </si>
  <si>
    <t>Application level security details - Password, PIN, biometric input etc.</t>
  </si>
  <si>
    <t>Security provided validated - Application functionality provided.</t>
  </si>
  <si>
    <t>System / application has various sources for EP token</t>
  </si>
  <si>
    <t>System / application has various sources for EP information</t>
  </si>
  <si>
    <t>Information displayed as per the original details.
It is clearly stated that this is NOT an active script.
Token is NOT displayed.</t>
  </si>
  <si>
    <t>Original Prescription details are presented as entered when entered into the system. Full medicine name includes active ingredient information entered.</t>
  </si>
  <si>
    <t>Non-Conformant Mobile Application - No Conformance ID</t>
  </si>
  <si>
    <t>Mobile Intermediary receives request for Electronic Prescriptions from non-conformant mobile application - Invalid conformance ID.</t>
  </si>
  <si>
    <t>Non-Conformant Mobile Application - Invalid Conformance ID</t>
  </si>
  <si>
    <t>Mobile Intermediary receives request for Electronic Prescriptions from non-conformant mobile application - No conformance ID.</t>
  </si>
  <si>
    <t xml:space="preserve">Receive prescription information from the PDS. 
Can store and pass on (to mobile application) retrieved information. </t>
  </si>
  <si>
    <t>Electronic prescription with dispense records (held in PDS).</t>
  </si>
  <si>
    <t>ASLR Unavailable</t>
  </si>
  <si>
    <t>Request information from ASLR</t>
  </si>
  <si>
    <t>Request information from MI</t>
  </si>
  <si>
    <t>MA-505</t>
  </si>
  <si>
    <t>MA-510</t>
  </si>
  <si>
    <t>MA-513</t>
  </si>
  <si>
    <t>MA-515</t>
  </si>
  <si>
    <t>MA-520</t>
  </si>
  <si>
    <t>MA-525</t>
  </si>
  <si>
    <t>MA-530</t>
  </si>
  <si>
    <t>MA-535</t>
  </si>
  <si>
    <t>MA-555</t>
  </si>
  <si>
    <t>MA-560</t>
  </si>
  <si>
    <t>MA-562</t>
  </si>
  <si>
    <t>MA-575</t>
  </si>
  <si>
    <t>MA-577</t>
  </si>
  <si>
    <t>MA-580</t>
  </si>
  <si>
    <t>MA-585</t>
  </si>
  <si>
    <t>MA-590</t>
  </si>
  <si>
    <t>MA-600</t>
  </si>
  <si>
    <t>MA-606</t>
  </si>
  <si>
    <t>MA-607</t>
  </si>
  <si>
    <t>MA-608</t>
  </si>
  <si>
    <t>MA-565</t>
  </si>
  <si>
    <t>MA-570</t>
  </si>
  <si>
    <t>MA-620</t>
  </si>
  <si>
    <t>MA-630</t>
  </si>
  <si>
    <t>MA-635</t>
  </si>
  <si>
    <t>MA-640</t>
  </si>
  <si>
    <t>MA-645</t>
  </si>
  <si>
    <t>MA-650</t>
  </si>
  <si>
    <t>MI-610</t>
  </si>
  <si>
    <t>MI-540</t>
  </si>
  <si>
    <t>TC_MC_MIA_001</t>
  </si>
  <si>
    <t>TC_MC_MIA_002</t>
  </si>
  <si>
    <t>TC_MC_MA_040</t>
  </si>
  <si>
    <t>TC_MC_MAA_001</t>
  </si>
  <si>
    <t>TC_MC_MAA_002</t>
  </si>
  <si>
    <t>TC_MC_MAA_003</t>
  </si>
  <si>
    <t>TC_MC_MAA_004</t>
  </si>
  <si>
    <t>TC_MC_MAA_005</t>
  </si>
  <si>
    <t>TC_MC_MAA_006</t>
  </si>
  <si>
    <t>TC_MC_MAA_007</t>
  </si>
  <si>
    <t>TC_MC_MAA_008</t>
  </si>
  <si>
    <t>TC_MC_MAA_009</t>
  </si>
  <si>
    <t>TC_MC_MIP_001</t>
  </si>
  <si>
    <t>TC_MC_MIP_002</t>
  </si>
  <si>
    <t>Transmit item via SMS.</t>
  </si>
  <si>
    <t>Transmit item via Email.</t>
  </si>
  <si>
    <t>MI</t>
  </si>
  <si>
    <t>MI &amp; MA</t>
  </si>
  <si>
    <t>Mobile App to PDS</t>
  </si>
  <si>
    <t>Mobile App to ASLR</t>
  </si>
  <si>
    <t>Security timeout - Application has not been in use exceeds 15 minutes.</t>
  </si>
  <si>
    <t>System / application receives and stores token from various sources</t>
  </si>
  <si>
    <t>Electronic Prescriptions is dispensed - Notification</t>
  </si>
  <si>
    <t>Electronic Prescriptions is cancelled - Notification</t>
  </si>
  <si>
    <t>Electronic Prescription has expired - Notification</t>
  </si>
  <si>
    <t>Electronic Prescription is about to expire - Notification</t>
  </si>
  <si>
    <t>System stores and / or presents ETP information but visually looks different from Electronic prescription</t>
  </si>
  <si>
    <t>Application is set-up to automatically delete dispensed prescriptions.</t>
  </si>
  <si>
    <t>Application is set-up to automatically delete cancelled prescriptions.</t>
  </si>
  <si>
    <t>Application is set-up to automatically delete expired prescriptions.</t>
  </si>
  <si>
    <t>If System supports de-activation of an ASLR account - Scripts unavailable.</t>
  </si>
  <si>
    <t>Retrieve prescription information contained in one or more PDS on behalf of mobile application.</t>
  </si>
  <si>
    <t>Retrieve prescription information contained in ASLR on behalf of mobile application</t>
  </si>
  <si>
    <t>1. SoC or Agent is not registered with Mobile Application
2. Mobile Intermediary available
3. PDS available
4.ASLR available</t>
  </si>
  <si>
    <t>MA-500</t>
  </si>
  <si>
    <t>TC_MC_MA_041</t>
  </si>
  <si>
    <t>Authentication and connection</t>
  </si>
  <si>
    <t xml:space="preserve">MC-16
MC-545
MA-510
MA-513
MA-515
</t>
  </si>
  <si>
    <t>Mobile Application to PDS</t>
  </si>
  <si>
    <t>Mobile Application to ASLR</t>
  </si>
  <si>
    <t>MA-565
MA-570
MA-585</t>
  </si>
  <si>
    <t xml:space="preserve">MA-8
MA-9
MA-630
MA-635
MA-640
MA-645
MA-650
</t>
  </si>
  <si>
    <t>Use Mobile Application for Electronic Prescriptions and ASL.</t>
  </si>
  <si>
    <t>1. Independent application is using Mobile Intermediary to connect to PDS or ASLR.
2. PDS available
3.ASLR available</t>
  </si>
  <si>
    <r>
      <rPr>
        <b/>
        <sz val="11"/>
        <rFont val="Calibri"/>
        <family val="2"/>
        <scheme val="minor"/>
      </rPr>
      <t>Use Mobile Application for Electronic Prescriptions and ASL.</t>
    </r>
    <r>
      <rPr>
        <sz val="11"/>
        <rFont val="Calibri"/>
        <family val="2"/>
        <scheme val="minor"/>
      </rPr>
      <t xml:space="preserve">
An SoC can:
1. Authenticate Account
2. Use Mobile Application
4. Integrate with PDS
5. Integrate with ASLR
6. Deactivate an account</t>
    </r>
  </si>
  <si>
    <t xml:space="preserve">MI-10
MI-10A
</t>
  </si>
  <si>
    <t>Mobile Intermediary Audit</t>
  </si>
  <si>
    <t>Data and payload encryption and request.</t>
  </si>
  <si>
    <t xml:space="preserve">MI-9
MI-7
MI-8
MI-13
MI-540
</t>
  </si>
  <si>
    <r>
      <rPr>
        <b/>
        <sz val="11"/>
        <rFont val="Calibri"/>
        <family val="2"/>
        <scheme val="minor"/>
      </rPr>
      <t>Use Mobile Intermediary for Electronic Prescriptions and ASL.</t>
    </r>
    <r>
      <rPr>
        <sz val="11"/>
        <rFont val="Calibri"/>
        <family val="2"/>
        <scheme val="minor"/>
      </rPr>
      <t xml:space="preserve">
An independent Mobile Application can use a Mobile Intermediary to:
1. Authenticate Account
2. Use Mobile Application
4. Integrate with PDS
5. Integrate with ASLR
6. Deactivate an account</t>
    </r>
  </si>
  <si>
    <t>Mobile intermediary</t>
  </si>
  <si>
    <t>Mobile Intermediary - Open PDS</t>
  </si>
  <si>
    <t>Note: Formulas (C31 &amp; C32) -&gt;</t>
  </si>
  <si>
    <t>MI receives request for Electronic Prescriptions from non-conformant mobile application - Invalid conformance ID.</t>
  </si>
  <si>
    <t>END:  Common Requirements for Mobile Applications</t>
  </si>
  <si>
    <t>Use Mobile Intermediary for Electronic Prescriptions and ASL.</t>
  </si>
  <si>
    <t>MA-595</t>
  </si>
  <si>
    <t>Start: Mobile Intermediary - Authentication and authorisation</t>
  </si>
  <si>
    <t>End: Mobile Intermediary to PDS</t>
  </si>
  <si>
    <t>Mobile Intermediary - Security</t>
  </si>
  <si>
    <t xml:space="preserve">Monitor Mobile Intermediary Systems - Inspect transient information assets at rest.
</t>
  </si>
  <si>
    <t>TC_MC_MIC_003</t>
  </si>
  <si>
    <t>TC_MC_MIC_001</t>
  </si>
  <si>
    <t>TC_MC_MIC_002</t>
  </si>
  <si>
    <t>TC_MC_MIC_004</t>
  </si>
  <si>
    <t>TC_MC_MIC_006</t>
  </si>
  <si>
    <t>TC_MC_MIC_007</t>
  </si>
  <si>
    <t>TC_MC_MIC_008</t>
  </si>
  <si>
    <t>TC_MC_MIC_009</t>
  </si>
  <si>
    <t>TC_MC_MIC_010</t>
  </si>
  <si>
    <t>TC_MC_MIC_011</t>
  </si>
  <si>
    <t>TC_MC_MIC_012</t>
  </si>
  <si>
    <t>MI - Authorisation</t>
  </si>
  <si>
    <t xml:space="preserve">MI - Common </t>
  </si>
  <si>
    <t>MA - Security</t>
  </si>
  <si>
    <r>
      <t xml:space="preserve">CONDITION: System stores passwords
</t>
    </r>
    <r>
      <rPr>
        <sz val="11"/>
        <rFont val="Calibri"/>
        <family val="2"/>
        <scheme val="minor"/>
      </rPr>
      <t>Check stored passwords.</t>
    </r>
  </si>
  <si>
    <t>Authenticate User - No Previous Breach</t>
  </si>
  <si>
    <t>Authenticate User - Previous Breach</t>
  </si>
  <si>
    <t>TC_MC_SMA_001</t>
  </si>
  <si>
    <t>TC_MC_SMA_002</t>
  </si>
  <si>
    <t>TC_MC_SMA_003</t>
  </si>
  <si>
    <t>TC_MC_SMA_004</t>
  </si>
  <si>
    <t>TC_MC_SMA_005</t>
  </si>
  <si>
    <t>TC_MC_SMA_006</t>
  </si>
  <si>
    <t>TC_MC_SMA_007</t>
  </si>
  <si>
    <t>TC_MC_SMA_008</t>
  </si>
  <si>
    <t>TC_MC_SMA_009</t>
  </si>
  <si>
    <t>System sends request information to a valid PDS</t>
  </si>
  <si>
    <t>System sends request information to a valid Mobile application</t>
  </si>
  <si>
    <t xml:space="preserve">Users(s) in the system for use.
</t>
  </si>
  <si>
    <t xml:space="preserve">Users(s) in the system for use.
</t>
  </si>
  <si>
    <r>
      <rPr>
        <sz val="11"/>
        <color rgb="FF002060"/>
        <rFont val="Calibri"/>
        <family val="2"/>
      </rPr>
      <t>CONDITION - System supports de-activation of an ASLR account</t>
    </r>
    <r>
      <rPr>
        <sz val="11"/>
        <rFont val="Calibri"/>
        <family val="2"/>
      </rPr>
      <t xml:space="preserve">
Deactivate ASLR Account - Scripts unavailable / can't be restored</t>
    </r>
  </si>
  <si>
    <t xml:space="preserve">Prompt displayed stating that prescriptions will become unavailable to the SoC and HPCs unless the SoC has access to the original EoP.
Message requires acknowledgement.
</t>
  </si>
  <si>
    <r>
      <t xml:space="preserve">MC-545
</t>
    </r>
    <r>
      <rPr>
        <sz val="11"/>
        <color rgb="FFFF0000"/>
        <rFont val="Calibri"/>
        <family val="2"/>
      </rPr>
      <t xml:space="preserve">
</t>
    </r>
  </si>
  <si>
    <t>No application functionality provided - Password, PIN etc. requested.</t>
  </si>
  <si>
    <t>Application has not been in use, exceeds 15 minutes.</t>
  </si>
  <si>
    <t>Security time-out triggered, user has to reapply application level security.</t>
  </si>
  <si>
    <t>OCR</t>
  </si>
  <si>
    <t>Scan token in paper form.</t>
  </si>
  <si>
    <t xml:space="preserve">Evidence of Prescription in paper form. 
</t>
  </si>
  <si>
    <t>Instruction displayed that the SoC must keep their EoPs in secure location.
Instruction message must be acknowledged by the user.</t>
  </si>
  <si>
    <t>Request information from PDS - Unavailable</t>
  </si>
  <si>
    <t>Request information from ASLR - Unavailable</t>
  </si>
  <si>
    <t>Request information from MI - Unavailable</t>
  </si>
  <si>
    <t>SMS message triggered by the application to transmit the item.
No device triggering involved - i.e. It is application launched.
All information transmitted as per the original.</t>
  </si>
  <si>
    <t>Email triggered by the application to transmit the item.
No device triggering involved - i.e. It is application launched.
All information transmitted as per the original.</t>
  </si>
  <si>
    <t>Items removed from the application system.
Token and prescription information removed.</t>
  </si>
  <si>
    <t xml:space="preserve">ADHA approved Identity Management Service used to validate.
</t>
  </si>
  <si>
    <t>Message prompted stating that hiding an item prevents healthcare providers from seeing that item and the user will need to keep a copy of the token either in the app or a copy stored elsewhere.
Message prompt requires action.</t>
  </si>
  <si>
    <t xml:space="preserve">Retrieve prescription information and dispense records (if any) contained in one or more PDS or ASL on behalf of mobile application for multiple SoCs </t>
  </si>
  <si>
    <t xml:space="preserve">No data is aggregated across SoCs by the Mobile Intermediary.
The system does not provide data to any entity for secondary use unless explicit consent from the SoC has been obtained. </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</si>
  <si>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</si>
  <si>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Mobile Application requests connection to Mobile Intermediary</t>
  </si>
  <si>
    <t>Mobile Intermediary requests connection to PDS</t>
  </si>
  <si>
    <t>Mobile Intermediary requests connection to ASLR</t>
  </si>
  <si>
    <t>TC_MC_MA_042</t>
  </si>
  <si>
    <t>Electronic Prescriptions exist - Disabled</t>
  </si>
  <si>
    <t>TC_MC_SMI_001</t>
  </si>
  <si>
    <t>TC_MC_SMI_002</t>
  </si>
  <si>
    <t>TC_MC_SMI_003</t>
  </si>
  <si>
    <t>Check stored passwords.</t>
  </si>
  <si>
    <t>Create or change a PIN for the user - strength of password.</t>
  </si>
  <si>
    <t>Mobile Application (from a mobile device/PC) sends connection requests to Mobile Intermediary</t>
  </si>
  <si>
    <t xml:space="preserve">Check WCAG standards in the application. </t>
  </si>
  <si>
    <t>SoC requests privacy statement and consents to information being collected.</t>
  </si>
  <si>
    <t xml:space="preserve">SoC must provide consent regarding private information. </t>
  </si>
  <si>
    <t>Deactivate User Account</t>
  </si>
  <si>
    <t>MC - MC</t>
  </si>
  <si>
    <t>MA-960</t>
  </si>
  <si>
    <t>MA-965</t>
  </si>
  <si>
    <t xml:space="preserve">System Authentication - Application re-opens </t>
  </si>
  <si>
    <t>System supports single factor or multi stage authentication.</t>
  </si>
  <si>
    <t>System authenticates with single-factor authentication. E.g. Password.</t>
  </si>
  <si>
    <t>Authenticate - Single-factor authentication.</t>
  </si>
  <si>
    <t>Authenticate application user at sign-on to application.</t>
  </si>
  <si>
    <t>PIN and 'another' method of authentication available. PIN is not alone available for initial sign-on to application.</t>
  </si>
  <si>
    <t xml:space="preserve">Appropriate application authentication. 
</t>
  </si>
  <si>
    <t xml:space="preserve">Single-Factor authentication. 
</t>
  </si>
  <si>
    <t>TC_MC_SMA_010</t>
  </si>
  <si>
    <t>TC_MC_SMA_011</t>
  </si>
  <si>
    <t xml:space="preserve">Password must comply with the minimum requirements:
- contains at least seven characters
- contains at least one letter
- contains at least one number
- is not be the same as one of your last four passwords
- does not use the same character repeatedly or have any sequential characters (for example, AAAA or 1234)
- contains any of the following characters: ! @ # $ % ^ &amp; *
</t>
  </si>
  <si>
    <t xml:space="preserve">PIN must comply with the stipulated requirements. Either option, 1 or 2.
</t>
  </si>
  <si>
    <t>Electronic Prescriptions expired.</t>
  </si>
  <si>
    <t>Electronic Prescriptions expired - Notification</t>
  </si>
  <si>
    <t>SoC has to consent to information being collected (tick-box / press button / similar). 
Provide means to read privacy statement.
No information collected without consent.</t>
  </si>
  <si>
    <t>Privacy statement discloses how the information will be used.
Consent applied -  Information can be collected.</t>
  </si>
  <si>
    <t xml:space="preserve">System has been closed or in background after being originally authenticated. </t>
  </si>
  <si>
    <t>Start: Security requirements for Mobile Intermediaries</t>
  </si>
  <si>
    <t>END: Security requirements for Mobile Intermediaries</t>
  </si>
  <si>
    <t>TC_MC_MAI_001</t>
  </si>
  <si>
    <t>TC_MC_MAI_002</t>
  </si>
  <si>
    <t>TC_MC_MAI_003</t>
  </si>
  <si>
    <t>TC_MC_MAI_004</t>
  </si>
  <si>
    <t>TC_MC_MAI_005</t>
  </si>
  <si>
    <t>TC_MC_MAI_006</t>
  </si>
  <si>
    <t>TC_MC_MAI_007</t>
  </si>
  <si>
    <t>TC_MC_MAI_008</t>
  </si>
  <si>
    <t xml:space="preserve">TC_MC_MAI_001
TC_MC_MAI_005
TC_MC_MA_005 &amp; 006
TC_MC_MA_007
TC_MA_MA_008
</t>
  </si>
  <si>
    <t>TC_MC_MAI_004
TC_MC_MA_031
TC_MC_MAA_003
TC_MC_MAA_004</t>
  </si>
  <si>
    <t>MC-615
MA-585
MA-620
MA-625</t>
  </si>
  <si>
    <t xml:space="preserve">MC-16
MC-545
MI-610
MI-2
MI-11
MI-12
MI-939
</t>
  </si>
  <si>
    <t xml:space="preserve">TC_MC_MIC_001
TC_MC_MIC_002
</t>
  </si>
  <si>
    <t>The system automatically logs off the account, or requires re-authentication
Time-Out period does not exceed 15 minutes (recommended).</t>
  </si>
  <si>
    <t>MA-550</t>
  </si>
  <si>
    <t>MC</t>
  </si>
  <si>
    <t>MC - SCENARIOS</t>
  </si>
  <si>
    <r>
      <t xml:space="preserve">PRIORITY
</t>
    </r>
    <r>
      <rPr>
        <sz val="8"/>
        <rFont val="Calibri"/>
        <family val="2"/>
        <scheme val="minor"/>
      </rPr>
      <t>(Mandatory, Optional, Recommended, Conditional)</t>
    </r>
  </si>
  <si>
    <t>Test Summary Report: 
Full name: Test Summary Report
Objective: This worksheet has 2 parts:
Part 1 - Enter full development details for your organisation and the software being tested.
Part 2 - Appropriate testing for your Mobile Application and Mobile Intermediary systems: 
- Mobile Channel
- Mobile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</si>
  <si>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Optical Character Recognition</t>
  </si>
  <si>
    <t>MC - Scenarios</t>
  </si>
  <si>
    <t>Electronic Prescribing - Conformance Test Specification - Mobile Channel</t>
  </si>
  <si>
    <t xml:space="preserve">System reauthenticates using one of the methods indicated in the requirement. 
</t>
  </si>
  <si>
    <t>Mobile Intermediary connecting to ASLR</t>
  </si>
  <si>
    <t>Mobile Intermediary connecting to OPDS</t>
  </si>
  <si>
    <t>MOBILE APPLICATION</t>
  </si>
  <si>
    <t>MOBILE INTERMEDIARY CONNECTING TO OPDS</t>
  </si>
  <si>
    <t>MOBILE INTERMEDIARY CONNECTING TO ASLR</t>
  </si>
  <si>
    <t>Display Chart based Electronic Prescriptions - Change Medical details</t>
  </si>
  <si>
    <t>Mobile Intermediary receives request for Chart based Electronic Prescriptions from non-conformant mobile application - Invalid conformance ID.</t>
  </si>
  <si>
    <t>Mobile Intermediary receives request for Chart based Electronic Prescriptions from non-conformant mobile application - No conformance ID.</t>
  </si>
  <si>
    <t>Mobile Intermediary does not process the request.
Appropriate response to the Mobile application.</t>
  </si>
  <si>
    <t xml:space="preserve">Mobile application request with no conformance ID.
</t>
  </si>
  <si>
    <t xml:space="preserve">Original audit traffic exist in the system (see Test Data). </t>
  </si>
  <si>
    <t>TC_MC_MA_043</t>
  </si>
  <si>
    <t>TC_MC_MA_044</t>
  </si>
  <si>
    <t>TC_MC_MA_045</t>
  </si>
  <si>
    <t>TC_MC_MA_046</t>
  </si>
  <si>
    <t>TC_MC_MA_047</t>
  </si>
  <si>
    <t>TC_MC_MA_048</t>
  </si>
  <si>
    <t>TC_MC_MA_049</t>
  </si>
  <si>
    <t>TC_MC_MA_050</t>
  </si>
  <si>
    <t>TC_MC_MA_051</t>
  </si>
  <si>
    <t>TC_MC_MA_052</t>
  </si>
  <si>
    <t>TC_MC_MA_054</t>
  </si>
  <si>
    <t>TC_MC_MIA_003</t>
  </si>
  <si>
    <t>TC_MC_MIA_004</t>
  </si>
  <si>
    <t>User views stored Chart based Electronic Prescriptions - Tokens and information.</t>
  </si>
  <si>
    <t>Chart based Electronic Prescription has expired - Notification</t>
  </si>
  <si>
    <t>Chart based Electronic Prescription is about to expire - Notification</t>
  </si>
  <si>
    <t>MI receives request for Chart based Electronic Prescriptions from non-conformant mobile application - Invalid conformance ID.</t>
  </si>
  <si>
    <t xml:space="preserve">ASLR Available.
Prescription items exist - Unhidden.
</t>
  </si>
  <si>
    <t>ASLR Available.
Prescription items exist - Hidden.</t>
  </si>
  <si>
    <t xml:space="preserve">Account deactivated. Option to remove personal and prescription items on deactivation with a warning that these items will be lost if they are removed.
</t>
  </si>
  <si>
    <t xml:space="preserve">Scanning and OCR means are available.
Evidence of prescription
</t>
  </si>
  <si>
    <t>TC_MC_MA_055</t>
  </si>
  <si>
    <t>TC_MC_MA_056</t>
  </si>
  <si>
    <t>TC_MC_MA_057</t>
  </si>
  <si>
    <t>TC_MC_MA_058</t>
  </si>
  <si>
    <t>TC_MC_MA_059</t>
  </si>
  <si>
    <t>TC_MC_MA_060</t>
  </si>
  <si>
    <t>TC_MC_MAP_005</t>
  </si>
  <si>
    <t>TC_MC_MAA_010</t>
  </si>
  <si>
    <t>TC_MC_MIP_003</t>
  </si>
  <si>
    <t>Mobile Intermediary connected to ASLR</t>
  </si>
  <si>
    <t>Mobile Intermediary connected to OPDS</t>
  </si>
  <si>
    <t xml:space="preserve">SoC accessing the application.
</t>
  </si>
  <si>
    <t xml:space="preserve">SoC accessing the application.
SoC has provided consent to collect personal information.
</t>
  </si>
  <si>
    <t>CONDITION: System collects personal information.
SoC requests privacy statement and consents to information being collected.</t>
  </si>
  <si>
    <t>CONDITION: System stores tokens
Activate / Login to the system - Paper sourced EoP(s) exists</t>
  </si>
  <si>
    <t>CONDITION: System stores tokens
Paper EoP scanned into the System</t>
  </si>
  <si>
    <t>Paper EoP</t>
  </si>
  <si>
    <t xml:space="preserve">CONDITION: System stores and / or presents ETP information.
Present ETP information.
</t>
  </si>
  <si>
    <t xml:space="preserve">System stores and / or presents ETP information.
</t>
  </si>
  <si>
    <t xml:space="preserve">Electronic prescriptions in various transitional state:
- Dispensed
- Cancelled
- Expired.
</t>
  </si>
  <si>
    <t>Appropriate Dispense message displayed - the user is given the option to disable any future notifications.</t>
  </si>
  <si>
    <t>Appropriate Cancellation message displayed - the user is given the option to disable any future notifications.</t>
  </si>
  <si>
    <t>Appropriate Expiration message displayed - the user is given the option to disable any future notifications.</t>
  </si>
  <si>
    <t>System / application has various sources for Chart based EP token</t>
  </si>
  <si>
    <t>Electronic Prescriptions exist in ASLR</t>
  </si>
  <si>
    <t>Electronic Prescriptions exist in PDS</t>
  </si>
  <si>
    <t xml:space="preserve">Electronic prescriptions of appropriate status:
- Expired.
</t>
  </si>
  <si>
    <t xml:space="preserve">Electronic prescriptions of appropriate status:
- Cancelled
</t>
  </si>
  <si>
    <t xml:space="preserve">Electronic prescriptions of appropriate status:
- Dispensed
</t>
  </si>
  <si>
    <t>Electronic prescriptions of appropriate status:
- Disabled</t>
  </si>
  <si>
    <t xml:space="preserve">Hidden when Hide function is performed.
</t>
  </si>
  <si>
    <t>Unhidden when Unhide function is performed.</t>
  </si>
  <si>
    <t>User notified that the Chart-based prescription is about to expire</t>
  </si>
  <si>
    <t>User notified that the Chart-based prescription has expired.</t>
  </si>
  <si>
    <t>TC_MC_MAA_011</t>
  </si>
  <si>
    <t>Software conformance ID</t>
  </si>
  <si>
    <t>TC_MC_MAP_006</t>
  </si>
  <si>
    <t>TC_MC_MAP_007</t>
  </si>
  <si>
    <t>TC_MC_MAP_008</t>
  </si>
  <si>
    <t>Mobile Intermediary Available.
PDS Available
Chart-based Electronic Prescription Information exists</t>
  </si>
  <si>
    <t>TC_MC_MA_061</t>
  </si>
  <si>
    <t>TC_MC_MA_062</t>
  </si>
  <si>
    <t>TC_MC_MA_063</t>
  </si>
  <si>
    <t>TC_MC_MA_064</t>
  </si>
  <si>
    <t>TC_MC_MA_067</t>
  </si>
  <si>
    <t>TC_MC_MA_068</t>
  </si>
  <si>
    <t>Chart-based Electronic prescription dispensed - Notification</t>
  </si>
  <si>
    <t>Chart-based Electronic prescription cancelled - Notification</t>
  </si>
  <si>
    <t>Chart-based Electronic prescription expired - Notification</t>
  </si>
  <si>
    <t>Display Chart-based Electronic Prescriptions -  Record supplementary information against prescription</t>
  </si>
  <si>
    <t>If System permits Self-Registration - validate SoC's identity</t>
  </si>
  <si>
    <t>Mobile application</t>
  </si>
  <si>
    <t>Conformance Assessment Scheme</t>
  </si>
  <si>
    <t>Electronic Prescribing  - Conformance Test Data - Prescribe and Dispense Personas</t>
  </si>
  <si>
    <t>Electronic Prescribing  - Conformance Test Data - Prescriptions</t>
  </si>
  <si>
    <t xml:space="preserve">New session started for the application
</t>
  </si>
  <si>
    <t>Electronic Prescribing  - Conformance Test Specification - Prescribing Systems</t>
  </si>
  <si>
    <t>Electronic Prescribing  - Conformance Test Specification - Dispensing Systems</t>
  </si>
  <si>
    <t>Electronic Prescribing  - Conformance Test Specification - Prescription Delivery Services</t>
  </si>
  <si>
    <t>Electronic Prescribing  - Conformance Test Specification - Active Script List Registry</t>
  </si>
  <si>
    <t>Electronic Prescribing  - Conformance Test Specification - Mobile Channel</t>
  </si>
  <si>
    <t>Connection request authenticated by Mobile intermediary.
Authentication: SoC’s mobile or web application credential.</t>
  </si>
  <si>
    <t>Connection request authenticated by ASLR.
Authentication: Mobile Intermediary’s OAuth 2.0-based API Gateway credential.</t>
  </si>
  <si>
    <t xml:space="preserve">Chart-based Electronic prescriptions of appropriate status:
- Exhausted / Completely used up (Maximum number of dispenses reached)
</t>
  </si>
  <si>
    <t>Conformance Requirements for Mobile Application</t>
  </si>
  <si>
    <t>Conformance Requirements for Mobile Intermediary connecting to an Open PDS</t>
  </si>
  <si>
    <t>Conformance Requirements for Mobile Intermediary connecting to an ASLR</t>
  </si>
  <si>
    <t>Each option has EP tokens:
Chart-based Electronic Prescriptions</t>
  </si>
  <si>
    <t>Various Chart-based Electronic Prescriptions available to the system. Sourced by ASLR and PDS.</t>
  </si>
  <si>
    <t xml:space="preserve">The prescription information matches the original prescription information entered. 
Rendered information is displayed in 'original text'.
Note: Any Information fields that have code - only the original text is required to be displayed. </t>
  </si>
  <si>
    <t>View the Chart-based Electronic Prescription information in the system.</t>
  </si>
  <si>
    <t xml:space="preserve"> Chart-based Electronic Prescriptions exists.</t>
  </si>
  <si>
    <t xml:space="preserve">Rendered  Chart-based Electronic Prescription information is displayed in 'original text'.
Note: Any Information fields that have code - only the original text is required to be displayed. </t>
  </si>
  <si>
    <t>Chart-based Electronic Prescription with inputs known for compare / match.
Prescription test data:
- various types of prescription test data for PBS Hospital Medication Chart and NRMC including Active Ingredient Prescribing test data.</t>
  </si>
  <si>
    <t>Chart-based Electronic Prescription has been dispensed.</t>
  </si>
  <si>
    <t>CONDITION: Mobile Application supports Notifications
Chart-based Electronic Prescription dispensed - Notification Message.</t>
  </si>
  <si>
    <t>Chart-based Electronic Prescription</t>
  </si>
  <si>
    <t>CONDITION: Mobile Application supports Notifications
Chart-based Electronic Prescription cancelled - Notification Message.</t>
  </si>
  <si>
    <t>Chart-based Electronic Prescription has expired.</t>
  </si>
  <si>
    <t>CONDITION: Mobile Application supports Notifications
Chart-based Electronic Prescription expired - Notification Message.</t>
  </si>
  <si>
    <t>Chart-based Electronic Prescriptions held on mobile application.</t>
  </si>
  <si>
    <t>Initiate an SMS to send a Chart-based Electronic Prescription.</t>
  </si>
  <si>
    <t xml:space="preserve">Chart-based Electronic Prescription for transmission.
SMS details to send information.
</t>
  </si>
  <si>
    <t>Initiate an email to send a Chart-based Electronic Prescription.</t>
  </si>
  <si>
    <t xml:space="preserve">Chart-based Electronic Prescription for transmission.
Email details to send information.
</t>
  </si>
  <si>
    <r>
      <rPr>
        <sz val="11"/>
        <color rgb="FF002060"/>
        <rFont val="Calibri"/>
        <family val="2"/>
        <scheme val="minor"/>
      </rPr>
      <t>CONDITION: System permits Self-Registration.</t>
    </r>
    <r>
      <rPr>
        <sz val="11"/>
        <rFont val="Calibri"/>
        <family val="2"/>
        <scheme val="minor"/>
      </rPr>
      <t xml:space="preserve">
Validate SoC's identity.
</t>
    </r>
  </si>
  <si>
    <t>TC_MC_MAP_001
TC_MC_MAP_002 to 004
TC_MC_MA_031</t>
  </si>
  <si>
    <t>TC_MC_MAA_001
TC_MC_MAA_002
TC_MC_MAA_004 &amp; 005
TC_MC_MAA_006
TC_MC_MAA_007
TC_MC_MAA_008
TC_MC_MAA_009</t>
  </si>
  <si>
    <t>TC_MC_MAI_002 &amp; 003
TC_MC_MAI_005 to 008
TC_MC_MIA_001, 002
TC_MC_MIP_002
TC_MC_SMI_001
TC_MC_SMI_002
TC_MC_SMI_003</t>
  </si>
  <si>
    <t>TC_MC_MIC_003 to 005
TC_MC_MIC_006 &amp; 007
TC_MC_MIC_018 to 011
TC_MC_MIC_012
TC_MC_MIP_001</t>
  </si>
  <si>
    <t>Interface testing specific to the Mobile Systems is indicated in green shading</t>
  </si>
  <si>
    <t>Interface testing specific to the Mobile Systems is indicated in white shading</t>
  </si>
  <si>
    <t>System / application receives and stores token from various sources - Chart based Electronic Prescription</t>
  </si>
  <si>
    <t>View the Electronic Prescription information.</t>
  </si>
  <si>
    <t>View the Electronic Prescription information - Chart based Electronic Prescription.</t>
  </si>
  <si>
    <t>Initiate an SMS to send an Electronic Prescription.</t>
  </si>
  <si>
    <t>Initiate an email to send an Electronic Prescription.</t>
  </si>
  <si>
    <t>Transmit Chart-based Electronic Prescription item via SMS.</t>
  </si>
  <si>
    <t>Transmit Chart-based Electronic Prescription item via Email.</t>
  </si>
  <si>
    <t>Display historical data of Chart based Electronic Prescriptions</t>
  </si>
  <si>
    <t>Statuses have changed for Chart based Electronic Prescription - User requests status</t>
  </si>
  <si>
    <t>Statuses have changed for Chart based Electronic Prescription - New sessions started</t>
  </si>
  <si>
    <t>Display Electronic Prescription - Expired</t>
  </si>
  <si>
    <t>Display Electronic Prescription - Cancelled</t>
  </si>
  <si>
    <t>Display Electronic Prescription - Disabled</t>
  </si>
  <si>
    <t>Display Electronic Prescription - Dispensed</t>
  </si>
  <si>
    <t>Delete Electronic Prescription.</t>
  </si>
  <si>
    <t>Application is set-up to automatically delete dispensed (all doses) Chart-based Electronic Prescriptions.</t>
  </si>
  <si>
    <t>Application is set-up to automatically delete cancelled Chart-based Electronic Prescriptions.</t>
  </si>
  <si>
    <t>Application is set-up to automatically delete expired Chart-based Electronic Prescriptions.</t>
  </si>
  <si>
    <t>Present Electronic Prescription with translated / mapped/ substituted annotations etc.</t>
  </si>
  <si>
    <t>Hide Electronic Prescription.</t>
  </si>
  <si>
    <t>Unhide Electronic Prescription.</t>
  </si>
  <si>
    <t>Hide Chart-based Electronic Prescription.</t>
  </si>
  <si>
    <t>Unhide Chart-based Electronic Prescription.</t>
  </si>
  <si>
    <t>Hide Electronic Prescription - Message prompt.</t>
  </si>
  <si>
    <t>Unhide Electronic Prescription - Message prompt..</t>
  </si>
  <si>
    <t>Display the Active Script List - Electronic Prescriptions held.</t>
  </si>
  <si>
    <t xml:space="preserve">System receives Electronic Prescription tokens from  potential sources:
- PDS
- CIS
- SMS or Email
- Paper
- ASLR
- Typed DSPID
</t>
  </si>
  <si>
    <t xml:space="preserve">All source possibilities have Electronic Prescription tokens available for reception. </t>
  </si>
  <si>
    <t>System receives Electronic Prescription tokens from  potential sources:
- PDS
- CIS
- SMS or Email (or hyperlink)
- ASLR</t>
  </si>
  <si>
    <t xml:space="preserve">All source possibilities have Electronic Prescription tokens available for reception. 
</t>
  </si>
  <si>
    <t>Display locally stored Electronic Prescriptions from ASLR - No Edit</t>
  </si>
  <si>
    <t>All Electronic Prescription information is available as read-only. The user is not able to make any information updates.</t>
  </si>
  <si>
    <t>Valid Electronic Prescriptions available to the system. Sourced by ASLR.</t>
  </si>
  <si>
    <t>Display locally stored Electronic Prescriptions from PDS - No Edit</t>
  </si>
  <si>
    <t>Valid Electronic Prescriptions available to the system. Sourced by PDS.</t>
  </si>
  <si>
    <t>Chart-based Electronic Prescriptions exist in ASLR</t>
  </si>
  <si>
    <t>Display locally stored Chart-based Electronic Prescriptions from ASLR - No Edit</t>
  </si>
  <si>
    <t>All Chart-based Electronic Prescription information is available as read-only. The user is not able to make any information updates.</t>
  </si>
  <si>
    <t>Chart-based Electronic Prescriptions exist in PDS</t>
  </si>
  <si>
    <t>Display locally stored Chart-based Electronic Prescriptions from PDS - No Edit</t>
  </si>
  <si>
    <t>Notes and other information not pertaining to the Electronic Prescription itself can be added.</t>
  </si>
  <si>
    <t>Valid Electronic Prescriptions exist. Including personal information in the system.</t>
  </si>
  <si>
    <t xml:space="preserve">Chart-based Electronic Prescriptions exist </t>
  </si>
  <si>
    <t>Notes and other information not pertaining to the Chart-based Electronic Prescription itself can be added.</t>
  </si>
  <si>
    <t>Various Electronic Prescriptions available to the system. Sourced by ASLR and PDS.</t>
  </si>
  <si>
    <t>Chart-based Electronic Prescriptions exist.</t>
  </si>
  <si>
    <t>Original Electronic Prescription with inputs known for compare / match.
Prescription test data:
- various types of prescription test data including Active Ingredient Prescribing test data. See PRES_PRES_001 to PRES_PRES_103.</t>
  </si>
  <si>
    <t xml:space="preserve">Appropriate Electronic Prescriptions and status to trigger the messages: 
- Dispensed by dispensing system
- Cancelled prescription
- Prescription expires
</t>
  </si>
  <si>
    <t>Historical Electronic Prescription. Original had valid information and a token.</t>
  </si>
  <si>
    <t>Message returned informing the user that locally stored  and active tokens should be transferred, backed up or dispensed prior to uninstalling the application.
An option to abort uninstalling process until those tokens are preserved is provided.
Note: System could display this message whether there are current Electronic Prescriptions or not. i.e. a generic message.</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</si>
  <si>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</si>
  <si>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</si>
  <si>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</si>
  <si>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</si>
  <si>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</si>
  <si>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</si>
  <si>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</si>
  <si>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</si>
  <si>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</si>
  <si>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</si>
  <si>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Mobile Application in use. Includes active Electronic Prescriptions.</t>
  </si>
  <si>
    <t>Status of Chart-based Electronic Prescription changed since last checked.</t>
  </si>
  <si>
    <t>Chart-based Electronic Prescriptions of various status. Updated statuses must include:
- Cancelled
- Expired.
- Disabled
- Exhausted / Completely used up (Maximum number of dispenses reached)</t>
  </si>
  <si>
    <t>Clear indication that the Electronic Prescription is expired.</t>
  </si>
  <si>
    <t>Chart-based Electronic Prescription exists - Expired</t>
  </si>
  <si>
    <t>Display Chart-based Electronic Prescription -  Expired</t>
  </si>
  <si>
    <t xml:space="preserve">Chart-based Electronic Prescriptions of appropriate status:
- Expired.
</t>
  </si>
  <si>
    <t>Clear indication that the Electronic Prescription is cancelled.</t>
  </si>
  <si>
    <t>Chart-based Electronic Prescription exists - Cancelled</t>
  </si>
  <si>
    <t>Display Chart-based Electronic Prescription - Cancelled</t>
  </si>
  <si>
    <t>Clear indication that the Chart-based Electronic Prescription is cancelled.</t>
  </si>
  <si>
    <t xml:space="preserve">Chart-based Electronic Prescriptions of appropriate status:
- Cancelled
</t>
  </si>
  <si>
    <t>Clear indication that the Electronic Prescription is disabled.</t>
  </si>
  <si>
    <t>Chart-based Electronic Prescription exists - Disabled</t>
  </si>
  <si>
    <t>Display Chart-based Electronic Prescription - Disabled</t>
  </si>
  <si>
    <t>Clear indication that the Chart-based Electronic Prescription is disabled.</t>
  </si>
  <si>
    <t>Chart-based Electronic Prescriptions of appropriate status:
- Disabled</t>
  </si>
  <si>
    <t>Clear indication that the Electronic Prescription has been dispensed.</t>
  </si>
  <si>
    <t>Chart-based Electronic Prescription exists - Exhausted / Completely used up (Maximum number of dispenses reached)</t>
  </si>
  <si>
    <t>Display Chart-based Electronic Prescription - Exhausted / Completely used up (Maximum number of dispenses reached)</t>
  </si>
  <si>
    <t>Clear indication that the Chart-based Electronic Prescription is exhausted / completely used up (Maximum number of dispenses reached).</t>
  </si>
  <si>
    <t>Expired Electronic Prescriptions.</t>
  </si>
  <si>
    <t>Due to expire Electronic Prescriptions.</t>
  </si>
  <si>
    <t>Chart-based Electronic Prescription has expired</t>
  </si>
  <si>
    <t>Chart-based Electronic Prescription is about to expire.</t>
  </si>
  <si>
    <t>ETP information displayed.
Visibly differs from an Electronic Prescription (so that it is cleat that it is not one)
Screen, help or link provides indication that system requires paper prescription to dispense item.</t>
  </si>
  <si>
    <t>Delete / remove Electronic Prescription items from application.</t>
  </si>
  <si>
    <t>Items removed from the application system.
Chart-based Electronic Prescription and Token information removed.</t>
  </si>
  <si>
    <t>Chart-based Electronic Prescriptions.</t>
  </si>
  <si>
    <t>Delete dispensed Electronic Prescription.</t>
  </si>
  <si>
    <t>Delete cancelled Electronic Prescription.</t>
  </si>
  <si>
    <t>Delete expired Electronic Prescription.</t>
  </si>
  <si>
    <t xml:space="preserve">Chart-based Electronic Prescriptions in various transitional states:
- Maximum number of dispenses reached
- Cancelled
- Expired.
</t>
  </si>
  <si>
    <t>ASLR Available
Authored script details exist. i.e. Electronic Prescription as prescribed.
Annotated and / or mapped details regarding AMT and PBS - Includes Active Ingredient medicine.</t>
  </si>
  <si>
    <t xml:space="preserve">Present Electronic Prescription with translated / mapped/ substituted annotations etc. </t>
  </si>
  <si>
    <t>Valid active Electronic Prescriptions.</t>
  </si>
  <si>
    <t>ASLR Available.
Chart-based Electronic Prescription items exist - Unhidden.</t>
  </si>
  <si>
    <t>ASLR Available.
Chart-based Electronic Prescription items exist - Currently Hidden</t>
  </si>
  <si>
    <t xml:space="preserve">ASLR Available.
Various Electronic Prescription items exist.
</t>
  </si>
  <si>
    <t>Active Electronic Prescriptions.
Include hidden prescriptions in ASL
Chart-based Electronic Prescription (including hidden items)</t>
  </si>
  <si>
    <t>The system maintains audit logs associated with Electronic Prescription retrieval events as specified in the requirement.</t>
  </si>
  <si>
    <t xml:space="preserve">Electronic Prescriptions and Chart based Electronic Prescriptions with and without dispense records available for retrieval in one or more PDS
</t>
  </si>
  <si>
    <t>Electronic Prescriptions and/or Chart based Electronic Prescriptions available for retrieval in ASLR</t>
  </si>
  <si>
    <t>One or more PDS available 
Chart based Electronic Prescription available in PDS</t>
  </si>
  <si>
    <t xml:space="preserve">Chart based Electronic Prescription with dispense records (held in PDS) </t>
  </si>
  <si>
    <t>Display Chart-based Electronic Prescription - Dispensed - Maximum dosage limit not reached</t>
  </si>
  <si>
    <t>Delete Chart-based Electronic Prescription.</t>
  </si>
  <si>
    <t>Request Chart-based Electronic Prescription information from one or more PDS on behalf of mobile application using DSPID</t>
  </si>
  <si>
    <t>Valid active Chart-based Electronic Prescriptions.</t>
  </si>
  <si>
    <t xml:space="preserve">Electronic Prescriptions and/or Chart-based Electronic Prescriptions  with and without dispense records available for retrieval in one or more PDS
</t>
  </si>
  <si>
    <t xml:space="preserve">Electronic Prescriptions  and/or Chart-based Electronic Prescriptions with and without dispense records available for retrieval in ASLR
</t>
  </si>
  <si>
    <t>Electronic Prescriptions and/or Chart-based Electronic Prescriptions available for retrieval in one or more PDS</t>
  </si>
  <si>
    <t>Electronic Prescriptions and/or Chart-based Electronic Prescriptions with or without dispense records available for retrieval in one or more PDS</t>
  </si>
  <si>
    <t>Electronic Prescriptions and/or Chart-based Electronic Prescriptions  with or without dispense records available for retrieval in one or more PDS</t>
  </si>
  <si>
    <t>Electronic Prescriptions and/or Chart-based Electronic Prescriptions  with or without dispense records available for retrieval in ASLR</t>
  </si>
  <si>
    <t>Electronic Prescriptions and/or Chart-based Electronic Prescriptions with or without dispense records available for retrieval in ASLR</t>
  </si>
  <si>
    <t>Electronic Prescriptions and/or Chart-based Electronic Prescriptions with and without dispense records for multiple SoCs available for retrieval in one or more PDS</t>
  </si>
  <si>
    <t xml:space="preserve">Receive Chart-based Electronic Prescription information from the PDS. 
Can store and pass on (to mobile application) retrieved information. </t>
  </si>
  <si>
    <t xml:space="preserve">System receives Chart-based Electronic Prescription tokens from potential sources:
- PDS
- CIS
- SMS or Email
- Paper
- ASLR
- Typed DSPID
</t>
  </si>
  <si>
    <t xml:space="preserve">All source possibilities have Chart-based Electronic Prescription tokens available for reception. </t>
  </si>
  <si>
    <t>System receives Chart-based Electronic Prescription information from potential sources:
- PDS
- CIS
- SMS or Email (or hyperlink)
- ASLR</t>
  </si>
  <si>
    <t xml:space="preserve">All source possibilities have Chart-based Electronic Prescription information available for reception. 
</t>
  </si>
  <si>
    <t>Valid Chart-based Electronic Prescriptions exist.</t>
  </si>
  <si>
    <t xml:space="preserve">Legacy Chart-based Electronic Prescriptions exist.in the system. </t>
  </si>
  <si>
    <t>Historical Chart-based Electronic Prescription. Original had valid information and a token.</t>
  </si>
  <si>
    <t>Clear indication that the Chart-based Electronic Prescription is expired.</t>
  </si>
  <si>
    <t>Display Electronic Prescriptions originated from a Medication Chart ASLR - No Edit</t>
  </si>
  <si>
    <t>Display Electronic Prescriptions originated from a Medication Chart PDS - No Edit</t>
  </si>
  <si>
    <t>Due to expire Chart-based Electronic Prescription.</t>
  </si>
  <si>
    <t>Delete / remove Chart-based Electronic Prescriptions from application.</t>
  </si>
  <si>
    <t>Delete Chart-based Electronic Prescription that has reached maximum number of dispenses.</t>
  </si>
  <si>
    <t>Delete Chart-based Electronic Prescription item that has been cancelled</t>
  </si>
  <si>
    <t>Delete Chart-based Electronic Prescription item that has expired.</t>
  </si>
  <si>
    <t>Unhide the hidden Chart-based Electronic Prescription.</t>
  </si>
  <si>
    <t>Valid Electronic Prescriptions - unhidden.
Valid Chart-based Electronic Prescriptions - unhidden.</t>
  </si>
  <si>
    <t>Valid Electronic Prescriptions - unhidden.
Valid Chart-based Electronic Prescriptions - unhidden.</t>
  </si>
  <si>
    <t>Information displayed as per the original Chart prescription details.
It is clearly stated that this is NOT an active script.
Token is NOT displayed.</t>
  </si>
  <si>
    <t>Expired Chart-based Electronic Prescription.</t>
  </si>
  <si>
    <t>3.0.3</t>
  </si>
  <si>
    <t>Mobile Intermediary and Mobile Application Systems</t>
  </si>
  <si>
    <t>Each option has EP tokens:
Electronic Prescriptions</t>
  </si>
  <si>
    <t xml:space="preserve">Each option has EP information:
Electronic Prescriptions
</t>
  </si>
  <si>
    <t>Display Electronic Prescriptions - Record supplementary information against prescription</t>
  </si>
  <si>
    <t>CONDITION: Mobile Application supports Notifications
Electronic Prescription dispensed - Notification Message.</t>
  </si>
  <si>
    <t>CONDITION: Mobile Application supports Notifications
Electronic Prescription cancelled - Notification Message.</t>
  </si>
  <si>
    <t>CONDITION: Mobile Application supports Notifications
Electronic Prescription expired - Notification Message.</t>
  </si>
  <si>
    <r>
      <t xml:space="preserve">The notification is not sent exclusively to the mobile device. 
</t>
    </r>
    <r>
      <rPr>
        <i/>
        <sz val="11"/>
        <rFont val="Calibri"/>
        <family val="2"/>
        <scheme val="minor"/>
      </rPr>
      <t>Note: An appropriate solution could be that the same mobile number cannot be used for both stored number and notification number OR a check to compare when notification triggered and a match sending the notification to an alternative channel.</t>
    </r>
  </si>
  <si>
    <t>Electronic prescriptions of various status. Updated statuses must include:
- Cancelled
- Dispensed
- Expired.
- Disabled</t>
  </si>
  <si>
    <t>ASLR Available.
Mobile is self-registering for ASLR.
Note: If there is NO Agency approved Identity Management Service, please enter N/A in the test result.</t>
  </si>
  <si>
    <t>Electronic Prescriptions - Includes full active ingredient information that would be substituted.
Electronic Prescription test data:
- various types of prescription test data including Active Ingredient Prescribing test data. See PRES_PRES_001 to PRES_PRES_103.
Chart-based Electronic Prescriptions test data:
- various types of prescription test data for PBS Hospital Medication Chart and NRMC including Active Ingredient Prescribing test data.</t>
  </si>
  <si>
    <t>System supports single factor or multi stage authentication
System NOT Hosted and Accessible over Public Internet
Note: A known breached credentials service needs to be an external managed service (or list). Please refer to ‘Breached Password Services’ in Appendix B Implementation Advice in the conformance profile.</t>
  </si>
  <si>
    <t>End: Mobile Application Connected to ASLR (via Intermediary)</t>
  </si>
  <si>
    <t>Start: Mobile Application Connected to ASLR (via Intermediary)</t>
  </si>
  <si>
    <t>MA-87</t>
  </si>
  <si>
    <t>End: Mobile Application Connected to PDS (via Intermediary)</t>
  </si>
  <si>
    <t>Start: Mobile Application Connected to PDS (via Intermediary)</t>
  </si>
  <si>
    <t>The system does not change or manipulate the content  of any prescription in the mobile intermediary.</t>
  </si>
  <si>
    <t>Start: Mobile Intermediary Connected to a PDS</t>
  </si>
  <si>
    <t>Mobile Application - Open PDS</t>
  </si>
  <si>
    <t>- Document ID: DH-3734:2022</t>
  </si>
  <si>
    <t>- Document ID: DH-3542:2021</t>
  </si>
  <si>
    <t>Electronic Prescribing - Solution Architecture v3.0</t>
  </si>
  <si>
    <t>- Document ID: DH-3736:2022</t>
  </si>
  <si>
    <t>EP - CTD - Prescriptions v3.0.3</t>
  </si>
  <si>
    <t>- Document ID: DH-3728:2022</t>
  </si>
  <si>
    <t>EP - CTS - Prescribing Systems v3.0.3</t>
  </si>
  <si>
    <t>- Document ID: DH-3729:2022</t>
  </si>
  <si>
    <t>EP - CTS - Dispensing Systems v3.0.3</t>
  </si>
  <si>
    <t>- Document ID: DH-3730:2022</t>
  </si>
  <si>
    <t>EP - CTS - Prescription Delivery Services v3.0.3</t>
  </si>
  <si>
    <t>- Document ID: DH-3731:2022</t>
  </si>
  <si>
    <t>EP - CTS - Active Script List Registry v3.0.3</t>
  </si>
  <si>
    <t>- Document ID: DH-3732:2022</t>
  </si>
  <si>
    <t>EP - CTS - Mobile Channel v3.0.3</t>
  </si>
  <si>
    <t>Document ID: DH-3732:2022</t>
  </si>
  <si>
    <t>Display the Active Script List  with chart-based electronic prescriptions.</t>
  </si>
  <si>
    <t>Test Cases  taken from specified requirements for Conformance Requirements Specification:
Section 3.5 
Sub-Sections:
- Mobile Intermediaries and Mobile applications
Section 3.6
Sub-Sections:
- Mobile Applications
Section 3.7
Sub-Sections:
- Mobile Intermediary</t>
  </si>
  <si>
    <t>Software developer (Product Owner) organisation</t>
  </si>
  <si>
    <t>Please specify "web-based software" OR "software installed on mobile device"</t>
  </si>
  <si>
    <t xml:space="preserve">Mobile Intermediary requests connection to PDS     </t>
  </si>
  <si>
    <t xml:space="preserve">Connection request authenticated by PDS.
Authentication: Mobile Intermediary’s OAuth 2.0-based API Gateway credential.
Authentication: Public Key Infrastructure (PKI)
Note: Refer to the requirement DS-3:
</t>
  </si>
  <si>
    <t xml:space="preserve">Conformant ID for System 
Mobile Intermediary Available
</t>
  </si>
  <si>
    <t xml:space="preserve">Conformant ID for System 
Mobile Application Available
</t>
  </si>
  <si>
    <t xml:space="preserve">Conformant ID for System 
ASL Available
</t>
  </si>
  <si>
    <t xml:space="preserve">Conformant ID for System 
PDS Available
</t>
  </si>
  <si>
    <t>System sends 'request information' to a valid ASLR.</t>
  </si>
  <si>
    <t>System sends 'request information' to a valid Mobile Intermediary.</t>
  </si>
  <si>
    <t>System sends 'request information' to a valid Mobile application.</t>
  </si>
  <si>
    <t>System sends 'request information' to a valid PDS.</t>
  </si>
  <si>
    <t xml:space="preserve">Request for information includes valid Conformance ID.
Valid Conformance ID:
A text string of no more than 36 printable characters containing a text string representing the Product Name, a single character delimiter (“|”) and an alpha-numeric string representing the Software Product Version. (e.g. MyPrescriber|3.4).
</t>
  </si>
  <si>
    <t xml:space="preserve">CONDITION: System collects personal information.
SoC must provide consent regarding personal information. </t>
  </si>
  <si>
    <t>Mobile Application software sends a requests for prescription information to the Mobile Intermediary.</t>
  </si>
  <si>
    <t>Mobile Application installed on mobile device</t>
  </si>
  <si>
    <t xml:space="preserve">Mobile Application provides the device ID to the Mobile Intermediary.
The connection request data contains a unique identifier tied to the mobile device hardware.
</t>
  </si>
  <si>
    <t xml:space="preserve">The system uses an appropriate scanning device. 
OCR or similar methods are not in use.
</t>
  </si>
  <si>
    <t>TC_MC_MA_069</t>
  </si>
  <si>
    <t>TC_MC_MA_070</t>
  </si>
  <si>
    <t xml:space="preserve">Chart-based Electronic Prescriptions.
</t>
  </si>
  <si>
    <t xml:space="preserve">Tokens for chart-based electronic prescriptions are NOT displayed. 
</t>
  </si>
  <si>
    <t xml:space="preserve">Tokens for chart-based electronic prescriptions.are NOT displayed. 
</t>
  </si>
  <si>
    <t xml:space="preserve">PDS Available.
Mobile Intermediary connecting to OPDS
Various chart-based Electronic Prescription items exist.
</t>
  </si>
  <si>
    <t xml:space="preserve">ASLR Available.
Mobile Intermediary connecting to ASLR
Various chart-based Electronic Prescription items exist.
</t>
  </si>
  <si>
    <t>Display chart-based electronic prescriptions downloaded from the PDS.</t>
  </si>
  <si>
    <t>MA-500
MA-505
MA-520
MA-525
MA-530
MA-535
MA-14
MA-550
MA-12
MA-555
MA-11
MA-560
MA-562
MA-575
MA-577
MA-580
MA-590
MA-595
MA-600
MA-606
MA-607
MA-608
MA-87
MA-87</t>
  </si>
  <si>
    <t>TC_MC_MA_001 &amp; 002
TC_MC_MA_003 &amp; 004
TC_MC_MA_009
TC_MC_MA_010 
TC_MC_MA_011
TC_MC_MA_012 &amp; 13
TC_MC_MA_014 &amp; 015
TC_MC_MA_016
TC_MC_MA_017 to 019
TC_MC_MA_020 
TC_MC_MA_021 
TC_MC_MA_022, 024
TC_MC_MA_025
TC_MC_MA_026 &amp; 027
TC_MC_MA_028 &amp; 029
TC_MC_MA_030
TC_MC_MA_032 &amp; 033
TC_MC_MA_034 to 037
TC_MC_MA_038 &amp; 039
TC_MC_MA_040
TC_MC_MA_041
TC_MC_MA_042
TC_MC_MA_069
TC_MC_MA_070</t>
  </si>
  <si>
    <t>Condition: Mobile Intermediary connecting to OPDS
Display chart-based electronic prescriptions downloaded from the PDS.</t>
  </si>
  <si>
    <t>Condition: Mobile Intermediary connecting to ASLR
Display the Active Script List  with chart-based electronic prescriptions.</t>
  </si>
  <si>
    <t xml:space="preserve">The system puts in place necessary controls for managing "OFFICIAL" data with a Protective Marking  of "OFFICIAL: Sensitive". 
</t>
  </si>
  <si>
    <t xml:space="preserve">End to End Interfaces: Prescribing System, Dispensing System, Mobile Application via Intermediary, PDS and ASLR </t>
  </si>
  <si>
    <r>
      <t xml:space="preserve">The data is encrypted appropriately.
</t>
    </r>
    <r>
      <rPr>
        <i/>
        <sz val="11"/>
        <rFont val="Calibri"/>
        <family val="2"/>
        <scheme val="minor"/>
      </rPr>
      <t>Note: Transmission of Electronic Prescription information over public networks SHALL be encrypted using Australian Signals Directorate (ASD) approved cryptographic algorithms. 
Refer to ASD Approved Cryptographic Algorithms 
https://www.cyber.gov.au/acsc/view-all-content/ism</t>
    </r>
  </si>
  <si>
    <r>
      <t xml:space="preserve">All asset information is encrypted correctly as ASD Approved Cryptographic algorithms.
</t>
    </r>
    <r>
      <rPr>
        <i/>
        <sz val="11"/>
        <rFont val="Calibri"/>
        <family val="2"/>
        <scheme val="minor"/>
      </rPr>
      <t xml:space="preserve">
Note: Refer to ASD Approved Cryptographic Algorithms in
https://www.cyber.gov.au/acsc/view-all-content/advice/guidelines-cryptography
Information Asset Guidelines: https://www.qgcio.qld.gov.au/documents/identification-and-classification-of-information-assets
</t>
    </r>
    <r>
      <rPr>
        <sz val="11"/>
        <rFont val="Calibri"/>
        <family val="2"/>
        <scheme val="minor"/>
      </rPr>
      <t xml:space="preserve">
</t>
    </r>
  </si>
  <si>
    <t>The system SHALL support approved authentication methods of connection requests between mobile implementations (regardless of device or platform), intermediaries, PDS’s, ASLR’s and CIS’s.</t>
  </si>
  <si>
    <r>
      <t>If the system supports the creation of a profile or user account (or similar) then the system</t>
    </r>
    <r>
      <rPr>
        <b/>
        <sz val="11"/>
        <color theme="1"/>
        <rFont val="Calibri"/>
        <family val="2"/>
        <scheme val="minor"/>
      </rPr>
      <t xml:space="preserve"> </t>
    </r>
    <r>
      <rPr>
        <sz val="11"/>
        <color theme="1"/>
        <rFont val="Calibri"/>
        <family val="2"/>
        <scheme val="minor"/>
      </rPr>
      <t>SHALL allow the user to de-activate that account. 
The de-activation process SHALL</t>
    </r>
    <r>
      <rPr>
        <b/>
        <sz val="11"/>
        <color theme="1"/>
        <rFont val="Calibri"/>
        <family val="2"/>
        <scheme val="minor"/>
      </rPr>
      <t xml:space="preserve"> </t>
    </r>
    <r>
      <rPr>
        <sz val="11"/>
        <color theme="1"/>
        <rFont val="Calibri"/>
        <family val="2"/>
        <scheme val="minor"/>
      </rPr>
      <t xml:space="preserve">provide the user the option to remove all personal and prescription items held by the system and associated systems.
The de-activate process SHOULD warn the user that their personal and prescription items will be removed (if that is applicable) at the completion of the de-activation process.
</t>
    </r>
    <r>
      <rPr>
        <i/>
        <sz val="11"/>
        <color theme="1"/>
        <rFont val="Calibri"/>
        <family val="2"/>
        <scheme val="minor"/>
      </rPr>
      <t>Note: the system can retain local stored digital passport or digital identity files/tokens/settings etc in case it becomes important at a later date (e.g. the system is re-installed).
Note: also see MA-585 for mobile apps.</t>
    </r>
  </si>
  <si>
    <r>
      <t xml:space="preserve">The system SHALL provide a valid conformance ID when requesting information.
</t>
    </r>
    <r>
      <rPr>
        <i/>
        <sz val="11"/>
        <color theme="1"/>
        <rFont val="Calibri"/>
        <family val="2"/>
        <scheme val="minor"/>
      </rPr>
      <t>Note: non-conformant systems are not permitted to engage PDS’s and ASLR’s.</t>
    </r>
  </si>
  <si>
    <r>
      <rPr>
        <sz val="11"/>
        <rFont val="Calibri"/>
        <family val="2"/>
      </rPr>
      <t>If the system collects personal information regardless of the source of that information then the system SHALL:
•	Display or provide a means to read the privacy statement used by the system
•	Ensure the SoC takes some action to consent (i.e. tick a box or press a button or some other action that indicates consent)
The privacy statement SHALL disclose how the personal information will be used.
The system SHALL</t>
    </r>
    <r>
      <rPr>
        <b/>
        <sz val="11"/>
        <rFont val="Calibri"/>
        <family val="2"/>
      </rPr>
      <t xml:space="preserve"> </t>
    </r>
    <r>
      <rPr>
        <sz val="11"/>
        <rFont val="Calibri"/>
        <family val="2"/>
      </rPr>
      <t>NOT</t>
    </r>
    <r>
      <rPr>
        <b/>
        <sz val="11"/>
        <rFont val="Calibri"/>
        <family val="2"/>
      </rPr>
      <t xml:space="preserve"> </t>
    </r>
    <r>
      <rPr>
        <sz val="11"/>
        <rFont val="Calibri"/>
        <family val="2"/>
      </rPr>
      <t xml:space="preserve">collect, store or share personal information until the SoC has actively provided consent.
</t>
    </r>
    <r>
      <rPr>
        <i/>
        <sz val="11"/>
        <rFont val="Calibri"/>
        <family val="2"/>
      </rPr>
      <t>Note: demographic data, contact information and prescription information is considered personal information.
Note: sources for personal information includes, but is not limited to:
•	A paper or electronic EoP
•	A CIS
•	A PDS
•	Manual data entry
Note: the privacy statement must be sufficient to satisfy the Privacy Act 1988.</t>
    </r>
  </si>
  <si>
    <r>
      <t>The system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intentionally manipulate the device, operating system or other software settings in such a way that the system becomes the default system for the discovery and management of electronic prescribing tokens without user knowledge.
The system MAY provide options or settings within the device, operating system or software settings that enable the system to become the default system when discovering or managing electronic prescribing tokens.
</t>
    </r>
    <r>
      <rPr>
        <i/>
        <sz val="11"/>
        <color theme="1"/>
        <rFont val="Calibri"/>
        <family val="2"/>
        <scheme val="minor"/>
      </rPr>
      <t>Note: systems are not to ‘take over’ a device in such a way that the system automatically becomes the default device for electronic prescribing. EP systems must be designed to co-exist with other EP systems so that patient choice and preferences are maintained.</t>
    </r>
  </si>
  <si>
    <r>
      <t xml:space="preserve">The system SHALL provide application level security that requires the SoC to enter a password, PIN, biometric input or similar before the system provides any functionality to the SoC.
</t>
    </r>
    <r>
      <rPr>
        <i/>
        <sz val="11"/>
        <color theme="1"/>
        <rFont val="Calibri"/>
        <family val="2"/>
        <scheme val="minor"/>
      </rPr>
      <t>Note: app level security is in addition to device level security. This prevents the abuse of tokens if the mobile device is lost or stolen.
Note: the definition of ‘session’ used by this document is described in the glossary.</t>
    </r>
  </si>
  <si>
    <r>
      <t xml:space="preserve">The system SHALL enforce the user to satisfy application level security (see MA-510) when the system detects system inactivity for 15 minutes or more.
</t>
    </r>
    <r>
      <rPr>
        <i/>
        <sz val="11"/>
        <color theme="1"/>
        <rFont val="Calibri"/>
        <family val="2"/>
        <scheme val="minor"/>
      </rPr>
      <t>Note: if the app hasn’t been used for 15 minutes or more then the app must present the password/PIN etc to the user before the app becomes activated.</t>
    </r>
  </si>
  <si>
    <r>
      <t xml:space="preserve">The system SHALL include the system’s device ID in every request for prescription information.
</t>
    </r>
    <r>
      <rPr>
        <i/>
        <sz val="11"/>
        <rFont val="Calibri"/>
        <family val="2"/>
        <scheme val="minor"/>
      </rPr>
      <t>Note: a device ID might be a MAC address or some hardware identifier (e.g. IMEI number). Providing a device ID empowers systems to identify and block nefarious end-points suspected of exploiting the EP infrastructure (e.g. unusual patterns of web service requests that align with known patterns of abuse etc)</t>
    </r>
    <r>
      <rPr>
        <sz val="11"/>
        <rFont val="Calibri"/>
        <family val="2"/>
        <scheme val="minor"/>
      </rPr>
      <t>.</t>
    </r>
  </si>
  <si>
    <t>The system MAY receive and store prescription information from the following sources:
•	A PDS
•	A CIS
•	An SMS/email (or hyperlink)
•	An ASLR
•	Some other source, subject to MA-530.</t>
  </si>
  <si>
    <r>
      <t>The system</t>
    </r>
    <r>
      <rPr>
        <b/>
        <sz val="11"/>
        <color theme="1"/>
        <rFont val="Calibri"/>
        <family val="2"/>
        <scheme val="minor"/>
      </rPr>
      <t xml:space="preserve"> </t>
    </r>
    <r>
      <rPr>
        <sz val="11"/>
        <color theme="1"/>
        <rFont val="Calibri"/>
        <family val="2"/>
        <scheme val="minor"/>
      </rPr>
      <t xml:space="preserve">SHALL NOT receive prescription information by scanning paper sources (i.e. a printed EoP) and determining prescription information via OCR or similar.
</t>
    </r>
    <r>
      <rPr>
        <i/>
        <sz val="11"/>
        <color theme="1"/>
        <rFont val="Calibri"/>
        <family val="2"/>
        <scheme val="minor"/>
      </rPr>
      <t>Note: OCR scanning of a printed EoP is unreliable and not trusted. The mobile device can retrieve prescription information from a PDS or ASLR (via scanning a token) but trying to determine medicine information from a printed EoP is not permitted.
Note: the token (DSPID) CAN be determined by scanning a printed EoP. See MA-520 and MA-535.</t>
    </r>
  </si>
  <si>
    <r>
      <t xml:space="preserve">The system MAY allow the user to augment prescription information with the user’s own notes or medical information if the user chooses to do so.
</t>
    </r>
    <r>
      <rPr>
        <i/>
        <sz val="11"/>
        <color theme="1"/>
        <rFont val="Calibri"/>
        <family val="2"/>
        <scheme val="minor"/>
      </rPr>
      <t>Note: the user may wish to add notes against an item, via manual entry or other means, that assists them in the management of their prescription information. For example, they may wish to add clinical indications; notes provided by the prescriber; brand/active ingredient names etc.</t>
    </r>
  </si>
  <si>
    <r>
      <t xml:space="preserve">The system MAY provide indication to the user if it detects the PDS/ASLR/MI (as appropriate) is unreachable or unavailable.
</t>
    </r>
    <r>
      <rPr>
        <i/>
        <sz val="11"/>
        <color theme="1"/>
        <rFont val="Calibri"/>
        <family val="2"/>
        <scheme val="minor"/>
      </rPr>
      <t>Note: if the system relies on a mobile intermediary and that is unavailable then the PDS/ASLR is also unavailable.</t>
    </r>
    <r>
      <rPr>
        <sz val="11"/>
        <color theme="1"/>
        <rFont val="Calibri"/>
        <family val="2"/>
        <scheme val="minor"/>
      </rPr>
      <t xml:space="preserve">
</t>
    </r>
  </si>
  <si>
    <r>
      <t>The system SHALL permit the user to select and view prescription information and tokens for every token stored by the system. The tokens</t>
    </r>
    <r>
      <rPr>
        <b/>
        <sz val="11"/>
        <rFont val="Calibri"/>
        <family val="2"/>
        <scheme val="minor"/>
      </rPr>
      <t xml:space="preserve"> </t>
    </r>
    <r>
      <rPr>
        <sz val="11"/>
        <rFont val="Calibri"/>
        <family val="2"/>
        <scheme val="minor"/>
      </rPr>
      <t xml:space="preserve">SHALL be rendered as QR codes.
</t>
    </r>
    <r>
      <rPr>
        <i/>
        <sz val="11"/>
        <rFont val="Calibri"/>
        <family val="2"/>
        <scheme val="minor"/>
      </rPr>
      <t xml:space="preserve">Note: the app must be able to view stored prescription information and tokens for management and dispensing purposes.
Note: an app fetching an ASL from an ASLR is storing tokens – even if briefly and only for the purposes of rendering the ASL to the user. 
</t>
    </r>
  </si>
  <si>
    <r>
      <t xml:space="preserve">The system SHALL display all rendered information in "original text", irrespective of the presence or otherwise of coded information fields.
</t>
    </r>
    <r>
      <rPr>
        <i/>
        <sz val="11"/>
        <color theme="1"/>
        <rFont val="Calibri"/>
        <family val="2"/>
        <scheme val="minor"/>
      </rPr>
      <t>Note: "Original Text" is defined as the text "exactly as presented to the prescriber or dispenser". This ensures that the content is human readable and facilitates consumer access to information.</t>
    </r>
  </si>
  <si>
    <r>
      <t xml:space="preserve">If the system supports notifications (via email/SMS/phone alert etc) when the system discovers a prescription has been dispensed, cancelled or has expired then the system SHALL provide the SoC the option to turn off those notifications.
</t>
    </r>
    <r>
      <rPr>
        <i/>
        <sz val="11"/>
        <color theme="1"/>
        <rFont val="Calibri"/>
        <family val="2"/>
        <scheme val="minor"/>
      </rPr>
      <t xml:space="preserve">Note: the cancellation of a prescription is initiated by the prescriber or dispenser. The user should have the option to be informed of this event so they proactively manage their prescriptions but need to be able to disable that option.
</t>
    </r>
  </si>
  <si>
    <r>
      <t>If the system sends notifications (see MA-560 etc) then the system SHOULD</t>
    </r>
    <r>
      <rPr>
        <b/>
        <sz val="11"/>
        <color theme="1"/>
        <rFont val="Calibri"/>
        <family val="2"/>
        <scheme val="minor"/>
      </rPr>
      <t xml:space="preserve"> </t>
    </r>
    <r>
      <rPr>
        <sz val="11"/>
        <color theme="1"/>
        <rFont val="Calibri"/>
        <family val="2"/>
        <scheme val="minor"/>
      </rPr>
      <t xml:space="preserve">NOT send those notifications exclusively to the same mobile device (e.g. the notification should be able to be sent via email or other electronic address).
</t>
    </r>
    <r>
      <rPr>
        <i/>
        <sz val="11"/>
        <color theme="1"/>
        <rFont val="Calibri"/>
        <family val="2"/>
        <scheme val="minor"/>
      </rPr>
      <t>Note: allowing the SoC the option of being notified about each dispense via a channel that is not the same mobile device presents an opportunity for the SoC to detect abuse, especially if a phone containing tokens is lost or stolen.
Note: this requirement implies a robust means of collecting and verifying an electronic address should be designed into the solution.</t>
    </r>
  </si>
  <si>
    <r>
      <t>The system SHALL clearly indicate items that have expired, been disabled, been cancelled, or dispensed.</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Note: legal prescriptions have an expiry date and can’t be dispensed beyond that date. The user needs to be able to see if a prescription has expired.
Note: expired items are not to be automatically removed from the app or local device. See MA-570.</t>
    </r>
  </si>
  <si>
    <r>
      <t xml:space="preserve">The system SHOULD apply the principles of WCAG level AA.
</t>
    </r>
    <r>
      <rPr>
        <i/>
        <sz val="11"/>
        <color theme="1"/>
        <rFont val="Calibri"/>
        <family val="2"/>
        <scheme val="minor"/>
      </rPr>
      <t>Note: WCAG v2.1 level AA is the recommended minimum when designing webpages. Mobile app users can apply many WCAG principles despite the app not being, or using, webpages.</t>
    </r>
  </si>
  <si>
    <r>
      <t>If the system stores or presents ETP information then 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present ETP information in a way that is visually different to EP's and the system will provide information, via on-screen text, a help screen, a link to a web page or similar, that explains that ETP information that appears in the system requires the paper prescription when dispensing.</t>
    </r>
  </si>
  <si>
    <r>
      <t>If the system permits self-registration via a mobile device, that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validate the SoC’s identity via an Agency approved Identity Management Service.</t>
    </r>
  </si>
  <si>
    <t xml:space="preserve">When the system is about to hide an item in the ASL (see MA-630) the system SHALL display a prompt that needs to be actively acknowledged and that prompt will state that hiding an item prevents healthcare providers from seeing that item and the user will need to keep a copy of the token either in the app or a copy stored elsewhere if they wish to have that hidden item dispensed.
</t>
  </si>
  <si>
    <t>When the system is about to unhide an item in the ASL then the system SHALL warn the user that unhiding the item will permit other healthcare providers to see that item.</t>
  </si>
  <si>
    <t>The system MAY offer single-factor authentication for users.</t>
  </si>
  <si>
    <r>
      <t>The app SHALL</t>
    </r>
    <r>
      <rPr>
        <b/>
        <sz val="11"/>
        <color theme="1"/>
        <rFont val="Calibri"/>
        <family val="2"/>
        <scheme val="minor"/>
      </rPr>
      <t xml:space="preserve"> </t>
    </r>
    <r>
      <rPr>
        <sz val="11"/>
        <color theme="1"/>
        <rFont val="Calibri"/>
        <family val="2"/>
        <scheme val="minor"/>
      </rPr>
      <t>NOT use PINs as the sole method of the initial authentication such as when the user first uses the application on the device.</t>
    </r>
  </si>
  <si>
    <r>
      <t>The system</t>
    </r>
    <r>
      <rPr>
        <b/>
        <sz val="11"/>
        <rFont val="Calibri"/>
        <family val="2"/>
        <scheme val="minor"/>
      </rPr>
      <t xml:space="preserve"> </t>
    </r>
    <r>
      <rPr>
        <sz val="11"/>
        <rFont val="Calibri"/>
        <family val="2"/>
        <scheme val="minor"/>
      </rPr>
      <t>SHALL automatically log off an account, or require re-authentication, after a period of inactivity defined by the healthcare organisation.
The default inactivity period SHOULD</t>
    </r>
    <r>
      <rPr>
        <b/>
        <sz val="11"/>
        <rFont val="Calibri"/>
        <family val="2"/>
        <scheme val="minor"/>
      </rPr>
      <t xml:space="preserve"> </t>
    </r>
    <r>
      <rPr>
        <sz val="11"/>
        <rFont val="Calibri"/>
        <family val="2"/>
        <scheme val="minor"/>
      </rPr>
      <t xml:space="preserve">NOT be longer than 15 minutes.
</t>
    </r>
  </si>
  <si>
    <r>
      <t>The system SHOULD</t>
    </r>
    <r>
      <rPr>
        <b/>
        <sz val="11"/>
        <color theme="1"/>
        <rFont val="Calibri"/>
        <family val="2"/>
        <scheme val="minor"/>
      </rPr>
      <t xml:space="preserve"> </t>
    </r>
    <r>
      <rPr>
        <sz val="11"/>
        <color theme="1"/>
        <rFont val="Calibri"/>
        <family val="2"/>
        <scheme val="minor"/>
      </rPr>
      <t xml:space="preserve">check users’ credentials with a known breached credentials service to ensure the credentials haven’t been used in a previous data </t>
    </r>
    <r>
      <rPr>
        <sz val="11"/>
        <rFont val="Calibri"/>
        <family val="2"/>
        <scheme val="minor"/>
      </rPr>
      <t xml:space="preserve">breach. </t>
    </r>
    <r>
      <rPr>
        <sz val="11"/>
        <color theme="1"/>
        <rFont val="Calibri"/>
        <family val="2"/>
        <scheme val="minor"/>
      </rPr>
      <t xml:space="preserve">
</t>
    </r>
    <r>
      <rPr>
        <i/>
        <sz val="11"/>
        <color theme="1"/>
        <rFont val="Calibri"/>
        <family val="2"/>
        <scheme val="minor"/>
      </rPr>
      <t>Note: a known breached credentials service is a service which provides either an API to check if a password has been included in a known data breach or a list of all known passwords included in known data breaches</t>
    </r>
  </si>
  <si>
    <r>
      <t xml:space="preserve">The system SHALL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</si>
  <si>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r>
      <t xml:space="preserve">The system SHALL,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</si>
  <si>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r>
      <t>The system SHALL</t>
    </r>
    <r>
      <rPr>
        <b/>
        <sz val="11"/>
        <rFont val="Calibri"/>
        <family val="2"/>
        <scheme val="minor"/>
      </rPr>
      <t xml:space="preserve"> </t>
    </r>
    <r>
      <rPr>
        <sz val="11"/>
        <rFont val="Calibri"/>
        <family val="2"/>
        <scheme val="minor"/>
      </rPr>
      <t xml:space="preserve">NOT change or manipulate the content  of any prescription. </t>
    </r>
  </si>
  <si>
    <r>
      <t>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aggregate data across SoCs, or provide data to any entity for secondary use unless </t>
    </r>
    <r>
      <rPr>
        <sz val="11"/>
        <rFont val="Calibri"/>
        <family val="2"/>
        <scheme val="minor"/>
      </rPr>
      <t>explicit consent</t>
    </r>
    <r>
      <rPr>
        <sz val="11"/>
        <color rgb="FFFF0000"/>
        <rFont val="Calibri"/>
        <family val="2"/>
        <scheme val="minor"/>
      </rPr>
      <t xml:space="preserve"> </t>
    </r>
    <r>
      <rPr>
        <sz val="11"/>
        <color theme="1"/>
        <rFont val="Calibri"/>
        <family val="2"/>
        <scheme val="minor"/>
      </rPr>
      <t xml:space="preserve">from the SoC has been obtained. </t>
    </r>
  </si>
  <si>
    <t xml:space="preserve">If the service operates as a Commonwealth Government Service, the system SHALL put in place necessary controls for managing "OFFICIAL" data with a Protective Marking  of "OFFICIAL: Sensitive". 
 </t>
  </si>
  <si>
    <t>The system SHOULD encrypt information assets at rest using an Australian Signals Directorate (ASD) approved cryptographic algorithms.</t>
  </si>
  <si>
    <r>
      <t>The system</t>
    </r>
    <r>
      <rPr>
        <b/>
        <sz val="11"/>
        <color theme="1"/>
        <rFont val="Calibri"/>
        <family val="2"/>
        <scheme val="minor"/>
      </rPr>
      <t xml:space="preserve"> </t>
    </r>
    <r>
      <rPr>
        <sz val="11"/>
        <color theme="1"/>
        <rFont val="Calibri"/>
        <family val="2"/>
        <scheme val="minor"/>
      </rPr>
      <t xml:space="preserve">SHALL be able to submit a DSPID when requesting information from a PDS then retrieve and store that information or retrieve and pass-through that information.
</t>
    </r>
    <r>
      <rPr>
        <i/>
        <sz val="11"/>
        <color theme="1"/>
        <rFont val="Calibri"/>
        <family val="2"/>
        <scheme val="minor"/>
      </rPr>
      <t>Note: the system might consume tokens/DSPID’s from one source (e.g. a client app) and then use that to fetch prescription information from a PDS.</t>
    </r>
  </si>
  <si>
    <r>
      <t>Where the system receives information about an electronic prescription from a Prescription Delivery Service 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 xml:space="preserve">warrant that the privacy controls of the originating PDS are maintained during the delivery process to the requesting application and subsequently 
 </t>
    </r>
  </si>
  <si>
    <t>Branch Manager – Clinical and Digital Health Standards Governance, Digital Strategy Division</t>
  </si>
  <si>
    <t>Electronic Prescribing  – Conformance Profile v3.0.1</t>
  </si>
  <si>
    <t>Copyright © 2023 Australian Digital Health Agency</t>
  </si>
  <si>
    <t>Please specify name of the PDS that your system connects to (if applicable).</t>
  </si>
  <si>
    <t>Please specify name of the ASLR that your system connects to (if applicable).</t>
  </si>
  <si>
    <t>Please enter "Open Model"</t>
  </si>
  <si>
    <t>Please enter a text string of no more than 36 printable characters containing a text string representing the Product Name, a single character delimiter (‘|’) and an alpha-numeric string representing the Software Product Version.</t>
  </si>
  <si>
    <t xml:space="preserve">All Electronic Prescriptions displayed - no suppression of info.
However, the system can hide Tokens associated with chart-based electronic prescriptions in Active Script List. (See MA-87. )
</t>
  </si>
  <si>
    <r>
      <t xml:space="preserve">1. Passwords are NOT stored as plain text.
2.Passwords are salted.
3.Passwords encrypted using an ASD approved hashing algorithm.
</t>
    </r>
    <r>
      <rPr>
        <i/>
        <sz val="11"/>
        <rFont val="Calibri"/>
        <family val="2"/>
        <scheme val="minor"/>
      </rPr>
      <t>Note: It is recommended that salt is unique randomly generated.
Note: https://www.cyber.gov.au/acsc/view-all-content/advice/guidelines-cryptography - see  ASD approved hashing algorithm</t>
    </r>
    <r>
      <rPr>
        <sz val="11"/>
        <rFont val="Calibri"/>
        <family val="2"/>
        <scheme val="minor"/>
      </rPr>
      <t xml:space="preserve">
</t>
    </r>
    <r>
      <rPr>
        <i/>
        <sz val="11"/>
        <rFont val="Calibri"/>
        <family val="2"/>
        <scheme val="minor"/>
      </rPr>
      <t xml:space="preserve">
</t>
    </r>
  </si>
  <si>
    <t xml:space="preserve">The service operates as a Commonwealth Government Service.
</t>
  </si>
  <si>
    <r>
      <rPr>
        <sz val="11"/>
        <color rgb="FF002060"/>
        <rFont val="Calibri"/>
        <family val="2"/>
        <scheme val="minor"/>
      </rPr>
      <t>CONDITION: Mobile Application is a software installed on a mobile device</t>
    </r>
    <r>
      <rPr>
        <sz val="11"/>
        <color theme="1"/>
        <rFont val="Calibri"/>
        <family val="2"/>
        <scheme val="minor"/>
      </rPr>
      <t xml:space="preserve">
Mobile Application (from a mobile device) sends connection requests to Mobile Intermediary</t>
    </r>
  </si>
  <si>
    <t xml:space="preserve">Version 3.0.3 </t>
  </si>
  <si>
    <r>
      <t>The test cases in the worksheets have been written against the requirements specific for Mobile Intermediary and Mobile Application systems in the</t>
    </r>
    <r>
      <rPr>
        <b/>
        <sz val="9"/>
        <color theme="1"/>
        <rFont val="Calibri"/>
        <family val="2"/>
        <scheme val="minor"/>
      </rPr>
      <t xml:space="preserve"> Electronic Prescribing Conformance Profile</t>
    </r>
    <r>
      <rPr>
        <sz val="9"/>
        <color theme="1"/>
        <rFont val="Calibri"/>
        <family val="2"/>
        <scheme val="minor"/>
      </rPr>
      <t xml:space="preserve"> document. 
The details of your software developer organisation and software Under Test are required to be completed in the </t>
    </r>
    <r>
      <rPr>
        <b/>
        <sz val="9"/>
        <color theme="1"/>
        <rFont val="Calibri"/>
        <family val="2"/>
        <scheme val="minor"/>
      </rPr>
      <t>TSR</t>
    </r>
    <r>
      <rPr>
        <sz val="9"/>
        <color theme="1"/>
        <rFont val="Calibri"/>
        <family val="2"/>
        <scheme val="minor"/>
      </rPr>
      <t xml:space="preserve"> worksheet. The mobile application type ("web-based software" OR "software installed on mobile device") is also required to be specified in the </t>
    </r>
    <r>
      <rPr>
        <b/>
        <sz val="9"/>
        <color theme="1"/>
        <rFont val="Calibri"/>
        <family val="2"/>
        <scheme val="minor"/>
      </rPr>
      <t>TSR</t>
    </r>
    <r>
      <rPr>
        <sz val="9"/>
        <color theme="1"/>
        <rFont val="Calibri"/>
        <family val="2"/>
        <scheme val="minor"/>
      </rPr>
      <t xml:space="preserve"> worksheet. If the software runs on both types, one Conformance Test Specification workbook would be for web-based software and another Conformance Test Specification workbook would be for software installed on mobile device. Each type would need to be tested separately against the conformance requirements.
The</t>
    </r>
    <r>
      <rPr>
        <b/>
        <sz val="9"/>
        <color theme="1"/>
        <rFont val="Calibri"/>
        <family val="2"/>
        <scheme val="minor"/>
      </rPr>
      <t xml:space="preserve"> MC - E2E Interfaces</t>
    </r>
    <r>
      <rPr>
        <sz val="9"/>
        <color theme="1"/>
        <rFont val="Calibri"/>
        <family val="2"/>
        <scheme val="minor"/>
      </rPr>
      <t xml:space="preserve"> worksheet indicates the interface relationship between Prescribing System, Dispensing System, Open PDS, ASLR, Mobile Application and Mobile Intermediary System. Interface testing specific to Mobile Systems is indicated in green shading. 
A comprehensive list of pharmaceutical test data  for use</t>
    </r>
    <r>
      <rPr>
        <b/>
        <sz val="9"/>
        <color rgb="FF7030A0"/>
        <rFont val="Calibri"/>
        <family val="2"/>
        <scheme val="minor"/>
      </rPr>
      <t xml:space="preserve"> </t>
    </r>
    <r>
      <rPr>
        <sz val="9"/>
        <color theme="1"/>
        <rFont val="Calibri"/>
        <family val="2"/>
        <scheme val="minor"/>
      </rPr>
      <t xml:space="preserve">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includes conditions for prescriptions, repeats, PBS and RPBS Med specific and Private Med specific. This test data can be used to test Mobile Systems Interaction with other systems for full End to End test coverage. 
Patient / SOC details for testing use with</t>
    </r>
    <r>
      <rPr>
        <b/>
        <sz val="9"/>
        <color rgb="FF7030A0"/>
        <rFont val="Calibri"/>
        <family val="2"/>
        <scheme val="minor"/>
      </rPr>
      <t xml:space="preserve"> </t>
    </r>
    <r>
      <rPr>
        <sz val="9"/>
        <color theme="1"/>
        <rFont val="Calibri"/>
        <family val="2"/>
        <scheme val="minor"/>
      </rPr>
      <t xml:space="preserve">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EP_Prescriber and Dispenser Personas</t>
    </r>
    <r>
      <rPr>
        <sz val="9"/>
        <color theme="1"/>
        <rFont val="Calibri"/>
        <family val="2"/>
        <scheme val="minor"/>
      </rPr>
      <t xml:space="preserve"> workbook details health practitioners that may be a part of the electronic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t>
    </r>
  </si>
  <si>
    <t xml:space="preserve">User views stored Chart-based Electronic Prescriptions - Tokens and information. </t>
  </si>
  <si>
    <t>Start: Mobile Intermediary  - Requirements for all Mobile Intermediaries</t>
  </si>
  <si>
    <t>End: Mobile Intermediary  - Requirements for all Mobile Intermediaries</t>
  </si>
  <si>
    <t xml:space="preserve">Mobile Application requests connection to Mobile Intermediary </t>
  </si>
  <si>
    <t>START:  Common Requirements for all Mobile Applications</t>
  </si>
  <si>
    <r>
      <t>The system</t>
    </r>
    <r>
      <rPr>
        <b/>
        <sz val="11"/>
        <rFont val="Calibri"/>
        <family val="2"/>
        <scheme val="minor"/>
      </rPr>
      <t xml:space="preserve"> </t>
    </r>
    <r>
      <rPr>
        <sz val="11"/>
        <rFont val="Calibri"/>
        <family val="2"/>
        <scheme val="minor"/>
      </rPr>
      <t xml:space="preserve">MAY receive and store a token from the following sources:
•	A PDS
•	A CIS
•	An SMS/email (or hyperlink)
•	Paper (e.g. a printed EoP)
•	Manual entry by a user (i.e. user enters a DSPID)
•	An ASLR
•	Some other source
</t>
    </r>
    <r>
      <rPr>
        <i/>
        <sz val="11"/>
        <rFont val="Calibri"/>
        <family val="2"/>
        <scheme val="minor"/>
      </rPr>
      <t>Note: see MA-525 about sources of information for prescription information.</t>
    </r>
  </si>
  <si>
    <r>
      <t>The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 xml:space="preserve">ensure locally stored electronic prescription information is read only.
</t>
    </r>
    <r>
      <rPr>
        <i/>
        <sz val="11"/>
        <color theme="1"/>
        <rFont val="Calibri"/>
        <family val="2"/>
        <scheme val="minor"/>
      </rPr>
      <t>Note: any information retrieved from a source system (e.g. a PDS), including the barcode itself, needs to be read only to ensure the mobile app reflects that source system.
Note: user-provided information augmenting the prescription information is not bound by this requirement. See MA-550 for more information.</t>
    </r>
  </si>
  <si>
    <r>
      <t>The system SHALL allow an item to be transmitted to an electronic address via email, SMS, or other 3rd party channel.
The mechanism used to do this (e.g. email/SMS)</t>
    </r>
    <r>
      <rPr>
        <b/>
        <sz val="11"/>
        <color theme="1"/>
        <rFont val="Calibri"/>
        <family val="2"/>
        <scheme val="minor"/>
      </rPr>
      <t xml:space="preserve"> </t>
    </r>
    <r>
      <rPr>
        <sz val="11"/>
        <color theme="1"/>
        <rFont val="Calibri"/>
        <family val="2"/>
        <scheme val="minor"/>
      </rPr>
      <t xml:space="preserve">SHALL be initiated or launched by the system and not rely on native device functions.
</t>
    </r>
    <r>
      <rPr>
        <i/>
        <sz val="11"/>
        <color theme="1"/>
        <rFont val="Calibri"/>
        <family val="2"/>
        <scheme val="minor"/>
      </rPr>
      <t>Note: for example, if the system is designed to use SMS then the system must create/start a SMS message with prescription information provided in that SMS message.
Note: the SoC might want to send an item to a carer, agent, dispenser or someone else for the purposes of managing or dispensing a prescription.
Note: acceptable mechanisms are SMS, email or other non-proprietary mechanism.
Note: there is no implication that that token must be removed from the first device. The token can co-exist on multiple devices.
Note: transfer via proprietary channels is permitted in addition to this requirement.</t>
    </r>
  </si>
  <si>
    <r>
      <t>When transmitting an item to another electronic address(e.g. another device or email address), the system</t>
    </r>
    <r>
      <rPr>
        <b/>
        <sz val="11"/>
        <color theme="1"/>
        <rFont val="Calibri"/>
        <family val="2"/>
        <scheme val="minor"/>
      </rPr>
      <t xml:space="preserve"> </t>
    </r>
    <r>
      <rPr>
        <sz val="11"/>
        <color theme="1"/>
        <rFont val="Calibri"/>
        <family val="2"/>
        <scheme val="minor"/>
      </rPr>
      <t xml:space="preserve">SHALL transmit the following  information, and only the following information:
•	The electronic token or URI (e.g. URL) provided that links to the electronic token
•	The initials of the Name of the Subject of Care
•	Medicine name.
</t>
    </r>
    <r>
      <rPr>
        <i/>
        <sz val="11"/>
        <color theme="1"/>
        <rFont val="Calibri"/>
        <family val="2"/>
        <scheme val="minor"/>
      </rPr>
      <t>Note: this safeguards patient privacy if the item is transferred to an incorrect address. The receipt, after receiving the transmission, can retrieve more information from the PDS as required.</t>
    </r>
  </si>
  <si>
    <r>
      <t>The system</t>
    </r>
    <r>
      <rPr>
        <b/>
        <sz val="11"/>
        <color theme="1"/>
        <rFont val="Calibri"/>
        <family val="2"/>
        <scheme val="minor"/>
      </rPr>
      <t xml:space="preserve"> </t>
    </r>
    <r>
      <rPr>
        <sz val="11"/>
        <color theme="1"/>
        <rFont val="Calibri"/>
        <family val="2"/>
        <scheme val="minor"/>
      </rPr>
      <t>MAY display historical information for prescriptions that are no longer active. 
This historical information SHALL unambiguously be clear the item is not active, and it</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 xml:space="preserve">NOT contain a token (i.e. barcode).
</t>
    </r>
    <r>
      <rPr>
        <i/>
        <sz val="11"/>
        <color theme="1"/>
        <rFont val="Calibri"/>
        <family val="2"/>
        <scheme val="minor"/>
      </rPr>
      <t>Note: systems may, for user convenience or to assist in medication management, display historical prescribing information to the user. The system must be clear that that information is historical, do not constitute legal prescriptions and those items are not available for dispense.</t>
    </r>
  </si>
  <si>
    <r>
      <t xml:space="preserve">When the system is uninstalled or removed from the mobile device, the system SHOULD warn the SoC that locally stored and active tokens need to be transferred, backed up or dispensed prior to uninstalling the system and to provide the option to abort the uninstalling process until those tokens are preserved.
</t>
    </r>
    <r>
      <rPr>
        <i/>
        <sz val="11"/>
        <rFont val="Calibri"/>
        <family val="2"/>
        <scheme val="minor"/>
      </rPr>
      <t xml:space="preserve">Note: device settings, operating systems and technologies can make this requirement technically difficult to satisfy. Vendors should make best efforts to ensure tokens are not lost when their software is uninstalled by the SoC. </t>
    </r>
    <r>
      <rPr>
        <sz val="11"/>
        <rFont val="Calibri"/>
        <family val="2"/>
        <scheme val="minor"/>
      </rPr>
      <t xml:space="preserve">
</t>
    </r>
    <r>
      <rPr>
        <i/>
        <sz val="11"/>
        <rFont val="Calibri"/>
        <family val="2"/>
        <scheme val="minor"/>
      </rPr>
      <t xml:space="preserve">
Note: also see MC-615.</t>
    </r>
  </si>
  <si>
    <r>
      <t xml:space="preserve">The system SHALL query the status of locally stored tokens:
•	By user-request, and/or
•	Automatically at the start of each session (or more frequently).
</t>
    </r>
    <r>
      <rPr>
        <i/>
        <sz val="11"/>
        <color theme="1"/>
        <rFont val="Calibri"/>
        <family val="2"/>
        <scheme val="minor"/>
      </rPr>
      <t>Note: the system will need to routinely or on request (design decision) check the validity of tokens to ensure they have not been cancelled, expired or dispensed. 
Note: if the system does not support a ‘refresh on user request’ option then an automatic refresh at the start of the session is required.</t>
    </r>
    <r>
      <rPr>
        <sz val="11"/>
        <color theme="1"/>
        <rFont val="Calibri"/>
        <family val="2"/>
        <scheme val="minor"/>
      </rPr>
      <t xml:space="preserve">
</t>
    </r>
    <r>
      <rPr>
        <i/>
        <sz val="11"/>
        <color theme="1"/>
        <rFont val="Calibri"/>
        <family val="2"/>
        <scheme val="minor"/>
      </rPr>
      <t xml:space="preserve">
Note: the definition of ‘session’ used by this document is described in the glossary.
</t>
    </r>
  </si>
  <si>
    <r>
      <t>The system</t>
    </r>
    <r>
      <rPr>
        <b/>
        <sz val="11"/>
        <color theme="1"/>
        <rFont val="Calibri"/>
        <family val="2"/>
        <scheme val="minor"/>
      </rPr>
      <t xml:space="preserve"> </t>
    </r>
    <r>
      <rPr>
        <sz val="11"/>
        <color theme="1"/>
        <rFont val="Calibri"/>
        <family val="2"/>
        <scheme val="minor"/>
      </rPr>
      <t xml:space="preserve">MAY provide a notification to the user when the system discovers a prescription has expired or is about to expire.
</t>
    </r>
    <r>
      <rPr>
        <i/>
        <sz val="11"/>
        <color theme="1"/>
        <rFont val="Calibri"/>
        <family val="2"/>
        <scheme val="minor"/>
      </rPr>
      <t xml:space="preserve"> 
Note: the notification might be via the mobile device (i.e. phone notification), SMS, email, or some other method (design decision).</t>
    </r>
  </si>
  <si>
    <r>
      <t xml:space="preserve">The system SHALL validate input fields to ensure they are of the correct data type before submitting that data to a PDS or ASLR.
</t>
    </r>
    <r>
      <rPr>
        <i/>
        <sz val="11"/>
        <rFont val="Calibri"/>
        <family val="2"/>
        <scheme val="minor"/>
      </rPr>
      <t>Note: the system needs to ensure date fields contain dates, integer fields contain integers etc to protect infrastructure from unnecessary traffic and potential malicious activity.</t>
    </r>
  </si>
  <si>
    <r>
      <t>The system SHOULD</t>
    </r>
    <r>
      <rPr>
        <b/>
        <sz val="11"/>
        <rFont val="Calibri"/>
        <family val="2"/>
        <scheme val="minor"/>
      </rPr>
      <t xml:space="preserve"> </t>
    </r>
    <r>
      <rPr>
        <sz val="11"/>
        <rFont val="Calibri"/>
        <family val="2"/>
        <scheme val="minor"/>
      </rPr>
      <t xml:space="preserve">NOT display a Token associated with chart-based electronic prescription.
</t>
    </r>
    <r>
      <rPr>
        <i/>
        <sz val="11"/>
        <rFont val="Calibri"/>
        <family val="2"/>
        <scheme val="minor"/>
      </rPr>
      <t>Note: the system may display details about chart-based electronic prescriptions but tokens for chart-based electronic prescriptions must not be available.
Note: chart-based electronic prescriptions must not be dispensed in the absence of the entire medication chart.</t>
    </r>
  </si>
  <si>
    <r>
      <t xml:space="preserve">The system SHALL permit the user to permanently delete individual items from the local system at the user’s discretion.
</t>
    </r>
    <r>
      <rPr>
        <i/>
        <sz val="11"/>
        <color theme="1"/>
        <rFont val="Calibri"/>
        <family val="2"/>
        <scheme val="minor"/>
      </rPr>
      <t xml:space="preserve">
Note: a user must be able to remove items from the local system if those items have expired or they have no intention to have dispensed.
Note: the term “item” refers to the prescription information and the token.
</t>
    </r>
  </si>
  <si>
    <r>
      <t>The system SHALL</t>
    </r>
    <r>
      <rPr>
        <b/>
        <sz val="11"/>
        <color theme="1"/>
        <rFont val="Calibri"/>
        <family val="2"/>
        <scheme val="minor"/>
      </rPr>
      <t xml:space="preserve"> </t>
    </r>
    <r>
      <rPr>
        <sz val="11"/>
        <color theme="1"/>
        <rFont val="Calibri"/>
        <family val="2"/>
        <scheme val="minor"/>
      </rPr>
      <t xml:space="preserve">NOT automatically remove from the local system, without user intervention, a prescription item that has been dispensed, cancelled or expired (e.g. “Confirm removing this cancelled prescription (yes/no)?”
</t>
    </r>
    <r>
      <rPr>
        <i/>
        <sz val="11"/>
        <color theme="1"/>
        <rFont val="Calibri"/>
        <family val="2"/>
        <scheme val="minor"/>
      </rPr>
      <t xml:space="preserve">
Note: the prescription item must not be silently removed from the system without intentional action or confirmation from the user.
Note: a phone notification, SMS or email that does NOT require an action and can be ignored/deleted is NOT considered “user intervention”.</t>
    </r>
  </si>
  <si>
    <r>
      <t>The system</t>
    </r>
    <r>
      <rPr>
        <b/>
        <sz val="11"/>
        <color theme="1"/>
        <rFont val="Calibri"/>
        <family val="2"/>
        <scheme val="minor"/>
      </rPr>
      <t xml:space="preserve"> </t>
    </r>
    <r>
      <rPr>
        <sz val="11"/>
        <color theme="1"/>
        <rFont val="Calibri"/>
        <family val="2"/>
        <scheme val="minor"/>
      </rPr>
      <t xml:space="preserve">SHALL present prescription information as provided by the prescription author and not present prescription information that has been translated, mapped or substituted with other data sources or information.
</t>
    </r>
    <r>
      <rPr>
        <i/>
        <sz val="11"/>
        <color theme="1"/>
        <rFont val="Calibri"/>
        <family val="2"/>
        <scheme val="minor"/>
      </rPr>
      <t xml:space="preserve">
Note: AMT or PBS code mapping or translations are not to be presented to the user. The medicine that was provided by the prescription author needs to be displayed at the point of rendering/displaying.
Note: this requirement is compatible with “active ingredient prescription” legislation which allows a medicine name (not active ingredient) to be prescribed under some conditions.</t>
    </r>
  </si>
  <si>
    <r>
      <t xml:space="preserve">If the system permits the user to de-activate their ASL then the system SHALL display a prompt that needs to be actively acknowledged and that prompt will state that prescriptions will become unavailable to the SoC and HCPs unless the SoC has access to the original EoP and prescription data sourced from the Active Script List will be deleted and can’t be restored.
</t>
    </r>
    <r>
      <rPr>
        <i/>
        <sz val="11"/>
        <color theme="1"/>
        <rFont val="Calibri"/>
        <family val="2"/>
        <scheme val="minor"/>
      </rPr>
      <t>Note: de-activating an ASL makes all tokens stored in the ASL inaccessible.</t>
    </r>
  </si>
  <si>
    <r>
      <t>The system SHALL</t>
    </r>
    <r>
      <rPr>
        <b/>
        <sz val="11"/>
        <color theme="1"/>
        <rFont val="Calibri"/>
        <family val="2"/>
        <scheme val="minor"/>
      </rPr>
      <t xml:space="preserve"> </t>
    </r>
    <r>
      <rPr>
        <sz val="11"/>
        <color theme="1"/>
        <rFont val="Calibri"/>
        <family val="2"/>
        <scheme val="minor"/>
      </rPr>
      <t xml:space="preserve">provide a means for the user to hide and unhide prescription items that are in the ASL and active.
</t>
    </r>
    <r>
      <rPr>
        <i/>
        <sz val="11"/>
        <color theme="1"/>
        <rFont val="Calibri"/>
        <family val="2"/>
        <scheme val="minor"/>
      </rPr>
      <t>Note: hiding an item in the ASL prevents healthcare providers from seeing that item in the ASL. The user will need to make a copy of the token, or ensure their mobile device is available, if they wish to have that hidden item dispensed, or, unhide those items before dispense.
Note: the system will need to allow the user to view hidden items in the system so those items can be selected by the user and ‘unhidden’ should they choose to.</t>
    </r>
  </si>
  <si>
    <r>
      <t>The system SHALL</t>
    </r>
    <r>
      <rPr>
        <b/>
        <sz val="11"/>
        <color theme="1"/>
        <rFont val="Calibri"/>
        <family val="2"/>
        <scheme val="minor"/>
      </rPr>
      <t xml:space="preserve"> </t>
    </r>
    <r>
      <rPr>
        <sz val="11"/>
        <color theme="1"/>
        <rFont val="Calibri"/>
        <family val="2"/>
        <scheme val="minor"/>
      </rPr>
      <t xml:space="preserve">NOT permit the user to delete, remove or erase the primary contact details registered against an ASL.
</t>
    </r>
    <r>
      <rPr>
        <i/>
        <sz val="11"/>
        <color theme="1"/>
        <rFont val="Calibri"/>
        <family val="2"/>
        <scheme val="minor"/>
      </rPr>
      <t>Note: the app can permit the editing/updating of primary contact information but the removal of that information is not permitted.</t>
    </r>
    <r>
      <rPr>
        <sz val="11"/>
        <color theme="1"/>
        <rFont val="Calibri"/>
        <family val="2"/>
        <scheme val="minor"/>
      </rPr>
      <t xml:space="preserve">
</t>
    </r>
  </si>
  <si>
    <r>
      <t xml:space="preserve">When displaying an active script list, the system SHALL display every item in the Active Script List.
</t>
    </r>
    <r>
      <rPr>
        <i/>
        <sz val="11"/>
        <rFont val="Calibri"/>
        <family val="2"/>
        <scheme val="minor"/>
      </rPr>
      <t>Note: the mobile application needs to show every ASL item – including hidden items – so the SoC can see and manage those items or have them dispensed.
Note: providers won’t be able to see hidden items in the CIS but the consumer can see those via a mobile app.
Note: the system is not permitted to filter, or arbitrarily hide prescription that are on the active script list.
Note: “Display every item” does not mean display every possible attribute. It means that prescriptions cannot be selectively suppressed.</t>
    </r>
    <r>
      <rPr>
        <sz val="11"/>
        <rFont val="Calibri"/>
        <family val="2"/>
        <scheme val="minor"/>
      </rPr>
      <t xml:space="preserve">
</t>
    </r>
    <r>
      <rPr>
        <i/>
        <sz val="11"/>
        <rFont val="Calibri"/>
        <family val="2"/>
        <scheme val="minor"/>
      </rPr>
      <t>Note: the system should hide Tokens associated with chart-based electronic prescriptions. See MA-87.</t>
    </r>
  </si>
  <si>
    <r>
      <t xml:space="preserve">For software running on a mobile device, the system SHALL support authentication of connection requests using a unique identifier tied to the mobile device hardware.
</t>
    </r>
    <r>
      <rPr>
        <i/>
        <sz val="11"/>
        <color theme="1"/>
        <rFont val="Calibri"/>
        <family val="2"/>
        <scheme val="minor"/>
      </rPr>
      <t xml:space="preserve">
Note: see Appendix B, implementation advice, in the conformance profile.</t>
    </r>
  </si>
  <si>
    <r>
      <t xml:space="preserve">If the user has authenticated into the application and reopens or resumes the application after it has been closed, placed in the background or paused the app SHALL:
•	Confirm the phone has device level authentication enabled or 
•	Use the operating system level passcode or password or 
•	Reauthenticate the user using at least one of the following: 
  Pin
  Password
  One-time SMS codes
  One-time password applications
  Universal 2nd Factor security keys
  physical one-time password tokens
  biometrics (such as finger print or face identification)
  smartcards. 
•	Or both.
</t>
    </r>
    <r>
      <rPr>
        <i/>
        <sz val="11"/>
        <color theme="1"/>
        <rFont val="Calibri"/>
        <family val="2"/>
        <scheme val="minor"/>
      </rPr>
      <t xml:space="preserve">
Note: to reduce the likelihood of patient data being exposed by a lost or stolen phone the app must ensure the device requires a pin, password or biometric authentication to unlock or require the user to reauthenticate.</t>
    </r>
  </si>
  <si>
    <r>
      <t xml:space="preserve">The system SHALL enforce a strong password where a password is used.
At a minimum the password:
• must contain at least seven characters
• must contain at least one letter
• must contain at least one number
• must not be the same as one of your last four passwords
• must not use the same character repeatedly or have any sequential characters (for example, AAAA or 1234)
• may contain any of the following characters: ! @ # $ % ^ &amp; *
</t>
    </r>
    <r>
      <rPr>
        <i/>
        <sz val="11"/>
        <color theme="1"/>
        <rFont val="Calibri"/>
        <family val="2"/>
        <scheme val="minor"/>
      </rPr>
      <t>Note: the password complexity rules above reflect the minimum requirement for apps. It is strongly recommended that stronger passwords should be supported where possible (so that users may select longer/more complex passwords if they wish).</t>
    </r>
  </si>
  <si>
    <r>
      <t xml:space="preserve">If the system stores passwords in any form, it SHALL ensure that the passwords are stored securely. This is to be done by:
- not storing passwords as plain text
- ensuring that passwords are stored with salt added and encrypted using an ASD approved hashing algorithm.
</t>
    </r>
    <r>
      <rPr>
        <i/>
        <sz val="11"/>
        <color theme="1"/>
        <rFont val="Calibri"/>
        <family val="2"/>
        <scheme val="minor"/>
      </rPr>
      <t>Note: it is recommended that salt is unique randomly generated.</t>
    </r>
  </si>
  <si>
    <r>
      <t xml:space="preserve">The app SHALL enforce a strong PIN where a PIN code is used. 
Either by:
1.	Using the device level pin provided by the operating system or
2.	Implementing a Pin within the application which at a minimum:
•	contains a minimum of four digits
•	contains non-consecutive digits
•	contains no more than two repeated digits.
</t>
    </r>
    <r>
      <rPr>
        <i/>
        <sz val="11"/>
        <color theme="1"/>
        <rFont val="Calibri"/>
        <family val="2"/>
        <scheme val="minor"/>
      </rPr>
      <t>Note: the PIN complexity rules above reflect the minimum requirement for apps. It is strongly recommended that stronger PINs should be supported where possible (so that users may select longer/more complex PINs if they wish).
Note: where usability challenges arise associated with a long and complex PIN code, alternative solutions are also supported (such as strong passwords or biometric authentication).</t>
    </r>
  </si>
  <si>
    <r>
      <t>The system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 xml:space="preserve">provide prescription information to non-conformant systems.
</t>
    </r>
    <r>
      <rPr>
        <i/>
        <sz val="11"/>
        <color theme="1"/>
        <rFont val="Calibri"/>
        <family val="2"/>
        <scheme val="minor"/>
      </rPr>
      <t>Note: every communication received by the system must contain a conformance ID and the system must verify that conformance ID is active. This may be done by comparing the conformance ID against an internal white list of active conformance ID's</t>
    </r>
  </si>
  <si>
    <r>
      <t xml:space="preserve">The system SHALL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</si>
  <si>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r>
      <t>The mobile intermediary (or operator) SHALL</t>
    </r>
    <r>
      <rPr>
        <b/>
        <sz val="11"/>
        <rFont val="Calibri"/>
        <family val="2"/>
        <scheme val="minor"/>
      </rPr>
      <t xml:space="preserve"> </t>
    </r>
    <r>
      <rPr>
        <sz val="11"/>
        <rFont val="Calibri"/>
        <family val="2"/>
        <scheme val="minor"/>
      </rPr>
      <t>NOT</t>
    </r>
    <r>
      <rPr>
        <b/>
        <sz val="11"/>
        <rFont val="Calibri"/>
        <family val="2"/>
        <scheme val="minor"/>
      </rPr>
      <t xml:space="preserve"> </t>
    </r>
    <r>
      <rPr>
        <sz val="11"/>
        <rFont val="Calibri"/>
        <family val="2"/>
        <scheme val="minor"/>
      </rPr>
      <t xml:space="preserve">access the encrypted payload of any message without explicit patient consent. 
</t>
    </r>
    <r>
      <rPr>
        <i/>
        <sz val="11"/>
        <rFont val="Calibri"/>
        <family val="2"/>
        <scheme val="minor"/>
      </rPr>
      <t xml:space="preserve">
Note: in this scenario, "consent" may be from the patient. Mobile intermediaries would manage this information and would be subject to use and disclosure laws applicable federally (Privacy Act 1988) and any applicable laws in their jurisdiction of registration. </t>
    </r>
  </si>
  <si>
    <r>
      <t>The system SHALL</t>
    </r>
    <r>
      <rPr>
        <b/>
        <sz val="11"/>
        <rFont val="Calibri"/>
        <family val="2"/>
        <scheme val="minor"/>
      </rPr>
      <t xml:space="preserve"> </t>
    </r>
    <r>
      <rPr>
        <sz val="11"/>
        <rFont val="Calibri"/>
        <family val="2"/>
        <scheme val="minor"/>
      </rPr>
      <t xml:space="preserve">include, in all connection requests from mobile devices (where possible), a unique identifier tied to the mobile device hardware. 
</t>
    </r>
    <r>
      <rPr>
        <i/>
        <sz val="11"/>
        <rFont val="Calibri"/>
        <family val="2"/>
        <scheme val="minor"/>
      </rPr>
      <t xml:space="preserve">Note: the PDS will not accept connections from unknown participants.
Note: examples include Google authenticator or RSA soft token. </t>
    </r>
  </si>
  <si>
    <r>
      <t xml:space="preserve">For systems that connect to a PDS, the system SHALL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</si>
  <si>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r>
      <t xml:space="preserve">If the system stores tokens sourced from a paper EoP, (i.e. scans QR codes or consumes paper EoP’s by any method), the system SHALL provide instructions to the SoC to keep their EoP in a secure location or to destroy the EoP when discarding it. 
This instruction SHALL appear either:
a) Each time the system is activated or launched (i.e. after successful login) or
b) After each successful scan of a token into the system.
</t>
    </r>
    <r>
      <rPr>
        <i/>
        <sz val="11"/>
        <color theme="1"/>
        <rFont val="Calibri"/>
        <family val="2"/>
        <scheme val="minor"/>
      </rPr>
      <t>Note: the SoC might import a token into the system and then discard or fail to protect the paper token without understanding the paper token could still be acquired and dispensed without the SoC’s knowledge.
Note: the SoC needs to acknowledge the instruction by clicking a button, closing a window, swiping on the device etc and will persist until it is dismissed by the user. The instruction does NOT need to interrupt the system or prevent the system from functioning. The instruction may be incorporated into other screens or functions that also require an action from the SoC (e.g.
can be displayed on a log in screen).</t>
    </r>
  </si>
  <si>
    <t>Appropriate Unavailable Message returned/displayed - PDS Unavailable</t>
  </si>
  <si>
    <t>Appropriate Unavailable Message returned/displayed - ASLR Unavailable</t>
  </si>
  <si>
    <t>Appropriate Unavailable Message returned/displayed - MI Unavailable</t>
  </si>
  <si>
    <t>Electronic Prescribing - Test Data - Subject of Care, HPI-I and HPI-O v3.0</t>
  </si>
  <si>
    <t>- Document ID: DH-3658:2022</t>
  </si>
  <si>
    <t>Electronic Prescribing  - Conformance Test Data - Subject of Care, HPI-I and HPI-O</t>
  </si>
  <si>
    <t>TC_MC_MA_065</t>
  </si>
  <si>
    <t>TC_MC_MA_066</t>
  </si>
  <si>
    <t>Electronically transmitting items via 3rd party channel.</t>
  </si>
  <si>
    <t>Electronically transmitting Electronic prescription items via 3rd party channel.</t>
  </si>
  <si>
    <t>Electronic prescription items transmitted via 3rd party channel.
No device triggering involved - i.e. It is application launched.
All information transmitted as per the original.</t>
  </si>
  <si>
    <t xml:space="preserve">Electronic prescription for transmission.
Electronic details to send information.
</t>
  </si>
  <si>
    <t>Items transmitted via 3rd party channel.
No device triggering involved - i.e. It is application launched.
All information transmitted as per the original.</t>
  </si>
  <si>
    <t>Initiate a 3-party channel to send an Electronic Prescription.</t>
  </si>
  <si>
    <t>Initiate a 3-party channel to send  a Chart-based Electronic Prescription.</t>
  </si>
  <si>
    <t>Transmit item via 3 party channel.</t>
  </si>
  <si>
    <t xml:space="preserve">Electronic prescription for transmission.
Electronic address details to send information.
</t>
  </si>
  <si>
    <t xml:space="preserve">Chart-based Electronic Prescription for transmission.
Electronic address details to send information.
</t>
  </si>
  <si>
    <t>Transmit Chart-based Electronic Prescription item via 3 party channel.</t>
  </si>
  <si>
    <t xml:space="preserve">The system does not change or manipulate the content  of any prescription in the mobile intermediary.
</t>
  </si>
  <si>
    <t xml:space="preserve">One or more PDS available
</t>
  </si>
  <si>
    <t>ASLR available</t>
  </si>
  <si>
    <t>Mobile Application available</t>
  </si>
  <si>
    <t xml:space="preserve">Retrieve prescription information contained in one or more PDS on behalf of mobile application.
Inspect the data: 
- In transit between PDS and Mobile Intermediary. The data is encrypted properly. 
- At rest in the mobile intermediary system.  
</t>
  </si>
  <si>
    <t xml:space="preserve">Send prescription information to Mobile Application
Inspect the data: 
- In transit between Mobile Intermediary and Mobile Application. The data is encrypted properly. 
- At rest in the mobile intermediary system.  
</t>
  </si>
  <si>
    <t xml:space="preserve">Retrieve prescription information contained in ASLR on behalf of mobile application
Inspect the data: 
- In transit between ASLR and Mobile Intermediary. The data is encrypted properly. 
- At rest in the mobile intermediary system.  
</t>
  </si>
  <si>
    <t>Electronic Prescriptions and/or Chart based Electronic Prescriptions available for retrieval in ASLR/PDS</t>
  </si>
  <si>
    <t>TC_MC_MIC_013</t>
  </si>
  <si>
    <t>Send prescription information to Mobile Application</t>
  </si>
  <si>
    <t>TC_MC_SMI_004</t>
  </si>
  <si>
    <t xml:space="preserve">One or more PDS available
</t>
  </si>
  <si>
    <t xml:space="preserve">ASLR available
</t>
  </si>
  <si>
    <r>
      <rPr>
        <sz val="11"/>
        <color rgb="FF002060"/>
        <rFont val="Calibri"/>
        <family val="2"/>
        <scheme val="minor"/>
      </rPr>
      <t xml:space="preserve">CONDITION: Mobile application is a software installed on a mobile device, not a web-based software on a mobile device or PC. </t>
    </r>
    <r>
      <rPr>
        <sz val="11"/>
        <rFont val="Calibri"/>
        <family val="2"/>
        <scheme val="minor"/>
      </rPr>
      <t xml:space="preserve">
Connection requests made to a PDS  on behalf of Mobile Application.</t>
    </r>
  </si>
  <si>
    <r>
      <rPr>
        <sz val="11"/>
        <color rgb="FF002060"/>
        <rFont val="Calibri"/>
        <family val="2"/>
        <scheme val="minor"/>
      </rPr>
      <t xml:space="preserve">CONDITION: Mobile application is a software installed on a mobile device, not a web-based software on a mobile device or PC. </t>
    </r>
    <r>
      <rPr>
        <sz val="11"/>
        <rFont val="Calibri"/>
        <family val="2"/>
        <scheme val="minor"/>
      </rPr>
      <t xml:space="preserve">
Connection requests made to ASLR on behalf of Mobile Application.</t>
    </r>
  </si>
  <si>
    <t xml:space="preserve">Connection requests made to PDS  on behalf of Mobile Application have the device id included.
</t>
  </si>
  <si>
    <t xml:space="preserve">Connection requests made to the ASLR on behalf of Mobile Application have the device id included.
</t>
  </si>
  <si>
    <t xml:space="preserve">Electronic Prescriptions available for retrieval in one or more PDS.
</t>
  </si>
  <si>
    <t xml:space="preserve">Electronic Prescription information available for retrieval in ASLR.
</t>
  </si>
  <si>
    <t>Connection requests made to PDS on behalf of Mobile Application.</t>
  </si>
  <si>
    <t>Connection requests made to ASLR  on behalf of Mobile Application.</t>
  </si>
  <si>
    <t>Approved for external release</t>
  </si>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</sst>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
      <sz val="11"/>
      <color rgb="FF002060"/>
      <name val="Calibri"/>
      <family val="2"/>
    </font>
    <font>
      <i/>
      <sz val="11"/>
      <name val="Calibri"/>
      <family val="2"/>
    </font>
    <font>
      <b/>
      <sz val="9"/>
      <name val="Verdana"/>
      <family val="2"/>
    </font>
    <font>
      <sz val="11"/>
      <color rgb="FFFF0000"/>
      <name val="Calibri"/>
      <family val="2"/>
    </font>
    <font>
      <strike/>
      <sz val="11"/>
      <color rgb="FFFF0000"/>
      <name val="Calibri"/>
      <family val="2"/>
      <scheme val="minor"/>
    </font>
    <font>
      <sz val="9"/>
      <color rgb="FFFF0000"/>
      <name val="Verdana"/>
      <family val="2"/>
    </font>
    <font>
      <strike/>
      <sz val="10"/>
      <name val="Calibri"/>
      <family val="2"/>
      <scheme val="minor"/>
    </font>
    <font>
      <strike/>
      <sz val="9"/>
      <name val="Verdana"/>
      <family val="2"/>
    </font>
    <font>
      <b/>
      <sz val="9"/>
      <color rgb="FF7030A0"/>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34998626667073579"/>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522">
    <xf numFmtId="0" fontId="0" fillId="0" borderId="0" xfId="0"/>
    <xf numFmtId="0" fontId="8" fillId="4"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5" fillId="0" borderId="3" xfId="0" applyFont="1" applyFill="1" applyBorder="1" applyAlignment="1">
      <alignment horizontal="lef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7" fillId="0" borderId="3" xfId="0" applyFont="1" applyBorder="1" applyAlignment="1">
      <alignment horizontal="center" vertical="top" wrapText="1"/>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0" borderId="9" xfId="0" applyFont="1" applyBorder="1" applyAlignment="1">
      <alignment horizontal="center" vertical="top" wrapText="1"/>
    </xf>
    <xf numFmtId="0" fontId="23" fillId="0" borderId="3" xfId="0" applyFont="1" applyFill="1" applyBorder="1" applyAlignment="1">
      <alignment vertical="top" wrapText="1"/>
    </xf>
    <xf numFmtId="0" fontId="23" fillId="0" borderId="3" xfId="0" applyFont="1" applyFill="1" applyBorder="1" applyAlignment="1">
      <alignment horizontal="left" vertical="top" wrapText="1"/>
    </xf>
    <xf numFmtId="0" fontId="7" fillId="3" borderId="3" xfId="2" applyFont="1" applyFill="1" applyBorder="1" applyAlignment="1">
      <alignment horizontal="center" vertical="top"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Fill="1" applyBorder="1"/>
    <xf numFmtId="0" fontId="0" fillId="0" borderId="3" xfId="0" applyFill="1" applyBorder="1" applyAlignment="1">
      <alignment wrapText="1"/>
    </xf>
    <xf numFmtId="0" fontId="0" fillId="12" borderId="3" xfId="0" applyFill="1" applyBorder="1"/>
    <xf numFmtId="0" fontId="0" fillId="4" borderId="0" xfId="0" applyFont="1" applyFill="1"/>
    <xf numFmtId="0" fontId="29" fillId="4" borderId="0" xfId="0" applyFont="1" applyFill="1" applyBorder="1" applyAlignment="1">
      <alignment horizontal="left"/>
    </xf>
    <xf numFmtId="0" fontId="28" fillId="4" borderId="0" xfId="4" applyFill="1"/>
    <xf numFmtId="0" fontId="15" fillId="4" borderId="0" xfId="3" applyFont="1" applyFill="1"/>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 fillId="17" borderId="3" xfId="0" applyFont="1" applyFill="1" applyBorder="1" applyAlignment="1">
      <alignment horizontal="right" vertical="center" wrapText="1"/>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3" xfId="2" applyFont="1" applyFill="1" applyBorder="1" applyAlignment="1">
      <alignment horizontal="center" vertical="top" wrapText="1"/>
    </xf>
    <xf numFmtId="0" fontId="25" fillId="0" borderId="3" xfId="1" applyFont="1" applyFill="1" applyBorder="1" applyAlignment="1">
      <alignment horizontal="left" vertical="top" wrapText="1"/>
    </xf>
    <xf numFmtId="0" fontId="14" fillId="6" borderId="2" xfId="0" applyFont="1" applyFill="1" applyBorder="1" applyAlignment="1">
      <alignment horizontal="left" vertical="top"/>
    </xf>
    <xf numFmtId="0" fontId="11" fillId="2" borderId="3" xfId="0" applyFont="1" applyFill="1" applyBorder="1" applyAlignment="1">
      <alignment horizontal="center" vertical="top"/>
    </xf>
    <xf numFmtId="0" fontId="21" fillId="0" borderId="3" xfId="0" applyFont="1" applyBorder="1" applyAlignment="1">
      <alignment horizontal="right" vertical="center" wrapText="1" indent="1"/>
    </xf>
    <xf numFmtId="0" fontId="6" fillId="0" borderId="14" xfId="0" applyFont="1" applyBorder="1" applyAlignment="1">
      <alignment horizontal="right" vertical="top" wrapText="1"/>
    </xf>
    <xf numFmtId="0" fontId="38" fillId="4" borderId="0" xfId="0" applyFont="1" applyFill="1" applyAlignment="1">
      <alignment horizontal="center"/>
    </xf>
    <xf numFmtId="0" fontId="39"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applyAlignment="1"/>
    <xf numFmtId="0" fontId="21" fillId="4" borderId="0" xfId="3" applyFont="1" applyFill="1" applyAlignment="1">
      <alignment horizontal="left" wrapText="1"/>
    </xf>
    <xf numFmtId="0" fontId="43" fillId="4" borderId="0" xfId="0" applyFont="1" applyFill="1" applyBorder="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pplyProtection="1">
      <alignment horizontal="center" vertical="center" wrapText="1"/>
    </xf>
    <xf numFmtId="0" fontId="47" fillId="6" borderId="7" xfId="0" applyFont="1" applyFill="1" applyBorder="1" applyAlignment="1">
      <alignment horizontal="left" vertical="top" wrapText="1"/>
    </xf>
    <xf numFmtId="0" fontId="41" fillId="0" borderId="3" xfId="3" applyFont="1" applyFill="1" applyBorder="1" applyAlignment="1">
      <alignment horizontal="left" vertical="top" wrapText="1"/>
    </xf>
    <xf numFmtId="0" fontId="21" fillId="4" borderId="0" xfId="3" applyFont="1" applyFill="1" applyAlignment="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1" fillId="0" borderId="3" xfId="3" applyFont="1" applyBorder="1" applyAlignment="1">
      <alignment horizontal="left" vertical="top" wrapText="1"/>
    </xf>
    <xf numFmtId="0" fontId="46" fillId="21" borderId="7" xfId="0" applyFont="1" applyFill="1" applyBorder="1" applyAlignment="1" applyProtection="1">
      <alignment horizontal="left" vertical="center" wrapText="1"/>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8" fillId="24" borderId="3" xfId="0" applyFont="1" applyFill="1" applyBorder="1" applyAlignment="1">
      <alignment horizontal="center" vertical="top" wrapText="1"/>
    </xf>
    <xf numFmtId="0" fontId="52" fillId="0" borderId="0" xfId="0" applyFont="1"/>
    <xf numFmtId="0" fontId="54" fillId="0" borderId="0" xfId="0" applyFont="1"/>
    <xf numFmtId="0" fontId="5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9" fillId="4" borderId="0" xfId="3" applyFill="1" applyBorder="1" applyAlignment="1">
      <alignment horizontal="left"/>
    </xf>
    <xf numFmtId="0" fontId="34" fillId="4" borderId="0" xfId="3" applyFont="1" applyFill="1" applyBorder="1" applyAlignment="1">
      <alignment horizontal="left"/>
    </xf>
    <xf numFmtId="0" fontId="53" fillId="4" borderId="0" xfId="3" applyFont="1" applyFill="1" applyBorder="1" applyAlignment="1">
      <alignment horizontal="left"/>
    </xf>
    <xf numFmtId="0" fontId="34" fillId="4" borderId="0" xfId="3" applyFont="1" applyFill="1"/>
    <xf numFmtId="0" fontId="35" fillId="4" borderId="0" xfId="3" applyFont="1" applyFill="1"/>
    <xf numFmtId="0" fontId="2" fillId="4" borderId="0" xfId="5" applyFill="1" applyBorder="1"/>
    <xf numFmtId="0" fontId="19" fillId="4" borderId="0" xfId="3" applyFill="1"/>
    <xf numFmtId="0" fontId="19" fillId="4" borderId="0" xfId="3" applyFont="1" applyFill="1" applyAlignment="1">
      <alignment vertical="center"/>
    </xf>
    <xf numFmtId="0" fontId="19" fillId="4" borderId="0" xfId="3" applyFill="1" applyAlignment="1">
      <alignment vertical="center"/>
    </xf>
    <xf numFmtId="0" fontId="19" fillId="4" borderId="0" xfId="3" applyFont="1" applyFill="1"/>
    <xf numFmtId="0" fontId="25" fillId="0" borderId="7" xfId="1" applyFont="1" applyFill="1" applyBorder="1" applyAlignment="1">
      <alignment vertical="top" wrapText="1"/>
    </xf>
    <xf numFmtId="0" fontId="0" fillId="0" borderId="0" xfId="0" applyAlignment="1">
      <alignment horizontal="center"/>
    </xf>
    <xf numFmtId="0" fontId="22" fillId="0" borderId="3" xfId="1" applyFont="1" applyFill="1" applyBorder="1" applyAlignment="1">
      <alignment horizontal="center" vertical="center"/>
    </xf>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53" fillId="4" borderId="0" xfId="3" applyFont="1" applyFill="1" applyAlignment="1">
      <alignment horizontal="left"/>
    </xf>
    <xf numFmtId="0" fontId="9" fillId="14" borderId="9" xfId="0" applyFont="1" applyFill="1" applyBorder="1"/>
    <xf numFmtId="0" fontId="9" fillId="0" borderId="3" xfId="0" applyFont="1" applyBorder="1" applyAlignment="1">
      <alignment horizontal="center" vertical="center"/>
    </xf>
    <xf numFmtId="0" fontId="8" fillId="3" borderId="3" xfId="0" applyFont="1" applyFill="1" applyBorder="1" applyAlignment="1">
      <alignment horizontal="center" vertical="top" wrapText="1"/>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165" fontId="23" fillId="4" borderId="0" xfId="3" applyNumberFormat="1" applyFont="1" applyFill="1" applyAlignment="1">
      <alignment horizontal="left" vertical="top" wrapText="1"/>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0" fillId="4" borderId="0" xfId="0" applyFill="1"/>
    <xf numFmtId="0" fontId="0" fillId="4" borderId="0" xfId="0" applyFill="1"/>
    <xf numFmtId="0" fontId="0" fillId="0" borderId="3" xfId="0" applyBorder="1"/>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3" fillId="0" borderId="3" xfId="0" applyFont="1" applyBorder="1" applyAlignment="1">
      <alignment vertical="top" wrapText="1"/>
    </xf>
    <xf numFmtId="0" fontId="23" fillId="0" borderId="3" xfId="0" applyFont="1" applyBorder="1" applyAlignment="1">
      <alignment horizontal="center" vertical="top" wrapText="1"/>
    </xf>
    <xf numFmtId="0" fontId="15"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7" fillId="0" borderId="3" xfId="2" applyFont="1" applyBorder="1" applyAlignment="1">
      <alignment horizontal="center" vertical="top" wrapText="1"/>
    </xf>
    <xf numFmtId="0" fontId="25" fillId="3" borderId="3" xfId="0" applyFont="1" applyFill="1" applyBorder="1" applyAlignment="1">
      <alignment horizontal="center" vertical="top" wrapText="1"/>
    </xf>
    <xf numFmtId="0" fontId="0" fillId="0" borderId="3" xfId="0" applyBorder="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10" fillId="0" borderId="0" xfId="0" applyFont="1" applyAlignment="1">
      <alignment vertical="top" wrapText="1"/>
    </xf>
    <xf numFmtId="0" fontId="11" fillId="0" borderId="14" xfId="0" applyFont="1" applyBorder="1" applyAlignment="1">
      <alignment horizontal="right" vertical="top"/>
    </xf>
    <xf numFmtId="0" fontId="11" fillId="0" borderId="13" xfId="0" applyFont="1" applyBorder="1" applyAlignment="1">
      <alignment horizontal="right" vertical="top"/>
    </xf>
    <xf numFmtId="0" fontId="15" fillId="0" borderId="0" xfId="0" applyFont="1" applyAlignment="1">
      <alignment horizontal="center" vertical="top"/>
    </xf>
    <xf numFmtId="0" fontId="10" fillId="0" borderId="0" xfId="0" applyFont="1" applyAlignment="1">
      <alignment horizontal="center" vertical="top"/>
    </xf>
    <xf numFmtId="0" fontId="7" fillId="12" borderId="3" xfId="2" applyFont="1" applyFill="1" applyBorder="1" applyAlignment="1">
      <alignment horizontal="center" vertical="top" wrapText="1"/>
    </xf>
    <xf numFmtId="0" fontId="23" fillId="0" borderId="3" xfId="0" applyFont="1" applyBorder="1" applyAlignment="1">
      <alignment horizontal="left" vertical="top" wrapText="1"/>
    </xf>
    <xf numFmtId="0" fontId="25" fillId="0" borderId="3" xfId="0" applyFont="1" applyBorder="1" applyAlignment="1">
      <alignment vertical="top"/>
    </xf>
    <xf numFmtId="0" fontId="11" fillId="0" borderId="3" xfId="0" applyFont="1" applyBorder="1" applyAlignment="1">
      <alignment vertical="top"/>
    </xf>
    <xf numFmtId="0" fontId="0" fillId="17" borderId="3" xfId="0" applyFill="1" applyBorder="1" applyAlignment="1">
      <alignment horizontal="left" vertical="top" wrapText="1"/>
    </xf>
    <xf numFmtId="0" fontId="9"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xf>
    <xf numFmtId="0" fontId="0" fillId="10" borderId="3" xfId="0" applyFill="1" applyBorder="1" applyAlignment="1">
      <alignment vertical="top" wrapText="1"/>
    </xf>
    <xf numFmtId="0" fontId="0" fillId="4" borderId="3" xfId="0" applyFill="1" applyBorder="1" applyAlignment="1">
      <alignment vertical="top" wrapText="1"/>
    </xf>
    <xf numFmtId="0" fontId="25" fillId="19" borderId="3" xfId="0" applyFont="1" applyFill="1" applyBorder="1" applyAlignment="1">
      <alignment horizontal="center" vertical="top" wrapText="1"/>
    </xf>
    <xf numFmtId="0" fontId="23" fillId="10" borderId="3" xfId="0" applyFont="1" applyFill="1" applyBorder="1" applyAlignment="1">
      <alignment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vertical="top" wrapText="1"/>
    </xf>
    <xf numFmtId="0" fontId="0" fillId="4" borderId="0" xfId="0" applyFill="1" applyAlignment="1">
      <alignment horizontal="center" vertical="top" wrapText="1"/>
    </xf>
    <xf numFmtId="10" fontId="0" fillId="12" borderId="3" xfId="0" applyNumberFormat="1" applyFill="1" applyBorder="1" applyAlignment="1">
      <alignment horizontal="right" vertical="center" wrapText="1"/>
    </xf>
    <xf numFmtId="10" fontId="0" fillId="14" borderId="3" xfId="0" applyNumberFormat="1" applyFill="1" applyBorder="1" applyAlignment="1">
      <alignment horizontal="left" vertical="top" wrapText="1" indent="1"/>
    </xf>
    <xf numFmtId="10" fontId="0" fillId="4" borderId="0" xfId="0" applyNumberFormat="1" applyFill="1" applyAlignment="1">
      <alignment horizontal="left" vertical="top" wrapText="1" indent="1"/>
    </xf>
    <xf numFmtId="0" fontId="23" fillId="0" borderId="3" xfId="0" applyFont="1" applyBorder="1" applyAlignment="1">
      <alignment horizontal="center" vertical="center"/>
    </xf>
    <xf numFmtId="0" fontId="7" fillId="0" borderId="3" xfId="0" applyFont="1" applyBorder="1" applyAlignment="1">
      <alignment horizontal="right" vertical="center" indent="1"/>
    </xf>
    <xf numFmtId="0" fontId="21" fillId="14" borderId="3" xfId="0" applyFont="1" applyFill="1" applyBorder="1" applyAlignment="1">
      <alignment horizontal="right" vertical="center"/>
    </xf>
    <xf numFmtId="0" fontId="0" fillId="0" borderId="3" xfId="0" applyBorder="1" applyAlignment="1">
      <alignment horizontal="left" vertical="center" wrapText="1" indent="1"/>
    </xf>
    <xf numFmtId="0" fontId="0" fillId="4" borderId="0" xfId="0" applyFill="1" applyAlignment="1">
      <alignment horizontal="righ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25" fillId="0" borderId="3" xfId="1" applyFont="1" applyFill="1" applyBorder="1" applyAlignment="1">
      <alignment vertical="top" wrapText="1"/>
    </xf>
    <xf numFmtId="0" fontId="14" fillId="6" borderId="6" xfId="0" applyFont="1" applyFill="1" applyBorder="1" applyAlignment="1">
      <alignment vertical="top"/>
    </xf>
    <xf numFmtId="0" fontId="11" fillId="6" borderId="9" xfId="0" applyFont="1" applyFill="1" applyBorder="1" applyAlignment="1">
      <alignment vertical="top" wrapText="1"/>
    </xf>
    <xf numFmtId="0" fontId="11" fillId="6" borderId="7" xfId="0" applyFont="1" applyFill="1" applyBorder="1" applyAlignment="1">
      <alignment vertical="top"/>
    </xf>
    <xf numFmtId="0" fontId="25" fillId="6" borderId="7" xfId="1" applyFont="1" applyFill="1" applyBorder="1" applyAlignment="1">
      <alignment horizontal="left" vertical="top" wrapText="1"/>
    </xf>
    <xf numFmtId="0" fontId="0" fillId="6" borderId="7" xfId="0" applyFill="1" applyBorder="1" applyAlignment="1">
      <alignment horizontal="left" vertical="top" wrapText="1"/>
    </xf>
    <xf numFmtId="0" fontId="7" fillId="6" borderId="3" xfId="2" applyFont="1" applyFill="1" applyBorder="1" applyAlignment="1">
      <alignment horizontal="center" vertical="top" wrapText="1"/>
    </xf>
    <xf numFmtId="0" fontId="7" fillId="6" borderId="7" xfId="2" applyFont="1" applyFill="1" applyBorder="1" applyAlignment="1">
      <alignment horizontal="center" vertical="top" wrapText="1"/>
    </xf>
    <xf numFmtId="0" fontId="23" fillId="6" borderId="7" xfId="0" applyFont="1" applyFill="1" applyBorder="1" applyAlignment="1">
      <alignment horizontal="left" vertical="top" wrapText="1"/>
    </xf>
    <xf numFmtId="0" fontId="23" fillId="6" borderId="3" xfId="0" applyFont="1" applyFill="1" applyBorder="1" applyAlignment="1">
      <alignment vertical="top" wrapText="1"/>
    </xf>
    <xf numFmtId="0" fontId="0" fillId="6" borderId="3" xfId="0" applyFill="1" applyBorder="1" applyAlignment="1">
      <alignment vertical="top" wrapText="1"/>
    </xf>
    <xf numFmtId="0" fontId="23"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0" fillId="4" borderId="0" xfId="0" applyFill="1"/>
    <xf numFmtId="0" fontId="46" fillId="6" borderId="2" xfId="0" applyFont="1" applyFill="1" applyBorder="1" applyAlignment="1">
      <alignment vertical="top"/>
    </xf>
    <xf numFmtId="0" fontId="25" fillId="4" borderId="3" xfId="1" applyFont="1" applyFill="1" applyBorder="1" applyAlignment="1">
      <alignment horizontal="left" vertical="top" wrapText="1"/>
    </xf>
    <xf numFmtId="0" fontId="22" fillId="4" borderId="3" xfId="1" applyFont="1" applyFill="1" applyBorder="1" applyAlignment="1">
      <alignment horizontal="center" vertical="center"/>
    </xf>
    <xf numFmtId="0" fontId="25" fillId="4" borderId="7" xfId="1" applyFont="1" applyFill="1" applyBorder="1" applyAlignment="1">
      <alignment horizontal="left" vertical="top" wrapText="1"/>
    </xf>
    <xf numFmtId="0" fontId="0" fillId="0" borderId="3" xfId="0" applyBorder="1" applyAlignment="1">
      <alignment horizontal="left" vertical="center" wrapText="1"/>
    </xf>
    <xf numFmtId="0" fontId="0" fillId="0" borderId="3" xfId="0" applyBorder="1" applyAlignment="1">
      <alignment horizontal="right" vertical="top" wrapText="1"/>
    </xf>
    <xf numFmtId="0" fontId="0" fillId="4" borderId="0" xfId="0" applyFill="1"/>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Border="1" applyAlignment="1">
      <alignment horizontal="left" vertical="top" wrapText="1"/>
    </xf>
    <xf numFmtId="0" fontId="7" fillId="12" borderId="7" xfId="2" applyFont="1" applyFill="1" applyBorder="1" applyAlignment="1">
      <alignment horizontal="center" vertical="top" wrapText="1"/>
    </xf>
    <xf numFmtId="0" fontId="7" fillId="17" borderId="7" xfId="2" applyFont="1" applyFill="1" applyBorder="1" applyAlignment="1">
      <alignment horizontal="center" vertical="top" wrapText="1"/>
    </xf>
    <xf numFmtId="0" fontId="8" fillId="28" borderId="3" xfId="0" applyFont="1" applyFill="1" applyBorder="1" applyAlignment="1">
      <alignment horizontal="center" vertical="top" wrapText="1"/>
    </xf>
    <xf numFmtId="0" fontId="0" fillId="4" borderId="3" xfId="0" applyFill="1" applyBorder="1" applyAlignment="1">
      <alignment horizontal="left"/>
    </xf>
    <xf numFmtId="0" fontId="66" fillId="0" borderId="0" xfId="0" applyFont="1" applyAlignment="1">
      <alignment horizontal="right" vertical="top"/>
    </xf>
    <xf numFmtId="0" fontId="47" fillId="6" borderId="0" xfId="0" applyFont="1" applyFill="1" applyAlignment="1">
      <alignment vertical="top"/>
    </xf>
    <xf numFmtId="0" fontId="8" fillId="6" borderId="0" xfId="0" applyFont="1" applyFill="1" applyAlignment="1">
      <alignment horizontal="center" vertical="top" wrapText="1"/>
    </xf>
    <xf numFmtId="0" fontId="25" fillId="6" borderId="3" xfId="0" applyFont="1" applyFill="1" applyBorder="1" applyAlignment="1">
      <alignment horizontal="center" vertical="top" wrapText="1"/>
    </xf>
    <xf numFmtId="0" fontId="11" fillId="6" borderId="0" xfId="0" applyFont="1" applyFill="1" applyAlignment="1">
      <alignment horizontal="center" vertical="top"/>
    </xf>
    <xf numFmtId="0" fontId="8" fillId="24" borderId="3" xfId="0" applyFont="1" applyFill="1" applyBorder="1" applyAlignment="1">
      <alignment vertical="top" wrapText="1"/>
    </xf>
    <xf numFmtId="0" fontId="25" fillId="7" borderId="3" xfId="0" applyFont="1" applyFill="1" applyBorder="1" applyAlignment="1">
      <alignment vertical="top" wrapText="1"/>
    </xf>
    <xf numFmtId="0" fontId="39" fillId="4" borderId="0" xfId="3" applyFont="1" applyFill="1" applyAlignment="1">
      <alignment horizontal="left" vertical="top"/>
    </xf>
    <xf numFmtId="0" fontId="36" fillId="4" borderId="0" xfId="0" applyFont="1" applyFill="1" applyAlignment="1">
      <alignment horizontal="center" vertical="top" wrapText="1"/>
    </xf>
    <xf numFmtId="0" fontId="36" fillId="4" borderId="0" xfId="0" applyFont="1" applyFill="1" applyAlignment="1">
      <alignment horizontal="center" vertical="top"/>
    </xf>
    <xf numFmtId="1" fontId="9" fillId="8" borderId="3" xfId="0" applyNumberFormat="1" applyFont="1" applyFill="1" applyBorder="1" applyAlignment="1">
      <alignment horizontal="center" vertical="center"/>
    </xf>
    <xf numFmtId="0" fontId="10" fillId="3" borderId="0" xfId="0" applyFont="1" applyFill="1" applyAlignment="1">
      <alignment vertical="top"/>
    </xf>
    <xf numFmtId="0" fontId="10" fillId="4" borderId="0" xfId="0" applyFont="1" applyFill="1" applyAlignment="1">
      <alignment vertical="top"/>
    </xf>
    <xf numFmtId="0" fontId="21" fillId="0" borderId="5" xfId="0" applyFont="1" applyBorder="1" applyAlignment="1">
      <alignment vertical="top" wrapText="1"/>
    </xf>
    <xf numFmtId="0" fontId="0" fillId="0" borderId="7" xfId="0" applyFill="1" applyBorder="1" applyAlignment="1">
      <alignment vertical="top" wrapText="1"/>
    </xf>
    <xf numFmtId="0" fontId="25" fillId="0" borderId="7" xfId="0" applyFont="1" applyFill="1" applyBorder="1" applyAlignment="1">
      <alignment vertical="top" wrapText="1"/>
    </xf>
    <xf numFmtId="0" fontId="25" fillId="0" borderId="6" xfId="1" applyFont="1" applyFill="1" applyBorder="1" applyAlignment="1">
      <alignment horizontal="left" vertical="top" wrapText="1"/>
    </xf>
    <xf numFmtId="0" fontId="25" fillId="0" borderId="3" xfId="0" applyFont="1" applyFill="1" applyBorder="1" applyAlignment="1">
      <alignment vertical="top"/>
    </xf>
    <xf numFmtId="0" fontId="0" fillId="0" borderId="3" xfId="0" applyFill="1" applyBorder="1" applyAlignment="1">
      <alignment vertical="top" wrapText="1"/>
    </xf>
    <xf numFmtId="0" fontId="2" fillId="0" borderId="3" xfId="0" applyFont="1" applyFill="1" applyBorder="1" applyAlignment="1">
      <alignment vertical="top" wrapText="1"/>
    </xf>
    <xf numFmtId="0" fontId="0" fillId="0" borderId="9" xfId="0" applyFill="1" applyBorder="1" applyAlignment="1">
      <alignment horizontal="left" vertical="top" wrapText="1"/>
    </xf>
    <xf numFmtId="0" fontId="21" fillId="0" borderId="2" xfId="0" applyFont="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21" fillId="0" borderId="7" xfId="0" applyFont="1" applyFill="1" applyBorder="1" applyAlignment="1">
      <alignment vertical="top" wrapText="1"/>
    </xf>
    <xf numFmtId="0" fontId="7" fillId="0" borderId="2" xfId="0" applyFont="1" applyBorder="1" applyAlignment="1">
      <alignment horizontal="left" vertical="top"/>
    </xf>
    <xf numFmtId="0" fontId="7" fillId="0" borderId="2" xfId="0" applyFont="1" applyFill="1" applyBorder="1" applyAlignment="1">
      <alignment horizontal="left" vertical="top"/>
    </xf>
    <xf numFmtId="0" fontId="7" fillId="0" borderId="2" xfId="0" applyFont="1" applyFill="1" applyBorder="1" applyAlignment="1">
      <alignment vertical="top" wrapText="1"/>
    </xf>
    <xf numFmtId="0" fontId="0" fillId="4" borderId="0" xfId="0" applyFill="1"/>
    <xf numFmtId="0" fontId="25" fillId="27" borderId="7" xfId="1" applyFont="1" applyFill="1" applyBorder="1" applyAlignment="1">
      <alignment horizontal="left" vertical="top" wrapText="1"/>
    </xf>
    <xf numFmtId="0" fontId="7" fillId="27" borderId="7" xfId="2" applyFont="1" applyFill="1" applyBorder="1" applyAlignment="1">
      <alignment horizontal="center" vertical="top" wrapText="1"/>
    </xf>
    <xf numFmtId="0" fontId="7" fillId="27" borderId="3" xfId="2" applyFont="1" applyFill="1" applyBorder="1" applyAlignment="1">
      <alignment horizontal="center" vertical="top" wrapText="1"/>
    </xf>
    <xf numFmtId="0" fontId="23" fillId="27" borderId="7" xfId="0" applyFont="1" applyFill="1" applyBorder="1" applyAlignment="1">
      <alignment horizontal="left" vertical="top" wrapText="1"/>
    </xf>
    <xf numFmtId="0" fontId="23" fillId="27" borderId="3" xfId="0" applyFont="1" applyFill="1" applyBorder="1" applyAlignment="1">
      <alignment vertical="top" wrapText="1"/>
    </xf>
    <xf numFmtId="0" fontId="11" fillId="27" borderId="3" xfId="0" applyFont="1" applyFill="1" applyBorder="1" applyAlignment="1">
      <alignment vertical="top"/>
    </xf>
    <xf numFmtId="0" fontId="37" fillId="9" borderId="3" xfId="0" applyFont="1" applyFill="1" applyBorder="1" applyAlignment="1">
      <alignment horizontal="center" wrapText="1"/>
    </xf>
    <xf numFmtId="0" fontId="7" fillId="20" borderId="7" xfId="2" applyFont="1" applyFill="1" applyBorder="1" applyAlignment="1">
      <alignment horizontal="center" vertical="top" wrapText="1"/>
    </xf>
    <xf numFmtId="0" fontId="25" fillId="0" borderId="3" xfId="2" applyFont="1" applyBorder="1" applyAlignment="1">
      <alignment horizontal="left" vertical="top" wrapText="1"/>
    </xf>
    <xf numFmtId="0" fontId="25" fillId="4" borderId="3" xfId="1" applyFont="1" applyFill="1" applyBorder="1" applyAlignment="1">
      <alignment vertical="top" wrapText="1"/>
    </xf>
    <xf numFmtId="0" fontId="25" fillId="0" borderId="3" xfId="0" applyFont="1" applyBorder="1" applyAlignment="1">
      <alignment vertical="top" wrapText="1"/>
    </xf>
    <xf numFmtId="0" fontId="7" fillId="20" borderId="7" xfId="2" applyFont="1" applyFill="1" applyBorder="1" applyAlignment="1">
      <alignment horizontal="center" vertical="top" wrapText="1"/>
    </xf>
    <xf numFmtId="0" fontId="0" fillId="4" borderId="0" xfId="0" applyFill="1"/>
    <xf numFmtId="0" fontId="1" fillId="22" borderId="12" xfId="0" applyFont="1" applyFill="1" applyBorder="1" applyAlignment="1">
      <alignment horizontal="center" vertical="center" wrapText="1"/>
    </xf>
    <xf numFmtId="0" fontId="0" fillId="0" borderId="7" xfId="0" applyFill="1" applyBorder="1" applyAlignment="1">
      <alignment horizontal="left" vertical="top" wrapText="1"/>
    </xf>
    <xf numFmtId="0" fontId="23" fillId="0" borderId="7" xfId="0" applyFont="1" applyFill="1" applyBorder="1" applyAlignment="1">
      <alignment horizontal="left" vertical="top" wrapText="1"/>
    </xf>
    <xf numFmtId="0" fontId="63" fillId="0" borderId="3" xfId="0" applyFont="1" applyBorder="1" applyAlignment="1">
      <alignment vertical="top" wrapText="1"/>
    </xf>
    <xf numFmtId="0" fontId="0" fillId="4" borderId="0" xfId="0" applyFill="1"/>
    <xf numFmtId="0" fontId="1" fillId="17" borderId="8" xfId="0" applyFont="1" applyFill="1" applyBorder="1" applyAlignment="1">
      <alignment horizontal="right" vertical="top" wrapText="1"/>
    </xf>
    <xf numFmtId="0" fontId="0" fillId="4" borderId="0" xfId="0" applyFill="1" applyAlignment="1">
      <alignment vertical="center" wrapText="1"/>
    </xf>
    <xf numFmtId="0" fontId="0" fillId="4" borderId="0" xfId="0" applyFill="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6" fillId="0" borderId="0" xfId="0" applyNumberFormat="1" applyFont="1" applyAlignment="1">
      <alignment horizontal="center" vertical="center" wrapText="1"/>
    </xf>
    <xf numFmtId="0" fontId="6" fillId="12" borderId="3" xfId="2" applyFont="1" applyFill="1" applyBorder="1" applyAlignment="1">
      <alignment horizontal="center" vertical="top" wrapText="1"/>
    </xf>
    <xf numFmtId="0" fontId="25" fillId="0" borderId="7" xfId="1"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5" fillId="0" borderId="9" xfId="0" applyFont="1" applyFill="1" applyBorder="1" applyAlignment="1">
      <alignment horizontal="left" vertical="top" wrapText="1"/>
    </xf>
    <xf numFmtId="0" fontId="41" fillId="0" borderId="3" xfId="3" applyFont="1" applyFill="1" applyBorder="1" applyAlignment="1">
      <alignment vertical="top" wrapText="1"/>
    </xf>
    <xf numFmtId="0" fontId="0" fillId="0" borderId="3" xfId="0" applyFill="1" applyBorder="1" applyAlignment="1">
      <alignment horizontal="left" vertical="top" wrapText="1"/>
    </xf>
    <xf numFmtId="0" fontId="23" fillId="0" borderId="7" xfId="0" applyFont="1" applyFill="1" applyBorder="1" applyAlignment="1">
      <alignment vertical="top" wrapText="1"/>
    </xf>
    <xf numFmtId="0" fontId="63" fillId="0" borderId="3" xfId="0" applyFont="1" applyFill="1" applyBorder="1" applyAlignment="1">
      <alignment vertical="top" wrapText="1"/>
    </xf>
    <xf numFmtId="0" fontId="25" fillId="0" borderId="3" xfId="0" applyFont="1" applyFill="1" applyBorder="1" applyAlignment="1">
      <alignment vertical="top" wrapText="1"/>
    </xf>
    <xf numFmtId="0" fontId="0" fillId="4" borderId="0" xfId="0" applyFill="1"/>
    <xf numFmtId="0" fontId="11" fillId="6" borderId="7" xfId="0" applyFont="1" applyFill="1" applyBorder="1" applyAlignment="1">
      <alignment horizontal="center" vertical="top"/>
    </xf>
    <xf numFmtId="0" fontId="7" fillId="0" borderId="7" xfId="0" applyFont="1" applyFill="1" applyBorder="1" applyAlignment="1">
      <alignment horizontal="center" vertical="top" wrapText="1"/>
    </xf>
    <xf numFmtId="0" fontId="69" fillId="29" borderId="0" xfId="0" applyFont="1" applyFill="1" applyAlignment="1">
      <alignment vertical="top"/>
    </xf>
    <xf numFmtId="0" fontId="69" fillId="0" borderId="0" xfId="0" applyFont="1" applyFill="1" applyAlignment="1">
      <alignment vertical="top"/>
    </xf>
    <xf numFmtId="0" fontId="10" fillId="0" borderId="0" xfId="0" applyFont="1" applyFill="1" applyAlignment="1">
      <alignment vertical="top"/>
    </xf>
    <xf numFmtId="0" fontId="25" fillId="0" borderId="7" xfId="1" applyFont="1" applyFill="1" applyBorder="1" applyAlignment="1">
      <alignment horizontal="left" vertical="top" wrapText="1"/>
    </xf>
    <xf numFmtId="0" fontId="0" fillId="0" borderId="7" xfId="0" applyFill="1" applyBorder="1" applyAlignment="1">
      <alignment horizontal="left" vertical="top" wrapText="1"/>
    </xf>
    <xf numFmtId="0" fontId="7" fillId="20" borderId="7"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Fill="1" applyBorder="1" applyAlignment="1">
      <alignment horizontal="left" vertical="top" wrapText="1"/>
    </xf>
    <xf numFmtId="0" fontId="23" fillId="0" borderId="7" xfId="0" applyFont="1" applyFill="1" applyBorder="1" applyAlignment="1">
      <alignment horizontal="left" vertical="top" wrapText="1"/>
    </xf>
    <xf numFmtId="0" fontId="21" fillId="0" borderId="2" xfId="0" applyFont="1" applyFill="1" applyBorder="1" applyAlignment="1">
      <alignment horizontal="left" vertical="top" wrapText="1"/>
    </xf>
    <xf numFmtId="0" fontId="0" fillId="4" borderId="3" xfId="0" applyFill="1" applyBorder="1"/>
    <xf numFmtId="0" fontId="70" fillId="0" borderId="3" xfId="0" applyFont="1" applyBorder="1" applyAlignment="1">
      <alignment horizontal="left" vertical="top" wrapText="1"/>
    </xf>
    <xf numFmtId="0" fontId="71" fillId="0" borderId="0" xfId="0" applyFont="1" applyAlignment="1">
      <alignment vertical="top"/>
    </xf>
    <xf numFmtId="0" fontId="25" fillId="0" borderId="7" xfId="1" applyFont="1" applyFill="1" applyBorder="1" applyAlignment="1">
      <alignment horizontal="left" vertical="top" wrapText="1"/>
    </xf>
    <xf numFmtId="0" fontId="0" fillId="0" borderId="7" xfId="0" applyFill="1" applyBorder="1" applyAlignment="1">
      <alignment horizontal="left" vertical="top" wrapText="1"/>
    </xf>
    <xf numFmtId="0" fontId="7" fillId="20" borderId="7"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17" borderId="3" xfId="2" applyFont="1" applyFill="1" applyBorder="1" applyAlignment="1">
      <alignment horizontal="center" vertical="top" wrapText="1"/>
    </xf>
    <xf numFmtId="165" fontId="23" fillId="0" borderId="0" xfId="3" applyNumberFormat="1" applyFont="1" applyFill="1" applyAlignment="1">
      <alignment horizontal="left" vertical="top" wrapText="1"/>
    </xf>
    <xf numFmtId="0" fontId="35" fillId="0" borderId="0" xfId="0" applyFont="1" applyFill="1" applyAlignment="1">
      <alignment horizontal="left"/>
    </xf>
    <xf numFmtId="0" fontId="25" fillId="0" borderId="7" xfId="1" applyFont="1" applyFill="1" applyBorder="1" applyAlignment="1">
      <alignment horizontal="left" vertical="top" wrapText="1"/>
    </xf>
    <xf numFmtId="0" fontId="7" fillId="0" borderId="7" xfId="2" applyFont="1" applyBorder="1" applyAlignment="1">
      <alignment horizontal="center" vertical="top" wrapText="1"/>
    </xf>
    <xf numFmtId="0" fontId="7" fillId="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25" fillId="0" borderId="3" xfId="0" applyFont="1" applyFill="1" applyBorder="1" applyAlignment="1">
      <alignment horizontal="left" vertical="top" wrapText="1"/>
    </xf>
    <xf numFmtId="0" fontId="11" fillId="0" borderId="3" xfId="0" applyFont="1" applyFill="1" applyBorder="1" applyAlignment="1">
      <alignment vertical="top"/>
    </xf>
    <xf numFmtId="0" fontId="7" fillId="0" borderId="8" xfId="0" applyFont="1" applyFill="1" applyBorder="1" applyAlignment="1">
      <alignment horizontal="center" vertical="top" wrapText="1"/>
    </xf>
    <xf numFmtId="0" fontId="11" fillId="2" borderId="4" xfId="0" applyFont="1" applyFill="1" applyBorder="1" applyAlignment="1">
      <alignment vertical="top"/>
    </xf>
    <xf numFmtId="0" fontId="7" fillId="0" borderId="3" xfId="0" applyFont="1" applyFill="1" applyBorder="1" applyAlignment="1">
      <alignment horizontal="center" vertical="top" wrapText="1"/>
    </xf>
    <xf numFmtId="0" fontId="7" fillId="3" borderId="9" xfId="0"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8" xfId="0" applyFont="1" applyFill="1" applyBorder="1" applyAlignment="1">
      <alignment horizontal="center" vertical="top" wrapText="1"/>
    </xf>
    <xf numFmtId="0" fontId="21" fillId="3" borderId="3" xfId="0" applyFont="1" applyFill="1" applyBorder="1" applyAlignment="1">
      <alignment horizontal="center" vertical="top" wrapText="1"/>
    </xf>
    <xf numFmtId="0" fontId="21" fillId="3" borderId="9" xfId="0" applyFont="1" applyFill="1" applyBorder="1" applyAlignment="1">
      <alignment horizontal="center" vertical="top" wrapText="1"/>
    </xf>
    <xf numFmtId="0" fontId="7" fillId="3" borderId="7"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6" borderId="7" xfId="0" applyFont="1" applyFill="1" applyBorder="1" applyAlignment="1">
      <alignment horizontal="center" vertical="top" wrapText="1"/>
    </xf>
    <xf numFmtId="0" fontId="21" fillId="27" borderId="7" xfId="0" applyFont="1" applyFill="1" applyBorder="1" applyAlignment="1">
      <alignment horizontal="center" vertical="top" wrapText="1"/>
    </xf>
    <xf numFmtId="0" fontId="21" fillId="0" borderId="7" xfId="0" applyFont="1" applyBorder="1" applyAlignment="1">
      <alignment horizontal="center" vertical="top" wrapText="1"/>
    </xf>
    <xf numFmtId="0" fontId="66" fillId="0" borderId="0" xfId="0" applyFont="1" applyAlignment="1">
      <alignment vertical="top"/>
    </xf>
    <xf numFmtId="0" fontId="31" fillId="0" borderId="0" xfId="0" applyFont="1" applyAlignment="1">
      <alignment horizontal="center" vertical="top" wrapText="1"/>
    </xf>
    <xf numFmtId="0" fontId="23" fillId="12" borderId="3" xfId="0" applyFont="1" applyFill="1" applyBorder="1"/>
    <xf numFmtId="0" fontId="23" fillId="4" borderId="3" xfId="0" applyFont="1" applyFill="1" applyBorder="1"/>
    <xf numFmtId="0" fontId="21" fillId="3" borderId="7" xfId="0" applyFont="1" applyFill="1" applyBorder="1" applyAlignment="1">
      <alignment horizontal="center" vertical="top" wrapText="1"/>
    </xf>
    <xf numFmtId="0" fontId="7" fillId="0" borderId="7" xfId="2" applyFont="1" applyBorder="1" applyAlignment="1">
      <alignment horizontal="center" vertical="top" wrapText="1"/>
    </xf>
    <xf numFmtId="0" fontId="7" fillId="3" borderId="7" xfId="2" applyFont="1" applyFill="1" applyBorder="1" applyAlignment="1">
      <alignment horizontal="center" vertical="top" wrapText="1"/>
    </xf>
    <xf numFmtId="0" fontId="0" fillId="3" borderId="0" xfId="0" applyFill="1"/>
    <xf numFmtId="0" fontId="68" fillId="12" borderId="3" xfId="0" applyFont="1" applyFill="1" applyBorder="1"/>
    <xf numFmtId="0" fontId="68" fillId="0" borderId="3" xfId="0" applyFont="1" applyBorder="1"/>
    <xf numFmtId="0" fontId="1" fillId="25" borderId="3" xfId="0" applyFont="1" applyFill="1" applyBorder="1" applyAlignment="1">
      <alignment vertical="center" wrapText="1"/>
    </xf>
    <xf numFmtId="0" fontId="21" fillId="25" borderId="3" xfId="1" applyFont="1" applyFill="1" applyBorder="1" applyAlignment="1">
      <alignment vertical="center" wrapText="1"/>
    </xf>
    <xf numFmtId="0" fontId="21" fillId="25" borderId="3" xfId="1" applyFont="1" applyFill="1" applyBorder="1" applyAlignment="1">
      <alignment horizontal="left" vertical="center" wrapText="1"/>
    </xf>
    <xf numFmtId="0" fontId="21" fillId="25" borderId="3" xfId="0" applyFont="1" applyFill="1" applyBorder="1" applyAlignment="1">
      <alignment horizontal="center" vertical="center" wrapText="1"/>
    </xf>
    <xf numFmtId="0" fontId="21" fillId="25" borderId="3" xfId="1" applyFont="1" applyFill="1" applyBorder="1" applyAlignment="1">
      <alignment horizontal="center" vertical="center" textRotation="90" wrapText="1"/>
    </xf>
    <xf numFmtId="0" fontId="21" fillId="26" borderId="3" xfId="1"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25" fillId="0" borderId="3" xfId="0" applyFont="1" applyBorder="1" applyAlignment="1">
      <alignment horizontal="left" vertical="top" wrapText="1"/>
    </xf>
    <xf numFmtId="0" fontId="23" fillId="0" borderId="3" xfId="0" quotePrefix="1" applyFont="1" applyBorder="1" applyAlignment="1">
      <alignment horizontal="center" vertical="center" wrapText="1"/>
    </xf>
    <xf numFmtId="0" fontId="61" fillId="0" borderId="3" xfId="1" applyFont="1" applyFill="1" applyBorder="1" applyAlignment="1">
      <alignment horizontal="center" vertical="center"/>
    </xf>
    <xf numFmtId="0" fontId="22" fillId="0" borderId="3" xfId="0" applyFont="1" applyBorder="1" applyAlignment="1">
      <alignment horizontal="center" vertical="center" wrapText="1"/>
    </xf>
    <xf numFmtId="0" fontId="22" fillId="4" borderId="3" xfId="0" applyFont="1" applyFill="1" applyBorder="1" applyAlignment="1">
      <alignment horizontal="center" vertical="center" wrapText="1"/>
    </xf>
    <xf numFmtId="0" fontId="21" fillId="10" borderId="3" xfId="1" applyFont="1" applyFill="1" applyBorder="1" applyAlignment="1">
      <alignment horizontal="left" vertical="center" wrapText="1"/>
    </xf>
    <xf numFmtId="0" fontId="16" fillId="10" borderId="3" xfId="0" applyFont="1" applyFill="1" applyBorder="1"/>
    <xf numFmtId="0" fontId="21" fillId="0" borderId="3" xfId="0" applyFont="1" applyBorder="1" applyAlignment="1">
      <alignment vertical="top" wrapText="1"/>
    </xf>
    <xf numFmtId="0" fontId="23" fillId="4" borderId="3" xfId="0" quotePrefix="1" applyFont="1" applyFill="1" applyBorder="1" applyAlignment="1">
      <alignment horizontal="center" vertical="center" wrapText="1"/>
    </xf>
    <xf numFmtId="0" fontId="61" fillId="4" borderId="3" xfId="1" applyFont="1" applyFill="1" applyBorder="1" applyAlignment="1">
      <alignment horizontal="center" vertical="center"/>
    </xf>
    <xf numFmtId="0" fontId="21"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23" fillId="4" borderId="3" xfId="0" applyFont="1" applyFill="1" applyBorder="1" applyAlignment="1">
      <alignment vertical="top" wrapText="1"/>
    </xf>
    <xf numFmtId="0" fontId="25" fillId="0" borderId="3" xfId="2" applyFont="1" applyBorder="1" applyAlignment="1">
      <alignment vertical="top" wrapText="1"/>
    </xf>
    <xf numFmtId="0" fontId="25" fillId="0" borderId="3" xfId="2" applyFont="1" applyBorder="1" applyAlignment="1">
      <alignment horizontal="center" vertical="top" wrapText="1"/>
    </xf>
    <xf numFmtId="0" fontId="7" fillId="0" borderId="3" xfId="0" applyFont="1" applyBorder="1" applyAlignment="1">
      <alignment vertical="top" wrapTex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0" fontId="21" fillId="0" borderId="3" xfId="0" applyFont="1" applyFill="1" applyBorder="1" applyAlignment="1">
      <alignment vertical="top" wrapText="1"/>
    </xf>
    <xf numFmtId="0" fontId="7" fillId="12" borderId="7" xfId="2" applyFont="1" applyFill="1" applyBorder="1" applyAlignment="1">
      <alignment horizontal="center" vertical="top" wrapText="1"/>
    </xf>
    <xf numFmtId="0" fontId="23" fillId="4" borderId="0" xfId="0" applyFont="1" applyFill="1" applyBorder="1"/>
    <xf numFmtId="0" fontId="21" fillId="3" borderId="5" xfId="0" applyFont="1" applyFill="1" applyBorder="1" applyAlignment="1">
      <alignment vertical="top" wrapText="1"/>
    </xf>
    <xf numFmtId="0" fontId="23" fillId="4" borderId="0" xfId="0" quotePrefix="1" applyFont="1" applyFill="1" applyAlignment="1">
      <alignment horizontal="left" vertical="top"/>
    </xf>
    <xf numFmtId="0" fontId="23" fillId="4" borderId="0" xfId="0" applyFont="1" applyFill="1" applyAlignment="1">
      <alignment horizontal="left" vertical="top" wrapText="1"/>
    </xf>
    <xf numFmtId="0" fontId="23" fillId="4" borderId="0" xfId="0" quotePrefix="1" applyFont="1" applyFill="1" applyAlignment="1">
      <alignment horizontal="left" vertical="top" wrapText="1"/>
    </xf>
    <xf numFmtId="0" fontId="23" fillId="4" borderId="0" xfId="0" applyFont="1" applyFill="1" applyAlignment="1">
      <alignment horizontal="left" vertical="top"/>
    </xf>
    <xf numFmtId="0" fontId="23" fillId="4" borderId="0" xfId="0" applyFont="1" applyFill="1" applyAlignment="1">
      <alignment vertical="top"/>
    </xf>
    <xf numFmtId="0" fontId="23" fillId="0" borderId="7" xfId="0" applyFont="1" applyFill="1" applyBorder="1" applyAlignment="1">
      <alignment horizontal="left" vertical="top" wrapText="1"/>
    </xf>
    <xf numFmtId="0" fontId="0" fillId="0" borderId="7" xfId="0" applyFill="1" applyBorder="1" applyAlignment="1">
      <alignment horizontal="left" vertical="top" wrapText="1"/>
    </xf>
    <xf numFmtId="0" fontId="7" fillId="0" borderId="7" xfId="2" applyFont="1" applyBorder="1" applyAlignment="1">
      <alignment horizontal="center" vertical="top" wrapText="1"/>
    </xf>
    <xf numFmtId="0" fontId="7" fillId="3" borderId="7" xfId="2" applyFont="1" applyFill="1" applyBorder="1" applyAlignment="1">
      <alignment horizontal="center" vertical="top" wrapText="1"/>
    </xf>
    <xf numFmtId="0" fontId="21" fillId="3" borderId="9" xfId="0" applyFont="1" applyFill="1" applyBorder="1" applyAlignment="1">
      <alignment horizontal="center" vertical="top" wrapText="1"/>
    </xf>
    <xf numFmtId="0" fontId="21" fillId="3" borderId="8" xfId="0" applyFont="1" applyFill="1" applyBorder="1" applyAlignment="1">
      <alignment horizontal="center" vertical="top" wrapText="1"/>
    </xf>
    <xf numFmtId="0" fontId="0" fillId="0" borderId="7" xfId="0" applyFill="1" applyBorder="1" applyAlignment="1">
      <alignment horizontal="left" vertical="top" wrapText="1"/>
    </xf>
    <xf numFmtId="0" fontId="23" fillId="0" borderId="7" xfId="0" applyFont="1" applyFill="1" applyBorder="1" applyAlignment="1">
      <alignment horizontal="left" vertical="top" wrapText="1"/>
    </xf>
    <xf numFmtId="0" fontId="25" fillId="0" borderId="3" xfId="0" quotePrefix="1" applyFont="1" applyFill="1" applyBorder="1" applyAlignment="1">
      <alignment vertical="top"/>
    </xf>
    <xf numFmtId="0" fontId="8" fillId="4" borderId="0" xfId="0" applyFont="1" applyFill="1" applyBorder="1" applyAlignment="1">
      <alignment vertical="top"/>
    </xf>
    <xf numFmtId="166" fontId="35" fillId="8" borderId="0" xfId="3" applyNumberFormat="1" applyFont="1" applyFill="1" applyAlignment="1">
      <alignment horizontal="left" vertical="top" wrapText="1"/>
    </xf>
    <xf numFmtId="165" fontId="23" fillId="8" borderId="0" xfId="3" applyNumberFormat="1" applyFont="1" applyFill="1" applyAlignment="1">
      <alignment horizontal="left" vertical="top" wrapText="1"/>
    </xf>
    <xf numFmtId="0" fontId="35" fillId="0" borderId="0" xfId="3" applyFont="1"/>
    <xf numFmtId="166" fontId="35" fillId="4" borderId="0" xfId="3" applyNumberFormat="1" applyFont="1" applyFill="1" applyAlignment="1">
      <alignment horizontal="left" vertical="top" wrapText="1"/>
    </xf>
    <xf numFmtId="0" fontId="0" fillId="4" borderId="0" xfId="0" applyFill="1"/>
    <xf numFmtId="0" fontId="23" fillId="4" borderId="0" xfId="0" applyFont="1"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2" fillId="4" borderId="0" xfId="3" applyFont="1" applyFill="1" applyAlignment="1">
      <alignment horizontal="left" vertical="top" wrapText="1"/>
    </xf>
    <xf numFmtId="0" fontId="43" fillId="0" borderId="0" xfId="0" applyFont="1" applyFill="1" applyBorder="1" applyAlignment="1">
      <alignment horizontal="left" vertical="top" wrapText="1"/>
    </xf>
    <xf numFmtId="0" fontId="41" fillId="4" borderId="0" xfId="3" applyFont="1" applyFill="1" applyAlignment="1">
      <alignment horizontal="left" vertical="top"/>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0" fillId="4" borderId="0" xfId="0" applyFont="1" applyFill="1" applyAlignment="1">
      <alignment horizontal="center"/>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36" fillId="4" borderId="0" xfId="0" applyFont="1" applyFill="1" applyAlignment="1">
      <alignment horizontal="center" vertical="top" wrapText="1"/>
    </xf>
    <xf numFmtId="0" fontId="36" fillId="4" borderId="0" xfId="0" applyFont="1" applyFill="1" applyAlignment="1">
      <alignment horizontal="center" vertical="top"/>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 fillId="14" borderId="3" xfId="0" applyFont="1" applyFill="1" applyBorder="1" applyAlignment="1">
      <alignment horizontal="center" vertical="center"/>
    </xf>
    <xf numFmtId="0" fontId="47" fillId="23" borderId="1" xfId="0" applyFont="1" applyFill="1"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7" xfId="0" applyFont="1" applyFill="1" applyBorder="1" applyAlignment="1">
      <alignment horizontal="center" vertical="center"/>
    </xf>
    <xf numFmtId="0" fontId="25" fillId="4" borderId="7" xfId="1" applyFont="1" applyFill="1" applyBorder="1" applyAlignment="1">
      <alignment horizontal="left" vertical="top" wrapText="1"/>
    </xf>
    <xf numFmtId="0" fontId="25" fillId="4" borderId="9" xfId="1"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3" borderId="7" xfId="2" applyFont="1" applyFill="1" applyBorder="1" applyAlignment="1">
      <alignment horizontal="center" vertical="top" wrapText="1"/>
    </xf>
    <xf numFmtId="0" fontId="7" fillId="3" borderId="8" xfId="2"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9" xfId="0" applyFont="1" applyFill="1" applyBorder="1" applyAlignment="1">
      <alignment horizontal="center" vertical="top" wrapText="1"/>
    </xf>
    <xf numFmtId="0" fontId="21" fillId="3" borderId="8" xfId="0"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7" fillId="20" borderId="7" xfId="2" applyFont="1" applyFill="1" applyBorder="1" applyAlignment="1">
      <alignment horizontal="center" vertical="top" wrapText="1"/>
    </xf>
    <xf numFmtId="0" fontId="7" fillId="20" borderId="9" xfId="2" applyFont="1" applyFill="1" applyBorder="1" applyAlignment="1">
      <alignment horizontal="center" vertical="top" wrapText="1"/>
    </xf>
    <xf numFmtId="0" fontId="25" fillId="0" borderId="9" xfId="1" applyFont="1" applyFill="1" applyBorder="1" applyAlignment="1">
      <alignment horizontal="left" vertical="top" wrapText="1"/>
    </xf>
    <xf numFmtId="0" fontId="7" fillId="3" borderId="7" xfId="0" quotePrefix="1" applyFont="1" applyFill="1" applyBorder="1" applyAlignment="1">
      <alignment horizontal="center" vertical="top"/>
    </xf>
    <xf numFmtId="0" fontId="7" fillId="3" borderId="8" xfId="0" quotePrefix="1" applyFont="1" applyFill="1" applyBorder="1" applyAlignment="1">
      <alignment horizontal="center" vertical="top"/>
    </xf>
    <xf numFmtId="0" fontId="7" fillId="3" borderId="9" xfId="0" quotePrefix="1" applyFont="1" applyFill="1" applyBorder="1" applyAlignment="1">
      <alignment horizontal="center" vertical="top"/>
    </xf>
    <xf numFmtId="0" fontId="7" fillId="0" borderId="9" xfId="2" applyFont="1" applyBorder="1" applyAlignment="1">
      <alignment horizontal="center" vertical="top" wrapText="1"/>
    </xf>
    <xf numFmtId="0" fontId="7" fillId="3" borderId="9" xfId="2" applyFont="1" applyFill="1" applyBorder="1" applyAlignment="1">
      <alignment horizontal="center" vertical="top" wrapText="1"/>
    </xf>
    <xf numFmtId="0" fontId="23" fillId="0" borderId="8" xfId="0" applyFont="1" applyFill="1" applyBorder="1" applyAlignment="1">
      <alignment horizontal="left" vertical="top" wrapText="1"/>
    </xf>
    <xf numFmtId="0" fontId="7" fillId="20" borderId="8"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0" fillId="0" borderId="9" xfId="0" applyFill="1" applyBorder="1" applyAlignment="1">
      <alignment horizontal="left" vertical="top" wrapText="1"/>
    </xf>
    <xf numFmtId="0" fontId="21" fillId="27" borderId="7" xfId="0" applyFont="1" applyFill="1" applyBorder="1" applyAlignment="1">
      <alignment horizontal="center" vertical="top" wrapText="1"/>
    </xf>
    <xf numFmtId="0" fontId="21" fillId="27" borderId="9" xfId="0" applyFont="1" applyFill="1" applyBorder="1" applyAlignment="1">
      <alignment horizontal="center" vertical="top" wrapText="1"/>
    </xf>
    <xf numFmtId="0" fontId="7" fillId="12" borderId="7" xfId="2" applyFont="1" applyFill="1" applyBorder="1" applyAlignment="1">
      <alignment horizontal="center" vertical="top" wrapText="1"/>
    </xf>
    <xf numFmtId="0" fontId="7" fillId="12" borderId="9" xfId="2" applyFont="1" applyFill="1" applyBorder="1" applyAlignment="1">
      <alignment horizontal="center" vertical="top" wrapText="1"/>
    </xf>
    <xf numFmtId="0" fontId="7" fillId="17" borderId="7" xfId="2" applyFont="1" applyFill="1" applyBorder="1" applyAlignment="1">
      <alignment horizontal="center" vertical="top" wrapText="1"/>
    </xf>
    <xf numFmtId="0" fontId="7" fillId="17" borderId="8" xfId="2" applyFont="1" applyFill="1" applyBorder="1" applyAlignment="1">
      <alignment horizontal="center" vertical="top" wrapText="1"/>
    </xf>
    <xf numFmtId="0" fontId="7" fillId="17" borderId="9" xfId="2" applyFont="1" applyFill="1" applyBorder="1" applyAlignment="1">
      <alignment horizontal="center" vertical="top" wrapText="1"/>
    </xf>
    <xf numFmtId="0" fontId="25" fillId="0" borderId="7"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0" borderId="8"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3" borderId="7"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29" borderId="7" xfId="0" applyFont="1" applyFill="1" applyBorder="1" applyAlignment="1">
      <alignment horizontal="center" vertical="top" wrapText="1"/>
    </xf>
    <xf numFmtId="0" fontId="7" fillId="29" borderId="9" xfId="0" applyFont="1" applyFill="1" applyBorder="1" applyAlignment="1">
      <alignment horizontal="center" vertical="top" wrapText="1"/>
    </xf>
    <xf numFmtId="0" fontId="0"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5" fillId="0" borderId="9" xfId="0" applyFont="1" applyFill="1" applyBorder="1" applyAlignment="1">
      <alignment horizontal="left" vertical="top"/>
    </xf>
    <xf numFmtId="0" fontId="7" fillId="12" borderId="8" xfId="2" applyFont="1" applyFill="1" applyBorder="1" applyAlignment="1">
      <alignment horizontal="center" vertical="top" wrapText="1"/>
    </xf>
    <xf numFmtId="0" fontId="7" fillId="0" borderId="3" xfId="0" applyFont="1" applyBorder="1" applyAlignment="1">
      <alignment horizontal="left" vertical="center" wrapText="1"/>
    </xf>
    <xf numFmtId="0" fontId="7" fillId="0" borderId="8" xfId="2" applyFont="1" applyFill="1" applyBorder="1" applyAlignment="1">
      <alignment horizontal="center" vertical="top" wrapText="1"/>
    </xf>
    <xf numFmtId="0" fontId="0" fillId="10" borderId="3" xfId="0" applyFill="1" applyBorder="1" applyAlignment="1">
      <alignment horizontal="left" vertical="top" wrapText="1" indent="1"/>
    </xf>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xf numFmtId="0" fontId="0" fillId="10" borderId="1" xfId="0" applyFill="1" applyBorder="1" applyAlignment="1">
      <alignment horizontal="left"/>
    </xf>
    <xf numFmtId="0" fontId="0" fillId="10" borderId="4" xfId="0" applyFill="1" applyBorder="1" applyAlignment="1">
      <alignment horizontal="left"/>
    </xf>
    <xf numFmtId="0" fontId="0" fillId="10" borderId="10" xfId="0" applyFill="1" applyBorder="1" applyAlignment="1">
      <alignment horizontal="left"/>
    </xf>
    <xf numFmtId="0" fontId="0" fillId="10" borderId="11" xfId="0" applyFill="1" applyBorder="1" applyAlignment="1">
      <alignment horizontal="left"/>
    </xf>
    <xf numFmtId="0" fontId="0" fillId="0" borderId="6" xfId="0" applyBorder="1"/>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36"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191">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4092892</xdr:colOff>
      <xdr:row>1</xdr:row>
      <xdr:rowOff>283845</xdr:rowOff>
    </xdr:to>
    <xdr:pic>
      <xdr:nvPicPr>
        <xdr:cNvPr id="2" name="Picture 1">
          <a:extLst>
            <a:ext uri="{FF2B5EF4-FFF2-40B4-BE49-F238E27FC236}">
              <a16:creationId xmlns:a16="http://schemas.microsoft.com/office/drawing/2014/main" id="{922373B0-D0DD-4AE1-9ECD-D2353F8624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2189798</xdr:colOff>
      <xdr:row>0</xdr:row>
      <xdr:rowOff>779301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1402006</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B8A25AC6-79A8-491E-AF40-D3808AE27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894376</xdr:colOff>
      <xdr:row>0</xdr:row>
      <xdr:rowOff>780753</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2004059</xdr:colOff>
      <xdr:row>1</xdr:row>
      <xdr:rowOff>53792</xdr:rowOff>
    </xdr:to>
    <xdr:pic>
      <xdr:nvPicPr>
        <xdr:cNvPr id="3" name="Picture 2" descr="&quot;&quot;">
          <a:extLst>
            <a:ext uri="{FF2B5EF4-FFF2-40B4-BE49-F238E27FC236}">
              <a16:creationId xmlns:a16="http://schemas.microsoft.com/office/drawing/2014/main" id="{8B33EBD2-10A8-4A72-A624-9A296267F5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1959791</xdr:colOff>
      <xdr:row>1</xdr:row>
      <xdr:rowOff>53792</xdr:rowOff>
    </xdr:to>
    <xdr:pic>
      <xdr:nvPicPr>
        <xdr:cNvPr id="4" name="Picture 3" descr="&quot;&quot;">
          <a:extLst>
            <a:ext uri="{FF2B5EF4-FFF2-40B4-BE49-F238E27FC236}">
              <a16:creationId xmlns:a16="http://schemas.microsoft.com/office/drawing/2014/main" id="{EE0EFC8A-557E-4AA9-9DEC-326743FB4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1959791</xdr:colOff>
      <xdr:row>1</xdr:row>
      <xdr:rowOff>53792</xdr:rowOff>
    </xdr:to>
    <xdr:pic>
      <xdr:nvPicPr>
        <xdr:cNvPr id="5" name="Picture 4" descr="&quot;&quot;">
          <a:extLst>
            <a:ext uri="{FF2B5EF4-FFF2-40B4-BE49-F238E27FC236}">
              <a16:creationId xmlns:a16="http://schemas.microsoft.com/office/drawing/2014/main" id="{E2F5BE02-042E-4E0C-87B7-C3B87E1E30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1965959</xdr:colOff>
      <xdr:row>1</xdr:row>
      <xdr:rowOff>53792</xdr:rowOff>
    </xdr:to>
    <xdr:pic>
      <xdr:nvPicPr>
        <xdr:cNvPr id="6" name="Picture 5" descr="&quot;&quot;">
          <a:extLst>
            <a:ext uri="{FF2B5EF4-FFF2-40B4-BE49-F238E27FC236}">
              <a16:creationId xmlns:a16="http://schemas.microsoft.com/office/drawing/2014/main" id="{2E7F6423-D87B-46C5-A3D4-1104CE09F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hagency-my.sharepoint.com/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hagency-my.sharepoint.com/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hagency-my.sharepoint.com/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499"/>
  <sheetViews>
    <sheetView tabSelected="1" zoomScaleNormal="100" workbookViewId="0">
      <selection activeCell="G21" sqref="G21"/>
    </sheetView>
  </sheetViews>
  <sheetFormatPr defaultRowHeight="14.4" x14ac:dyDescent="0.3"/>
  <cols>
    <col min="2" max="2" width="26.6640625" customWidth="1"/>
    <col min="3" max="3" width="78.5546875" customWidth="1"/>
    <col min="4" max="4" width="17.5546875" customWidth="1"/>
    <col min="5" max="5" width="15.109375" customWidth="1"/>
  </cols>
  <sheetData>
    <row r="1" spans="1:23" ht="87.75" customHeight="1" x14ac:dyDescent="0.3">
      <c r="A1" s="112"/>
      <c r="B1" s="19" t="s">
        <v>7</v>
      </c>
      <c r="C1" s="113"/>
      <c r="D1" s="113"/>
      <c r="E1" s="19"/>
      <c r="F1" s="19"/>
      <c r="G1" s="19"/>
      <c r="H1" s="19"/>
      <c r="I1" s="19"/>
      <c r="J1" s="19"/>
      <c r="K1" s="19"/>
      <c r="L1" s="19"/>
      <c r="M1" s="19"/>
      <c r="N1" s="19"/>
      <c r="O1" s="19"/>
      <c r="P1" s="19"/>
      <c r="Q1" s="19"/>
      <c r="R1" s="19"/>
      <c r="S1" s="19"/>
      <c r="T1" s="19"/>
      <c r="U1" s="19"/>
      <c r="V1" s="19"/>
      <c r="W1" s="19"/>
    </row>
    <row r="2" spans="1:23" ht="25.5" customHeight="1" x14ac:dyDescent="0.3">
      <c r="A2" s="114"/>
      <c r="B2" s="114"/>
      <c r="C2" s="114"/>
      <c r="D2" s="114"/>
      <c r="E2" s="19"/>
      <c r="F2" s="19"/>
      <c r="G2" s="19"/>
      <c r="H2" s="19"/>
      <c r="I2" s="19"/>
      <c r="J2" s="19"/>
      <c r="K2" s="19"/>
      <c r="L2" s="19"/>
      <c r="M2" s="19"/>
      <c r="N2" s="19"/>
      <c r="O2" s="19"/>
      <c r="P2" s="19"/>
      <c r="Q2" s="19"/>
      <c r="R2" s="19"/>
      <c r="S2" s="19"/>
      <c r="T2" s="19"/>
      <c r="U2" s="19"/>
      <c r="V2" s="19"/>
      <c r="W2" s="19"/>
    </row>
    <row r="3" spans="1:23" x14ac:dyDescent="0.3">
      <c r="A3" s="115"/>
      <c r="B3" s="115"/>
      <c r="C3" s="115"/>
      <c r="D3" s="115"/>
      <c r="E3" s="115"/>
      <c r="F3" s="19"/>
      <c r="G3" s="19"/>
      <c r="H3" s="19"/>
      <c r="I3" s="19"/>
      <c r="J3" s="19"/>
      <c r="K3" s="19"/>
      <c r="L3" s="19"/>
      <c r="M3" s="19"/>
      <c r="N3" s="19"/>
      <c r="O3" s="19"/>
      <c r="P3" s="19"/>
      <c r="Q3" s="19"/>
      <c r="R3" s="19"/>
      <c r="S3" s="19"/>
      <c r="T3" s="19"/>
      <c r="U3" s="19"/>
      <c r="V3" s="19"/>
      <c r="W3" s="19"/>
    </row>
    <row r="4" spans="1:23" ht="19.8" x14ac:dyDescent="0.3">
      <c r="A4" s="116"/>
      <c r="B4" s="143" t="s">
        <v>796</v>
      </c>
      <c r="C4" s="117"/>
      <c r="D4" s="117"/>
      <c r="E4" s="118"/>
      <c r="F4" s="19"/>
      <c r="G4" s="19"/>
      <c r="H4" s="19"/>
      <c r="I4" s="19"/>
      <c r="J4" s="19"/>
      <c r="K4" s="19"/>
      <c r="L4" s="19"/>
      <c r="M4" s="19"/>
      <c r="N4" s="19"/>
      <c r="O4" s="19"/>
      <c r="P4" s="19"/>
      <c r="Q4" s="19"/>
      <c r="R4" s="19"/>
      <c r="S4" s="19"/>
      <c r="T4" s="19"/>
      <c r="U4" s="19"/>
      <c r="V4" s="19"/>
      <c r="W4" s="19"/>
    </row>
    <row r="5" spans="1:23" ht="16.5" customHeight="1" x14ac:dyDescent="0.3">
      <c r="A5" s="116"/>
      <c r="B5" s="156" t="s">
        <v>1178</v>
      </c>
      <c r="C5" s="157"/>
      <c r="D5" s="156"/>
      <c r="E5" s="119"/>
      <c r="F5" s="19"/>
      <c r="G5" s="19"/>
      <c r="H5" s="19"/>
      <c r="I5" s="19"/>
      <c r="J5" s="19"/>
      <c r="K5" s="19"/>
      <c r="L5" s="19"/>
      <c r="M5" s="19"/>
      <c r="N5" s="19"/>
      <c r="O5" s="19"/>
      <c r="P5" s="19"/>
      <c r="Q5" s="19"/>
      <c r="R5" s="19"/>
      <c r="S5" s="19"/>
      <c r="T5" s="19"/>
      <c r="U5" s="19"/>
      <c r="V5" s="19"/>
      <c r="W5" s="19"/>
    </row>
    <row r="6" spans="1:23" ht="16.2" x14ac:dyDescent="0.3">
      <c r="A6" s="119"/>
      <c r="B6" s="156"/>
      <c r="C6" s="158"/>
      <c r="D6" s="159"/>
      <c r="E6" s="119"/>
      <c r="F6" s="19"/>
      <c r="G6" s="19"/>
      <c r="H6" s="19"/>
      <c r="I6" s="19"/>
      <c r="J6" s="19"/>
      <c r="K6" s="19"/>
      <c r="L6" s="19"/>
      <c r="M6" s="19"/>
      <c r="N6" s="19"/>
      <c r="O6" s="19"/>
      <c r="P6" s="19"/>
      <c r="Q6" s="19"/>
      <c r="R6" s="19"/>
      <c r="S6" s="19"/>
      <c r="T6" s="19"/>
      <c r="U6" s="19"/>
      <c r="V6" s="19"/>
      <c r="W6" s="19"/>
    </row>
    <row r="7" spans="1:23" ht="15" customHeight="1" x14ac:dyDescent="0.3">
      <c r="A7" s="119"/>
      <c r="B7" s="159"/>
      <c r="C7" s="158"/>
      <c r="D7" s="159"/>
      <c r="E7" s="119"/>
      <c r="F7" s="19"/>
      <c r="G7" s="19"/>
      <c r="H7" s="19"/>
      <c r="I7" s="19"/>
      <c r="J7" s="19"/>
      <c r="K7" s="19"/>
      <c r="L7" s="19"/>
      <c r="M7" s="19"/>
      <c r="N7" s="19"/>
      <c r="O7" s="19"/>
      <c r="P7" s="19"/>
      <c r="Q7" s="19"/>
      <c r="R7" s="19"/>
      <c r="S7" s="19"/>
      <c r="T7" s="19"/>
      <c r="U7" s="19"/>
      <c r="V7" s="19"/>
      <c r="W7" s="19"/>
    </row>
    <row r="8" spans="1:23" ht="17.399999999999999" x14ac:dyDescent="0.3">
      <c r="A8" s="119"/>
      <c r="B8" s="338" t="s">
        <v>1096</v>
      </c>
      <c r="C8" s="160"/>
      <c r="D8" s="159"/>
      <c r="E8" s="119"/>
      <c r="F8" s="19"/>
      <c r="G8" s="19"/>
      <c r="H8" s="19"/>
      <c r="I8" s="19"/>
      <c r="J8" s="19"/>
      <c r="K8" s="19"/>
      <c r="L8" s="19"/>
      <c r="M8" s="19"/>
      <c r="N8" s="19"/>
      <c r="O8" s="19"/>
      <c r="P8" s="19"/>
      <c r="Q8" s="19"/>
      <c r="R8" s="19"/>
      <c r="S8" s="19"/>
      <c r="T8" s="19"/>
      <c r="U8" s="19"/>
      <c r="V8" s="19"/>
      <c r="W8" s="19"/>
    </row>
    <row r="9" spans="1:23" ht="16.2" x14ac:dyDescent="0.3">
      <c r="A9" s="120"/>
      <c r="B9" s="161"/>
      <c r="C9" s="161"/>
      <c r="D9" s="161"/>
      <c r="E9" s="161"/>
      <c r="F9" s="19"/>
      <c r="G9" s="19"/>
      <c r="H9" s="19"/>
      <c r="I9" s="19"/>
      <c r="J9" s="19"/>
      <c r="K9" s="19"/>
      <c r="L9" s="19"/>
      <c r="M9" s="19"/>
      <c r="N9" s="19"/>
      <c r="O9" s="19"/>
      <c r="P9" s="19"/>
      <c r="Q9" s="19"/>
      <c r="R9" s="19"/>
      <c r="S9" s="19"/>
      <c r="T9" s="19"/>
      <c r="U9" s="19"/>
      <c r="V9" s="19"/>
      <c r="W9" s="19"/>
    </row>
    <row r="10" spans="1:23" ht="16.5" customHeight="1" x14ac:dyDescent="0.3">
      <c r="A10" s="119"/>
      <c r="B10" s="162" t="s">
        <v>317</v>
      </c>
      <c r="C10" s="163"/>
      <c r="D10" s="163"/>
      <c r="E10" s="164"/>
      <c r="F10" s="19"/>
      <c r="G10" s="19"/>
      <c r="H10" s="19"/>
      <c r="I10" s="19"/>
      <c r="J10" s="19"/>
      <c r="K10" s="19"/>
      <c r="L10" s="19"/>
      <c r="M10" s="19"/>
      <c r="N10" s="19"/>
      <c r="O10" s="19"/>
      <c r="P10" s="19"/>
      <c r="Q10" s="19"/>
      <c r="R10" s="19"/>
      <c r="S10" s="19"/>
      <c r="T10" s="19"/>
      <c r="U10" s="19"/>
      <c r="V10" s="19"/>
      <c r="W10" s="19"/>
    </row>
    <row r="11" spans="1:23" ht="15" customHeight="1" x14ac:dyDescent="0.3">
      <c r="A11" s="119"/>
      <c r="B11" s="152" t="s">
        <v>316</v>
      </c>
      <c r="C11" s="152" t="s">
        <v>105</v>
      </c>
      <c r="D11" s="152" t="s">
        <v>318</v>
      </c>
      <c r="E11" s="119"/>
      <c r="F11" s="19"/>
      <c r="G11" s="19"/>
      <c r="H11" s="19"/>
      <c r="I11" s="19"/>
      <c r="J11" s="19"/>
      <c r="K11" s="19"/>
      <c r="L11" s="19"/>
      <c r="M11" s="19"/>
      <c r="N11" s="19"/>
      <c r="O11" s="19"/>
      <c r="P11" s="19"/>
      <c r="Q11" s="19"/>
      <c r="R11" s="19"/>
      <c r="S11" s="19"/>
      <c r="T11" s="19"/>
      <c r="U11" s="19"/>
      <c r="V11" s="19"/>
      <c r="W11" s="19"/>
    </row>
    <row r="12" spans="1:23" s="417" customFormat="1" ht="14.25" customHeight="1" x14ac:dyDescent="0.3">
      <c r="A12" s="119"/>
      <c r="B12" s="415" t="s">
        <v>1060</v>
      </c>
      <c r="C12" s="416">
        <v>44965</v>
      </c>
      <c r="D12" s="418" t="s">
        <v>1253</v>
      </c>
      <c r="E12" s="419"/>
      <c r="F12" s="128"/>
      <c r="G12" s="119"/>
      <c r="H12" s="119"/>
      <c r="I12" s="119"/>
      <c r="J12" s="119"/>
      <c r="K12" s="119"/>
      <c r="L12" s="119"/>
      <c r="M12" s="119"/>
      <c r="N12" s="119"/>
      <c r="O12" s="119"/>
      <c r="P12" s="119"/>
      <c r="Q12" s="119"/>
      <c r="R12" s="119"/>
    </row>
    <row r="13" spans="1:23" s="417" customFormat="1" ht="14.25" customHeight="1" x14ac:dyDescent="0.3">
      <c r="A13" s="119"/>
      <c r="B13" s="415" t="s">
        <v>1254</v>
      </c>
      <c r="C13" s="416">
        <v>44620</v>
      </c>
      <c r="D13" s="418"/>
      <c r="E13" s="419"/>
      <c r="F13" s="128"/>
      <c r="G13" s="119"/>
      <c r="H13" s="119"/>
      <c r="I13" s="119"/>
      <c r="J13" s="119"/>
      <c r="K13" s="119"/>
      <c r="L13" s="119"/>
      <c r="M13" s="119"/>
      <c r="N13" s="119"/>
      <c r="O13" s="119"/>
      <c r="P13" s="119"/>
      <c r="Q13" s="119"/>
      <c r="R13" s="119"/>
    </row>
    <row r="14" spans="1:23" s="417" customFormat="1" x14ac:dyDescent="0.3">
      <c r="A14" s="121"/>
      <c r="B14" s="415">
        <v>3</v>
      </c>
      <c r="C14" s="416">
        <v>44309</v>
      </c>
      <c r="D14" s="418"/>
      <c r="E14" s="419"/>
      <c r="F14" s="128"/>
      <c r="G14" s="119"/>
      <c r="H14" s="119"/>
      <c r="I14" s="119"/>
      <c r="J14" s="119"/>
      <c r="K14" s="119"/>
      <c r="L14" s="119"/>
      <c r="M14" s="119"/>
      <c r="N14" s="119"/>
      <c r="O14" s="119"/>
      <c r="P14" s="119"/>
      <c r="Q14" s="119"/>
      <c r="R14" s="119"/>
    </row>
    <row r="15" spans="1:23" s="417" customFormat="1" x14ac:dyDescent="0.3">
      <c r="A15" s="121"/>
      <c r="B15" s="415">
        <v>2.2999999999999998</v>
      </c>
      <c r="C15" s="416">
        <v>44118</v>
      </c>
      <c r="D15" s="418"/>
      <c r="E15" s="419"/>
      <c r="F15" s="128"/>
      <c r="G15" s="119"/>
      <c r="H15" s="119"/>
      <c r="I15" s="119"/>
      <c r="J15" s="119"/>
      <c r="K15" s="119"/>
      <c r="L15" s="119"/>
      <c r="M15" s="119"/>
      <c r="N15" s="119"/>
      <c r="O15" s="119"/>
      <c r="P15" s="119"/>
      <c r="Q15" s="119"/>
      <c r="R15" s="119"/>
    </row>
    <row r="16" spans="1:23" s="417" customFormat="1" ht="14.25" customHeight="1" x14ac:dyDescent="0.3">
      <c r="A16" s="119"/>
      <c r="B16" s="415">
        <v>1</v>
      </c>
      <c r="C16" s="416">
        <v>43993</v>
      </c>
      <c r="D16" s="418"/>
      <c r="E16" s="419"/>
      <c r="F16" s="128"/>
      <c r="G16" s="119"/>
      <c r="H16" s="119"/>
      <c r="I16" s="119"/>
      <c r="J16" s="119"/>
      <c r="K16" s="119"/>
      <c r="L16" s="119"/>
      <c r="M16" s="119"/>
      <c r="N16" s="119"/>
      <c r="O16" s="119"/>
      <c r="P16" s="119"/>
      <c r="Q16" s="119"/>
      <c r="R16" s="119"/>
    </row>
    <row r="17" spans="1:23" ht="15" customHeight="1" x14ac:dyDescent="0.3">
      <c r="A17" s="119"/>
      <c r="B17" s="152"/>
      <c r="C17" s="152"/>
      <c r="D17" s="152"/>
      <c r="E17" s="119"/>
      <c r="F17" s="314"/>
      <c r="G17" s="314"/>
      <c r="H17" s="314"/>
      <c r="I17" s="314"/>
      <c r="J17" s="314"/>
      <c r="K17" s="314"/>
      <c r="L17" s="314"/>
      <c r="M17" s="314"/>
      <c r="N17" s="314"/>
      <c r="O17" s="314"/>
      <c r="P17" s="314"/>
      <c r="Q17" s="314"/>
      <c r="R17" s="314"/>
      <c r="S17" s="314"/>
      <c r="T17" s="314"/>
      <c r="U17" s="314"/>
      <c r="V17" s="314"/>
      <c r="W17" s="314"/>
    </row>
    <row r="18" spans="1:23" x14ac:dyDescent="0.3">
      <c r="A18" s="121"/>
      <c r="B18" s="165"/>
      <c r="C18" s="337"/>
      <c r="D18" s="418"/>
      <c r="E18" s="420"/>
      <c r="F18" s="19"/>
      <c r="G18" s="19"/>
      <c r="H18" s="19"/>
      <c r="I18" s="19"/>
      <c r="J18" s="19"/>
      <c r="K18" s="19"/>
      <c r="L18" s="19"/>
      <c r="M18" s="19"/>
      <c r="N18" s="19"/>
      <c r="O18" s="19"/>
      <c r="P18" s="19"/>
      <c r="Q18" s="19"/>
      <c r="R18" s="19"/>
      <c r="S18" s="19"/>
      <c r="T18" s="19"/>
      <c r="U18" s="19"/>
      <c r="V18" s="19"/>
      <c r="W18" s="19"/>
    </row>
    <row r="19" spans="1:23" x14ac:dyDescent="0.3">
      <c r="A19" s="121"/>
      <c r="B19" s="165"/>
      <c r="C19" s="166"/>
      <c r="D19" s="165"/>
      <c r="E19" s="19"/>
      <c r="F19" s="19"/>
      <c r="G19" s="19"/>
      <c r="H19" s="19"/>
      <c r="I19" s="19"/>
      <c r="J19" s="19"/>
      <c r="K19" s="19"/>
      <c r="L19" s="19"/>
      <c r="M19" s="19"/>
      <c r="N19" s="19"/>
      <c r="O19" s="19"/>
      <c r="P19" s="19"/>
      <c r="Q19" s="19"/>
      <c r="R19" s="19"/>
      <c r="S19" s="19"/>
      <c r="T19" s="19"/>
      <c r="U19" s="19"/>
      <c r="V19" s="19"/>
      <c r="W19" s="19"/>
    </row>
    <row r="20" spans="1:23" ht="20.25" customHeight="1" x14ac:dyDescent="0.3">
      <c r="A20" s="121"/>
      <c r="B20" s="424" t="s">
        <v>319</v>
      </c>
      <c r="C20" s="424"/>
      <c r="D20" s="424"/>
      <c r="E20" s="122"/>
      <c r="F20" s="19"/>
      <c r="G20" s="19"/>
      <c r="H20" s="19"/>
      <c r="I20" s="19"/>
      <c r="J20" s="19"/>
      <c r="K20" s="19"/>
      <c r="L20" s="19"/>
      <c r="M20" s="19"/>
      <c r="N20" s="19"/>
      <c r="O20" s="19"/>
      <c r="P20" s="19"/>
      <c r="Q20" s="19"/>
      <c r="R20" s="19"/>
      <c r="S20" s="19"/>
      <c r="T20" s="19"/>
      <c r="U20" s="19"/>
      <c r="V20" s="19"/>
      <c r="W20" s="19"/>
    </row>
    <row r="21" spans="1:23" ht="20.25" customHeight="1" x14ac:dyDescent="0.3">
      <c r="A21" s="123"/>
      <c r="B21" s="425" t="s">
        <v>320</v>
      </c>
      <c r="C21" s="425"/>
      <c r="D21" s="425"/>
      <c r="E21" s="124"/>
      <c r="F21" s="19"/>
      <c r="G21" s="19"/>
      <c r="H21" s="19"/>
      <c r="I21" s="19"/>
      <c r="J21" s="19"/>
      <c r="K21" s="19"/>
      <c r="L21" s="19"/>
      <c r="M21" s="19"/>
      <c r="N21" s="19"/>
      <c r="O21" s="19"/>
      <c r="P21" s="19"/>
      <c r="Q21" s="19"/>
      <c r="R21" s="19"/>
      <c r="S21" s="19"/>
      <c r="T21" s="19"/>
      <c r="U21" s="19"/>
      <c r="V21" s="19"/>
      <c r="W21" s="19"/>
    </row>
    <row r="22" spans="1:23" ht="20.25" customHeight="1" x14ac:dyDescent="0.3">
      <c r="A22" s="121"/>
      <c r="B22" s="424" t="s">
        <v>321</v>
      </c>
      <c r="C22" s="424"/>
      <c r="D22" s="424"/>
      <c r="E22" s="124"/>
      <c r="F22" s="19"/>
      <c r="G22" s="19"/>
      <c r="H22" s="19"/>
      <c r="I22" s="19"/>
      <c r="J22" s="19"/>
      <c r="K22" s="19"/>
      <c r="L22" s="19"/>
      <c r="M22" s="19"/>
      <c r="N22" s="19"/>
      <c r="O22" s="19"/>
      <c r="P22" s="19"/>
      <c r="Q22" s="19"/>
      <c r="R22" s="19"/>
      <c r="S22" s="19"/>
      <c r="T22" s="19"/>
      <c r="U22" s="19"/>
      <c r="V22" s="19"/>
      <c r="W22" s="19"/>
    </row>
    <row r="23" spans="1:23" ht="47.25" customHeight="1" x14ac:dyDescent="0.3">
      <c r="A23" s="121"/>
      <c r="B23" s="423" t="s">
        <v>322</v>
      </c>
      <c r="C23" s="423"/>
      <c r="D23" s="423"/>
      <c r="E23" s="124"/>
      <c r="F23" s="19"/>
      <c r="G23" s="19"/>
      <c r="H23" s="19"/>
      <c r="I23" s="19"/>
      <c r="J23" s="19"/>
      <c r="K23" s="19"/>
      <c r="L23" s="19"/>
      <c r="M23" s="19"/>
      <c r="N23" s="19"/>
      <c r="O23" s="19"/>
      <c r="P23" s="19"/>
      <c r="Q23" s="19"/>
      <c r="R23" s="19"/>
      <c r="S23" s="19"/>
      <c r="T23" s="19"/>
      <c r="U23" s="19"/>
      <c r="V23" s="19"/>
      <c r="W23" s="19"/>
    </row>
    <row r="24" spans="1:23" ht="20.25" customHeight="1" x14ac:dyDescent="0.3">
      <c r="A24" s="121"/>
      <c r="B24" s="424" t="s">
        <v>323</v>
      </c>
      <c r="C24" s="424"/>
      <c r="D24" s="424"/>
      <c r="E24" s="124"/>
      <c r="F24" s="19"/>
      <c r="G24" s="19"/>
      <c r="H24" s="19"/>
      <c r="I24" s="19"/>
      <c r="J24" s="19"/>
      <c r="K24" s="19"/>
      <c r="L24" s="19"/>
      <c r="M24" s="19"/>
      <c r="N24" s="19"/>
      <c r="O24" s="19"/>
      <c r="P24" s="19"/>
      <c r="Q24" s="19"/>
      <c r="R24" s="19"/>
      <c r="S24" s="19"/>
      <c r="T24" s="19"/>
      <c r="U24" s="19"/>
      <c r="V24" s="19"/>
      <c r="W24" s="19"/>
    </row>
    <row r="25" spans="1:23" ht="20.25" customHeight="1" x14ac:dyDescent="0.3">
      <c r="A25" s="121"/>
      <c r="B25" s="421" t="s">
        <v>324</v>
      </c>
      <c r="C25" s="421"/>
      <c r="D25" s="421"/>
      <c r="E25" s="124"/>
      <c r="F25" s="19"/>
      <c r="G25" s="19"/>
      <c r="H25" s="19"/>
      <c r="I25" s="19"/>
      <c r="J25" s="19"/>
      <c r="K25" s="19"/>
      <c r="L25" s="19"/>
      <c r="M25" s="19"/>
      <c r="N25" s="19"/>
      <c r="O25" s="19"/>
      <c r="P25" s="19"/>
      <c r="Q25" s="19"/>
      <c r="R25" s="19"/>
      <c r="S25" s="19"/>
      <c r="T25" s="19"/>
      <c r="U25" s="19"/>
      <c r="V25" s="19"/>
      <c r="W25" s="19"/>
    </row>
    <row r="26" spans="1:23" ht="20.25" customHeight="1" x14ac:dyDescent="0.3">
      <c r="A26" s="121"/>
      <c r="B26" s="422" t="s">
        <v>1169</v>
      </c>
      <c r="C26" s="422"/>
      <c r="D26" s="422"/>
      <c r="E26" s="124"/>
      <c r="F26" s="19"/>
      <c r="G26" s="19"/>
      <c r="H26" s="19"/>
      <c r="I26" s="19"/>
      <c r="J26" s="19"/>
      <c r="K26" s="19"/>
      <c r="L26" s="19"/>
      <c r="M26" s="19"/>
      <c r="N26" s="19"/>
      <c r="O26" s="19"/>
      <c r="P26" s="19"/>
      <c r="Q26" s="19"/>
      <c r="R26" s="19"/>
      <c r="S26" s="19"/>
      <c r="T26" s="19"/>
      <c r="U26" s="19"/>
      <c r="V26" s="19"/>
      <c r="W26" s="19"/>
    </row>
    <row r="27" spans="1:23" ht="73.2" customHeight="1" x14ac:dyDescent="0.3">
      <c r="A27" s="121"/>
      <c r="B27" s="423" t="s">
        <v>325</v>
      </c>
      <c r="C27" s="423"/>
      <c r="D27" s="423"/>
      <c r="E27" s="121"/>
      <c r="F27" s="19"/>
      <c r="G27" s="19"/>
      <c r="H27" s="19"/>
      <c r="I27" s="19"/>
      <c r="J27" s="19"/>
      <c r="K27" s="19"/>
      <c r="L27" s="19"/>
      <c r="M27" s="19"/>
      <c r="N27" s="19"/>
      <c r="O27" s="19"/>
      <c r="P27" s="19"/>
      <c r="Q27" s="19"/>
      <c r="R27" s="19"/>
      <c r="S27" s="19"/>
      <c r="T27" s="19"/>
      <c r="U27" s="19"/>
      <c r="V27" s="19"/>
      <c r="W27" s="19"/>
    </row>
    <row r="28" spans="1:23" ht="15" customHeight="1" x14ac:dyDescent="0.3">
      <c r="A28" s="121"/>
      <c r="B28" s="121"/>
      <c r="C28" s="121"/>
      <c r="D28" s="121"/>
      <c r="E28" s="121"/>
      <c r="F28" s="19"/>
      <c r="G28" s="19"/>
      <c r="H28" s="19"/>
      <c r="I28" s="19"/>
      <c r="J28" s="19"/>
      <c r="K28" s="19"/>
      <c r="L28" s="19"/>
      <c r="M28" s="19"/>
      <c r="N28" s="19"/>
      <c r="O28" s="19"/>
      <c r="P28" s="19"/>
      <c r="Q28" s="19"/>
      <c r="R28" s="19"/>
      <c r="S28" s="19"/>
      <c r="T28" s="19"/>
      <c r="U28" s="19"/>
      <c r="V28" s="19"/>
      <c r="W28" s="19"/>
    </row>
    <row r="29" spans="1:23" x14ac:dyDescent="0.3">
      <c r="A29" s="19"/>
      <c r="B29" s="19"/>
      <c r="C29" s="19"/>
      <c r="D29" s="19"/>
      <c r="E29" s="19"/>
      <c r="F29" s="19"/>
      <c r="G29" s="19"/>
      <c r="H29" s="19"/>
      <c r="I29" s="19"/>
      <c r="J29" s="19"/>
      <c r="K29" s="19"/>
      <c r="L29" s="19"/>
      <c r="M29" s="19"/>
      <c r="N29" s="19"/>
      <c r="O29" s="19"/>
      <c r="P29" s="19"/>
      <c r="Q29" s="19"/>
      <c r="R29" s="19"/>
      <c r="S29" s="19"/>
      <c r="T29" s="19"/>
      <c r="U29" s="19"/>
      <c r="V29" s="19"/>
      <c r="W29" s="19"/>
    </row>
    <row r="30" spans="1:23" x14ac:dyDescent="0.3">
      <c r="A30" s="19"/>
      <c r="B30" s="19"/>
      <c r="C30" s="19"/>
      <c r="D30" s="19"/>
      <c r="E30" s="19"/>
      <c r="F30" s="19"/>
      <c r="G30" s="19"/>
      <c r="H30" s="19"/>
      <c r="I30" s="19"/>
      <c r="J30" s="19"/>
      <c r="K30" s="19"/>
      <c r="L30" s="19"/>
      <c r="M30" s="19"/>
      <c r="N30" s="19"/>
      <c r="O30" s="19"/>
      <c r="P30" s="19"/>
      <c r="Q30" s="19"/>
      <c r="R30" s="19"/>
      <c r="S30" s="19"/>
      <c r="T30" s="19"/>
      <c r="U30" s="19"/>
      <c r="V30" s="19"/>
      <c r="W30" s="19"/>
    </row>
    <row r="31" spans="1:23" x14ac:dyDescent="0.3">
      <c r="A31" s="19"/>
      <c r="B31" s="19"/>
      <c r="C31" s="19"/>
      <c r="D31" s="19"/>
      <c r="E31" s="19"/>
      <c r="F31" s="19"/>
      <c r="G31" s="19"/>
      <c r="H31" s="19"/>
      <c r="I31" s="19"/>
      <c r="J31" s="19"/>
      <c r="K31" s="19"/>
      <c r="L31" s="19"/>
      <c r="M31" s="19"/>
      <c r="N31" s="19"/>
      <c r="O31" s="19"/>
      <c r="P31" s="19"/>
      <c r="Q31" s="19"/>
      <c r="R31" s="19"/>
      <c r="S31" s="19"/>
      <c r="T31" s="19"/>
      <c r="U31" s="19"/>
      <c r="V31" s="19"/>
      <c r="W31" s="19"/>
    </row>
    <row r="32" spans="1:23" x14ac:dyDescent="0.3">
      <c r="A32" s="19"/>
      <c r="B32" s="19"/>
      <c r="C32" s="19"/>
      <c r="D32" s="19"/>
      <c r="E32" s="19"/>
      <c r="F32" s="19"/>
      <c r="G32" s="19"/>
      <c r="H32" s="19"/>
      <c r="I32" s="19"/>
      <c r="J32" s="19"/>
      <c r="K32" s="19"/>
      <c r="L32" s="19"/>
      <c r="M32" s="19"/>
      <c r="N32" s="19"/>
      <c r="O32" s="19"/>
      <c r="P32" s="19"/>
      <c r="Q32" s="19"/>
      <c r="R32" s="19"/>
      <c r="S32" s="19"/>
      <c r="T32" s="19"/>
      <c r="U32" s="19"/>
      <c r="V32" s="19"/>
      <c r="W32" s="19"/>
    </row>
    <row r="33" spans="1:23" x14ac:dyDescent="0.3">
      <c r="A33" s="19"/>
      <c r="B33" s="19"/>
      <c r="C33" s="19"/>
      <c r="D33" s="19"/>
      <c r="E33" s="19"/>
      <c r="F33" s="19"/>
      <c r="G33" s="19"/>
      <c r="H33" s="19"/>
      <c r="I33" s="19"/>
      <c r="J33" s="19"/>
      <c r="K33" s="19"/>
      <c r="L33" s="19"/>
      <c r="M33" s="19"/>
      <c r="N33" s="19"/>
      <c r="O33" s="19"/>
      <c r="P33" s="19"/>
      <c r="Q33" s="19"/>
      <c r="R33" s="19"/>
      <c r="S33" s="19"/>
      <c r="T33" s="19"/>
      <c r="U33" s="19"/>
      <c r="V33" s="19"/>
      <c r="W33" s="19"/>
    </row>
    <row r="34" spans="1:23" x14ac:dyDescent="0.3">
      <c r="A34" s="19"/>
      <c r="B34" s="19"/>
      <c r="C34" s="19"/>
      <c r="D34" s="19"/>
      <c r="E34" s="19"/>
      <c r="F34" s="19"/>
      <c r="G34" s="19"/>
      <c r="H34" s="19"/>
      <c r="I34" s="19"/>
      <c r="J34" s="19"/>
      <c r="K34" s="19"/>
      <c r="L34" s="19"/>
      <c r="M34" s="19"/>
      <c r="N34" s="19"/>
      <c r="O34" s="19"/>
      <c r="P34" s="19"/>
      <c r="Q34" s="19"/>
      <c r="R34" s="19"/>
      <c r="S34" s="19"/>
      <c r="T34" s="19"/>
      <c r="U34" s="19"/>
      <c r="V34" s="19"/>
      <c r="W34" s="19"/>
    </row>
    <row r="35" spans="1:23" x14ac:dyDescent="0.3">
      <c r="A35" s="19"/>
      <c r="B35" s="19"/>
      <c r="C35" s="19"/>
      <c r="D35" s="19"/>
      <c r="E35" s="19"/>
      <c r="F35" s="19"/>
      <c r="G35" s="19"/>
      <c r="H35" s="19"/>
      <c r="I35" s="19"/>
      <c r="J35" s="19"/>
      <c r="K35" s="19"/>
      <c r="L35" s="19"/>
      <c r="M35" s="19"/>
      <c r="N35" s="19"/>
      <c r="O35" s="19"/>
      <c r="P35" s="19"/>
      <c r="Q35" s="19"/>
      <c r="R35" s="19"/>
      <c r="S35" s="19"/>
      <c r="T35" s="19"/>
      <c r="U35" s="19"/>
      <c r="V35" s="19"/>
      <c r="W35" s="19"/>
    </row>
    <row r="36" spans="1:23" x14ac:dyDescent="0.3">
      <c r="A36" s="19"/>
      <c r="B36" s="19"/>
      <c r="C36" s="19"/>
      <c r="D36" s="19"/>
      <c r="E36" s="19"/>
      <c r="F36" s="19"/>
      <c r="G36" s="19"/>
      <c r="H36" s="19"/>
      <c r="I36" s="19"/>
      <c r="J36" s="19"/>
      <c r="K36" s="19"/>
      <c r="L36" s="19"/>
      <c r="M36" s="19"/>
      <c r="N36" s="19"/>
      <c r="O36" s="19"/>
      <c r="P36" s="19"/>
      <c r="Q36" s="19"/>
      <c r="R36" s="19"/>
      <c r="S36" s="19"/>
      <c r="T36" s="19"/>
      <c r="U36" s="19"/>
      <c r="V36" s="19"/>
      <c r="W36" s="19"/>
    </row>
    <row r="37" spans="1:23" x14ac:dyDescent="0.3">
      <c r="A37" s="19"/>
      <c r="B37" s="19"/>
      <c r="C37" s="19"/>
      <c r="D37" s="19"/>
      <c r="E37" s="19"/>
      <c r="F37" s="19"/>
      <c r="G37" s="19"/>
      <c r="H37" s="19"/>
      <c r="I37" s="19"/>
      <c r="J37" s="19"/>
      <c r="K37" s="19"/>
      <c r="L37" s="19"/>
      <c r="M37" s="19"/>
      <c r="N37" s="19"/>
      <c r="O37" s="19"/>
      <c r="P37" s="19"/>
      <c r="Q37" s="19"/>
      <c r="R37" s="19"/>
      <c r="S37" s="19"/>
      <c r="T37" s="19"/>
      <c r="U37" s="19"/>
      <c r="V37" s="19"/>
      <c r="W37" s="19"/>
    </row>
    <row r="38" spans="1:23" x14ac:dyDescent="0.3">
      <c r="A38" s="19"/>
      <c r="B38" s="19"/>
      <c r="C38" s="19"/>
      <c r="D38" s="19"/>
      <c r="E38" s="19"/>
      <c r="F38" s="19"/>
      <c r="G38" s="19"/>
      <c r="H38" s="19"/>
      <c r="I38" s="19"/>
      <c r="J38" s="19"/>
      <c r="K38" s="19"/>
      <c r="L38" s="19"/>
      <c r="M38" s="19"/>
      <c r="N38" s="19"/>
      <c r="O38" s="19"/>
      <c r="P38" s="19"/>
      <c r="Q38" s="19"/>
      <c r="R38" s="19"/>
      <c r="S38" s="19"/>
      <c r="T38" s="19"/>
      <c r="U38" s="19"/>
      <c r="V38" s="19"/>
      <c r="W38" s="19"/>
    </row>
    <row r="39" spans="1:23" x14ac:dyDescent="0.3">
      <c r="A39" s="19"/>
      <c r="B39" s="19"/>
      <c r="C39" s="19"/>
      <c r="D39" s="19"/>
      <c r="E39" s="19"/>
      <c r="F39" s="19"/>
      <c r="G39" s="19"/>
      <c r="H39" s="19"/>
      <c r="I39" s="19"/>
      <c r="J39" s="19"/>
      <c r="K39" s="19"/>
      <c r="L39" s="19"/>
      <c r="M39" s="19"/>
      <c r="N39" s="19"/>
      <c r="O39" s="19"/>
      <c r="P39" s="19"/>
      <c r="Q39" s="19"/>
      <c r="R39" s="19"/>
      <c r="S39" s="19"/>
      <c r="T39" s="19"/>
      <c r="U39" s="19"/>
      <c r="V39" s="19"/>
      <c r="W39" s="19"/>
    </row>
    <row r="40" spans="1:23" x14ac:dyDescent="0.3">
      <c r="A40" s="19"/>
      <c r="B40" s="19"/>
      <c r="C40" s="19"/>
      <c r="D40" s="19"/>
      <c r="E40" s="19"/>
      <c r="F40" s="19"/>
      <c r="G40" s="19"/>
      <c r="H40" s="19"/>
      <c r="I40" s="19"/>
      <c r="J40" s="19"/>
      <c r="K40" s="19"/>
      <c r="L40" s="19"/>
      <c r="M40" s="19"/>
      <c r="N40" s="19"/>
      <c r="O40" s="19"/>
      <c r="P40" s="19"/>
      <c r="Q40" s="19"/>
      <c r="R40" s="19"/>
      <c r="S40" s="19"/>
      <c r="T40" s="19"/>
      <c r="U40" s="19"/>
      <c r="V40" s="19"/>
      <c r="W40" s="19"/>
    </row>
    <row r="41" spans="1:23" x14ac:dyDescent="0.3">
      <c r="A41" s="19"/>
      <c r="B41" s="19"/>
      <c r="C41" s="19"/>
      <c r="D41" s="19"/>
      <c r="E41" s="19"/>
      <c r="F41" s="19"/>
      <c r="G41" s="19"/>
      <c r="H41" s="19"/>
      <c r="I41" s="19"/>
      <c r="J41" s="19"/>
      <c r="K41" s="19"/>
      <c r="L41" s="19"/>
      <c r="M41" s="19"/>
      <c r="N41" s="19"/>
      <c r="O41" s="19"/>
      <c r="P41" s="19"/>
      <c r="Q41" s="19"/>
      <c r="R41" s="19"/>
      <c r="S41" s="19"/>
      <c r="T41" s="19"/>
      <c r="U41" s="19"/>
      <c r="V41" s="19"/>
      <c r="W41" s="19"/>
    </row>
    <row r="42" spans="1:23" x14ac:dyDescent="0.3">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3">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3">
      <c r="A44" s="19"/>
      <c r="B44" s="19"/>
      <c r="C44" s="19"/>
      <c r="D44" s="19"/>
      <c r="E44" s="19"/>
      <c r="F44" s="19"/>
      <c r="G44" s="19"/>
      <c r="H44" s="19"/>
      <c r="I44" s="19"/>
      <c r="J44" s="19"/>
      <c r="K44" s="19"/>
      <c r="L44" s="19"/>
      <c r="M44" s="19"/>
      <c r="N44" s="19"/>
      <c r="O44" s="19"/>
      <c r="P44" s="19"/>
      <c r="Q44" s="19"/>
      <c r="R44" s="19"/>
      <c r="S44" s="19"/>
      <c r="T44" s="19"/>
      <c r="U44" s="19"/>
      <c r="V44" s="19"/>
      <c r="W44" s="19"/>
    </row>
    <row r="45" spans="1:23" x14ac:dyDescent="0.3">
      <c r="A45" s="19"/>
      <c r="B45" s="19"/>
      <c r="C45" s="19"/>
      <c r="D45" s="19"/>
      <c r="E45" s="19"/>
      <c r="F45" s="19"/>
      <c r="G45" s="19"/>
      <c r="H45" s="19"/>
      <c r="I45" s="19"/>
      <c r="J45" s="19"/>
      <c r="K45" s="19"/>
      <c r="L45" s="19"/>
      <c r="M45" s="19"/>
      <c r="N45" s="19"/>
      <c r="O45" s="19"/>
      <c r="P45" s="19"/>
      <c r="Q45" s="19"/>
      <c r="R45" s="19"/>
      <c r="S45" s="19"/>
      <c r="T45" s="19"/>
      <c r="U45" s="19"/>
      <c r="V45" s="19"/>
      <c r="W45" s="19"/>
    </row>
    <row r="46" spans="1:23" x14ac:dyDescent="0.3">
      <c r="A46" s="19"/>
      <c r="B46" s="19"/>
      <c r="C46" s="19"/>
      <c r="D46" s="19"/>
      <c r="E46" s="19"/>
      <c r="F46" s="19"/>
      <c r="G46" s="19"/>
      <c r="H46" s="19"/>
      <c r="I46" s="19"/>
      <c r="J46" s="19"/>
      <c r="K46" s="19"/>
      <c r="L46" s="19"/>
      <c r="M46" s="19"/>
      <c r="N46" s="19"/>
      <c r="O46" s="19"/>
      <c r="P46" s="19"/>
      <c r="Q46" s="19"/>
      <c r="R46" s="19"/>
      <c r="S46" s="19"/>
      <c r="T46" s="19"/>
      <c r="U46" s="19"/>
      <c r="V46" s="19"/>
      <c r="W46" s="19"/>
    </row>
    <row r="47" spans="1:23" x14ac:dyDescent="0.3">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3">
      <c r="A48" s="19"/>
      <c r="B48" s="19"/>
      <c r="C48" s="19"/>
      <c r="D48" s="19"/>
      <c r="E48" s="19"/>
      <c r="F48" s="19"/>
      <c r="G48" s="19"/>
      <c r="H48" s="19"/>
      <c r="I48" s="19"/>
      <c r="J48" s="19"/>
      <c r="K48" s="19"/>
      <c r="L48" s="19"/>
      <c r="M48" s="19"/>
      <c r="N48" s="19"/>
      <c r="O48" s="19"/>
      <c r="P48" s="19"/>
      <c r="Q48" s="19"/>
      <c r="R48" s="19"/>
      <c r="S48" s="19"/>
      <c r="T48" s="19"/>
      <c r="U48" s="19"/>
      <c r="V48" s="19"/>
      <c r="W48" s="19"/>
    </row>
    <row r="49" spans="1:23" x14ac:dyDescent="0.3">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3">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3">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3">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3">
      <c r="A53" s="19"/>
      <c r="B53" s="19"/>
      <c r="C53" s="19"/>
      <c r="D53" s="19"/>
      <c r="E53" s="19"/>
      <c r="F53" s="19"/>
      <c r="G53" s="19"/>
      <c r="H53" s="19"/>
      <c r="I53" s="19"/>
      <c r="J53" s="19"/>
      <c r="K53" s="19"/>
      <c r="L53" s="19"/>
      <c r="M53" s="19"/>
      <c r="N53" s="19"/>
      <c r="O53" s="19"/>
      <c r="P53" s="19"/>
      <c r="Q53" s="19"/>
      <c r="R53" s="19"/>
      <c r="S53" s="19"/>
      <c r="T53" s="19"/>
      <c r="U53" s="19"/>
      <c r="V53" s="19"/>
      <c r="W53" s="19"/>
    </row>
    <row r="54" spans="1:23" x14ac:dyDescent="0.3">
      <c r="A54" s="19"/>
      <c r="B54" s="19"/>
      <c r="C54" s="19"/>
      <c r="D54" s="19"/>
      <c r="E54" s="19"/>
      <c r="F54" s="19"/>
      <c r="G54" s="19"/>
      <c r="H54" s="19"/>
      <c r="I54" s="19"/>
      <c r="J54" s="19"/>
      <c r="K54" s="19"/>
      <c r="L54" s="19"/>
      <c r="M54" s="19"/>
      <c r="N54" s="19"/>
      <c r="O54" s="19"/>
      <c r="P54" s="19"/>
      <c r="Q54" s="19"/>
      <c r="R54" s="19"/>
      <c r="S54" s="19"/>
      <c r="T54" s="19"/>
      <c r="U54" s="19"/>
      <c r="V54" s="19"/>
      <c r="W54" s="19"/>
    </row>
    <row r="55" spans="1:23" x14ac:dyDescent="0.3">
      <c r="A55" s="19"/>
      <c r="B55" s="19"/>
      <c r="C55" s="19"/>
      <c r="D55" s="19"/>
      <c r="E55" s="19"/>
      <c r="F55" s="19"/>
      <c r="G55" s="19"/>
      <c r="H55" s="19"/>
      <c r="I55" s="19"/>
      <c r="J55" s="19"/>
      <c r="K55" s="19"/>
      <c r="L55" s="19"/>
      <c r="M55" s="19"/>
      <c r="N55" s="19"/>
      <c r="O55" s="19"/>
      <c r="P55" s="19"/>
      <c r="Q55" s="19"/>
      <c r="R55" s="19"/>
      <c r="S55" s="19"/>
      <c r="T55" s="19"/>
      <c r="U55" s="19"/>
      <c r="V55" s="19"/>
      <c r="W55" s="19"/>
    </row>
    <row r="56" spans="1:23" x14ac:dyDescent="0.3">
      <c r="A56" s="19"/>
      <c r="B56" s="19"/>
      <c r="C56" s="19"/>
      <c r="D56" s="19"/>
      <c r="E56" s="19"/>
      <c r="F56" s="19"/>
      <c r="G56" s="19"/>
      <c r="H56" s="19"/>
      <c r="I56" s="19"/>
      <c r="J56" s="19"/>
      <c r="K56" s="19"/>
      <c r="L56" s="19"/>
      <c r="M56" s="19"/>
      <c r="N56" s="19"/>
      <c r="O56" s="19"/>
      <c r="P56" s="19"/>
      <c r="Q56" s="19"/>
      <c r="R56" s="19"/>
      <c r="S56" s="19"/>
      <c r="T56" s="19"/>
      <c r="U56" s="19"/>
      <c r="V56" s="19"/>
      <c r="W56" s="19"/>
    </row>
    <row r="57" spans="1:23" x14ac:dyDescent="0.3">
      <c r="A57" s="19"/>
      <c r="B57" s="19"/>
      <c r="C57" s="19"/>
      <c r="D57" s="19"/>
      <c r="E57" s="19"/>
      <c r="F57" s="19"/>
      <c r="G57" s="19"/>
      <c r="H57" s="19"/>
      <c r="I57" s="19"/>
      <c r="J57" s="19"/>
      <c r="K57" s="19"/>
      <c r="L57" s="19"/>
      <c r="M57" s="19"/>
      <c r="N57" s="19"/>
      <c r="O57" s="19"/>
      <c r="P57" s="19"/>
      <c r="Q57" s="19"/>
      <c r="R57" s="19"/>
      <c r="S57" s="19"/>
      <c r="T57" s="19"/>
      <c r="U57" s="19"/>
      <c r="V57" s="19"/>
      <c r="W57" s="19"/>
    </row>
    <row r="58" spans="1:23" x14ac:dyDescent="0.3">
      <c r="A58" s="19"/>
      <c r="B58" s="19"/>
      <c r="C58" s="19"/>
      <c r="D58" s="19"/>
      <c r="E58" s="19"/>
      <c r="F58" s="19"/>
      <c r="G58" s="19"/>
      <c r="H58" s="19"/>
      <c r="I58" s="19"/>
      <c r="J58" s="19"/>
      <c r="K58" s="19"/>
      <c r="L58" s="19"/>
      <c r="M58" s="19"/>
      <c r="N58" s="19"/>
      <c r="O58" s="19"/>
      <c r="P58" s="19"/>
      <c r="Q58" s="19"/>
      <c r="R58" s="19"/>
      <c r="S58" s="19"/>
      <c r="T58" s="19"/>
      <c r="U58" s="19"/>
      <c r="V58" s="19"/>
      <c r="W58" s="19"/>
    </row>
    <row r="59" spans="1:23" x14ac:dyDescent="0.3">
      <c r="A59" s="19"/>
      <c r="B59" s="19"/>
      <c r="C59" s="19"/>
      <c r="D59" s="19"/>
      <c r="E59" s="19"/>
      <c r="F59" s="19"/>
      <c r="G59" s="19"/>
      <c r="H59" s="19"/>
      <c r="I59" s="19"/>
      <c r="J59" s="19"/>
      <c r="K59" s="19"/>
      <c r="L59" s="19"/>
      <c r="M59" s="19"/>
      <c r="N59" s="19"/>
      <c r="O59" s="19"/>
      <c r="P59" s="19"/>
      <c r="Q59" s="19"/>
      <c r="R59" s="19"/>
      <c r="S59" s="19"/>
      <c r="T59" s="19"/>
      <c r="U59" s="19"/>
      <c r="V59" s="19"/>
      <c r="W59" s="19"/>
    </row>
    <row r="60" spans="1:23" x14ac:dyDescent="0.3">
      <c r="A60" s="19"/>
      <c r="B60" s="19"/>
      <c r="C60" s="19"/>
      <c r="D60" s="19"/>
      <c r="E60" s="19"/>
      <c r="F60" s="19"/>
      <c r="G60" s="19"/>
      <c r="H60" s="19"/>
      <c r="I60" s="19"/>
      <c r="J60" s="19"/>
      <c r="K60" s="19"/>
      <c r="L60" s="19"/>
      <c r="M60" s="19"/>
      <c r="N60" s="19"/>
      <c r="O60" s="19"/>
      <c r="P60" s="19"/>
      <c r="Q60" s="19"/>
      <c r="R60" s="19"/>
      <c r="S60" s="19"/>
      <c r="T60" s="19"/>
      <c r="U60" s="19"/>
      <c r="V60" s="19"/>
      <c r="W60" s="19"/>
    </row>
    <row r="61" spans="1:23" x14ac:dyDescent="0.3">
      <c r="A61" s="19"/>
      <c r="B61" s="19"/>
      <c r="C61" s="19"/>
      <c r="D61" s="19"/>
      <c r="E61" s="19"/>
      <c r="F61" s="19"/>
      <c r="G61" s="19"/>
      <c r="H61" s="19"/>
      <c r="I61" s="19"/>
      <c r="J61" s="19"/>
      <c r="K61" s="19"/>
      <c r="L61" s="19"/>
      <c r="M61" s="19"/>
      <c r="N61" s="19"/>
      <c r="O61" s="19"/>
      <c r="P61" s="19"/>
      <c r="Q61" s="19"/>
      <c r="R61" s="19"/>
      <c r="S61" s="19"/>
      <c r="T61" s="19"/>
      <c r="U61" s="19"/>
      <c r="V61" s="19"/>
      <c r="W61" s="19"/>
    </row>
    <row r="62" spans="1:23" x14ac:dyDescent="0.3">
      <c r="A62" s="19"/>
      <c r="B62" s="19"/>
      <c r="C62" s="19"/>
      <c r="D62" s="19"/>
      <c r="E62" s="19"/>
      <c r="F62" s="19"/>
      <c r="G62" s="19"/>
      <c r="H62" s="19"/>
      <c r="I62" s="19"/>
      <c r="J62" s="19"/>
      <c r="K62" s="19"/>
      <c r="L62" s="19"/>
      <c r="M62" s="19"/>
      <c r="N62" s="19"/>
      <c r="O62" s="19"/>
      <c r="P62" s="19"/>
      <c r="Q62" s="19"/>
      <c r="R62" s="19"/>
      <c r="S62" s="19"/>
      <c r="T62" s="19"/>
      <c r="U62" s="19"/>
      <c r="V62" s="19"/>
      <c r="W62" s="19"/>
    </row>
    <row r="63" spans="1:23" x14ac:dyDescent="0.3">
      <c r="A63" s="19"/>
      <c r="B63" s="19"/>
      <c r="C63" s="19"/>
      <c r="D63" s="19"/>
      <c r="E63" s="19"/>
      <c r="F63" s="19"/>
      <c r="G63" s="19"/>
      <c r="H63" s="19"/>
      <c r="I63" s="19"/>
      <c r="J63" s="19"/>
      <c r="K63" s="19"/>
      <c r="L63" s="19"/>
      <c r="M63" s="19"/>
      <c r="N63" s="19"/>
      <c r="O63" s="19"/>
      <c r="P63" s="19"/>
      <c r="Q63" s="19"/>
      <c r="R63" s="19"/>
      <c r="S63" s="19"/>
      <c r="T63" s="19"/>
      <c r="U63" s="19"/>
      <c r="V63" s="19"/>
      <c r="W63" s="19"/>
    </row>
    <row r="64" spans="1:23" x14ac:dyDescent="0.3">
      <c r="A64" s="19"/>
      <c r="B64" s="19"/>
      <c r="C64" s="19"/>
      <c r="D64" s="19"/>
      <c r="E64" s="19"/>
      <c r="F64" s="19"/>
      <c r="G64" s="19"/>
      <c r="H64" s="19"/>
      <c r="I64" s="19"/>
      <c r="J64" s="19"/>
      <c r="K64" s="19"/>
      <c r="L64" s="19"/>
      <c r="M64" s="19"/>
      <c r="N64" s="19"/>
      <c r="O64" s="19"/>
      <c r="P64" s="19"/>
      <c r="Q64" s="19"/>
      <c r="R64" s="19"/>
      <c r="S64" s="19"/>
      <c r="T64" s="19"/>
      <c r="U64" s="19"/>
      <c r="V64" s="19"/>
      <c r="W64" s="19"/>
    </row>
    <row r="65" spans="1:23" x14ac:dyDescent="0.3">
      <c r="A65" s="19"/>
      <c r="B65" s="19"/>
      <c r="C65" s="19"/>
      <c r="D65" s="19"/>
      <c r="E65" s="19"/>
      <c r="F65" s="19"/>
      <c r="G65" s="19"/>
      <c r="H65" s="19"/>
      <c r="I65" s="19"/>
      <c r="J65" s="19"/>
      <c r="K65" s="19"/>
      <c r="L65" s="19"/>
      <c r="M65" s="19"/>
      <c r="N65" s="19"/>
      <c r="O65" s="19"/>
      <c r="P65" s="19"/>
      <c r="Q65" s="19"/>
      <c r="R65" s="19"/>
      <c r="S65" s="19"/>
      <c r="T65" s="19"/>
      <c r="U65" s="19"/>
      <c r="V65" s="19"/>
      <c r="W65" s="19"/>
    </row>
    <row r="66" spans="1:23" x14ac:dyDescent="0.3">
      <c r="A66" s="19"/>
      <c r="B66" s="19"/>
      <c r="C66" s="19"/>
      <c r="D66" s="19"/>
      <c r="E66" s="19"/>
      <c r="F66" s="19"/>
      <c r="G66" s="19"/>
      <c r="H66" s="19"/>
      <c r="I66" s="19"/>
      <c r="J66" s="19"/>
      <c r="K66" s="19"/>
      <c r="L66" s="19"/>
      <c r="M66" s="19"/>
      <c r="N66" s="19"/>
      <c r="O66" s="19"/>
      <c r="P66" s="19"/>
      <c r="Q66" s="19"/>
      <c r="R66" s="19"/>
      <c r="S66" s="19"/>
      <c r="T66" s="19"/>
      <c r="U66" s="19"/>
      <c r="V66" s="19"/>
      <c r="W66" s="19"/>
    </row>
    <row r="67" spans="1:23" x14ac:dyDescent="0.3">
      <c r="A67" s="19"/>
      <c r="B67" s="19"/>
      <c r="C67" s="19"/>
      <c r="D67" s="19"/>
      <c r="E67" s="19"/>
      <c r="F67" s="19"/>
      <c r="G67" s="19"/>
      <c r="H67" s="19"/>
      <c r="I67" s="19"/>
      <c r="J67" s="19"/>
      <c r="K67" s="19"/>
      <c r="L67" s="19"/>
      <c r="M67" s="19"/>
      <c r="N67" s="19"/>
      <c r="O67" s="19"/>
      <c r="P67" s="19"/>
      <c r="Q67" s="19"/>
      <c r="R67" s="19"/>
      <c r="S67" s="19"/>
      <c r="T67" s="19"/>
      <c r="U67" s="19"/>
      <c r="V67" s="19"/>
      <c r="W67" s="19"/>
    </row>
    <row r="68" spans="1:23" x14ac:dyDescent="0.3">
      <c r="A68" s="19"/>
      <c r="B68" s="19"/>
      <c r="C68" s="19"/>
      <c r="D68" s="19"/>
      <c r="E68" s="19"/>
      <c r="F68" s="19"/>
      <c r="G68" s="19"/>
      <c r="H68" s="19"/>
      <c r="I68" s="19"/>
      <c r="J68" s="19"/>
      <c r="K68" s="19"/>
      <c r="L68" s="19"/>
      <c r="M68" s="19"/>
      <c r="N68" s="19"/>
      <c r="O68" s="19"/>
      <c r="P68" s="19"/>
      <c r="Q68" s="19"/>
      <c r="R68" s="19"/>
      <c r="S68" s="19"/>
      <c r="T68" s="19"/>
      <c r="U68" s="19"/>
      <c r="V68" s="19"/>
      <c r="W68" s="19"/>
    </row>
    <row r="69" spans="1:23" x14ac:dyDescent="0.3">
      <c r="A69" s="19"/>
      <c r="B69" s="19"/>
      <c r="C69" s="19"/>
      <c r="D69" s="19"/>
      <c r="E69" s="19"/>
      <c r="F69" s="19"/>
      <c r="G69" s="19"/>
      <c r="H69" s="19"/>
      <c r="I69" s="19"/>
      <c r="J69" s="19"/>
      <c r="K69" s="19"/>
      <c r="L69" s="19"/>
      <c r="M69" s="19"/>
      <c r="N69" s="19"/>
      <c r="O69" s="19"/>
      <c r="P69" s="19"/>
      <c r="Q69" s="19"/>
      <c r="R69" s="19"/>
      <c r="S69" s="19"/>
      <c r="T69" s="19"/>
      <c r="U69" s="19"/>
      <c r="V69" s="19"/>
      <c r="W69" s="19"/>
    </row>
    <row r="70" spans="1:23" x14ac:dyDescent="0.3">
      <c r="A70" s="19"/>
      <c r="B70" s="19"/>
      <c r="C70" s="19"/>
      <c r="D70" s="19"/>
      <c r="E70" s="19"/>
      <c r="F70" s="19"/>
      <c r="G70" s="19"/>
      <c r="H70" s="19"/>
      <c r="I70" s="19"/>
      <c r="J70" s="19"/>
      <c r="K70" s="19"/>
      <c r="L70" s="19"/>
      <c r="M70" s="19"/>
      <c r="N70" s="19"/>
      <c r="O70" s="19"/>
      <c r="P70" s="19"/>
      <c r="Q70" s="19"/>
      <c r="R70" s="19"/>
      <c r="S70" s="19"/>
      <c r="T70" s="19"/>
      <c r="U70" s="19"/>
      <c r="V70" s="19"/>
      <c r="W70" s="19"/>
    </row>
    <row r="71" spans="1:23" x14ac:dyDescent="0.3">
      <c r="A71" s="19"/>
      <c r="B71" s="19"/>
      <c r="C71" s="19"/>
      <c r="D71" s="19"/>
      <c r="E71" s="19"/>
      <c r="F71" s="19"/>
      <c r="G71" s="19"/>
      <c r="H71" s="19"/>
      <c r="I71" s="19"/>
      <c r="J71" s="19"/>
      <c r="K71" s="19"/>
      <c r="L71" s="19"/>
      <c r="M71" s="19"/>
      <c r="N71" s="19"/>
      <c r="O71" s="19"/>
      <c r="P71" s="19"/>
      <c r="Q71" s="19"/>
      <c r="R71" s="19"/>
      <c r="S71" s="19"/>
      <c r="T71" s="19"/>
      <c r="U71" s="19"/>
      <c r="V71" s="19"/>
      <c r="W71" s="19"/>
    </row>
    <row r="72" spans="1:23" x14ac:dyDescent="0.3">
      <c r="A72" s="19"/>
      <c r="B72" s="19"/>
      <c r="C72" s="19"/>
      <c r="D72" s="19"/>
      <c r="E72" s="19"/>
      <c r="F72" s="19"/>
      <c r="G72" s="19"/>
      <c r="H72" s="19"/>
      <c r="I72" s="19"/>
      <c r="J72" s="19"/>
      <c r="K72" s="19"/>
      <c r="L72" s="19"/>
      <c r="M72" s="19"/>
      <c r="N72" s="19"/>
      <c r="O72" s="19"/>
      <c r="P72" s="19"/>
      <c r="Q72" s="19"/>
      <c r="R72" s="19"/>
      <c r="S72" s="19"/>
      <c r="T72" s="19"/>
      <c r="U72" s="19"/>
      <c r="V72" s="19"/>
      <c r="W72" s="19"/>
    </row>
    <row r="73" spans="1:23" x14ac:dyDescent="0.3">
      <c r="A73" s="19"/>
      <c r="B73" s="19"/>
      <c r="C73" s="19"/>
      <c r="D73" s="19"/>
      <c r="E73" s="19"/>
      <c r="F73" s="19"/>
      <c r="G73" s="19"/>
      <c r="H73" s="19"/>
      <c r="I73" s="19"/>
      <c r="J73" s="19"/>
      <c r="K73" s="19"/>
      <c r="L73" s="19"/>
      <c r="M73" s="19"/>
      <c r="N73" s="19"/>
      <c r="O73" s="19"/>
      <c r="P73" s="19"/>
      <c r="Q73" s="19"/>
      <c r="R73" s="19"/>
      <c r="S73" s="19"/>
      <c r="T73" s="19"/>
      <c r="U73" s="19"/>
      <c r="V73" s="19"/>
      <c r="W73" s="19"/>
    </row>
    <row r="74" spans="1:23" x14ac:dyDescent="0.3">
      <c r="A74" s="19"/>
      <c r="B74" s="19"/>
      <c r="C74" s="19"/>
      <c r="D74" s="19"/>
      <c r="E74" s="19"/>
      <c r="F74" s="19"/>
      <c r="G74" s="19"/>
      <c r="H74" s="19"/>
      <c r="I74" s="19"/>
      <c r="J74" s="19"/>
      <c r="K74" s="19"/>
      <c r="L74" s="19"/>
      <c r="M74" s="19"/>
      <c r="N74" s="19"/>
      <c r="O74" s="19"/>
      <c r="P74" s="19"/>
      <c r="Q74" s="19"/>
      <c r="R74" s="19"/>
      <c r="S74" s="19"/>
      <c r="T74" s="19"/>
      <c r="U74" s="19"/>
      <c r="V74" s="19"/>
      <c r="W74" s="19"/>
    </row>
    <row r="75" spans="1:23" x14ac:dyDescent="0.3">
      <c r="A75" s="19"/>
      <c r="B75" s="19"/>
      <c r="C75" s="19"/>
      <c r="D75" s="19"/>
      <c r="E75" s="19"/>
      <c r="F75" s="19"/>
      <c r="G75" s="19"/>
      <c r="H75" s="19"/>
      <c r="I75" s="19"/>
      <c r="J75" s="19"/>
      <c r="K75" s="19"/>
      <c r="L75" s="19"/>
      <c r="M75" s="19"/>
      <c r="N75" s="19"/>
      <c r="O75" s="19"/>
      <c r="P75" s="19"/>
      <c r="Q75" s="19"/>
      <c r="R75" s="19"/>
      <c r="S75" s="19"/>
      <c r="T75" s="19"/>
      <c r="U75" s="19"/>
      <c r="V75" s="19"/>
      <c r="W75" s="19"/>
    </row>
    <row r="76" spans="1:23" x14ac:dyDescent="0.3">
      <c r="A76" s="19"/>
      <c r="B76" s="19"/>
      <c r="C76" s="19"/>
      <c r="D76" s="19"/>
      <c r="E76" s="19"/>
      <c r="F76" s="19"/>
      <c r="G76" s="19"/>
      <c r="H76" s="19"/>
      <c r="I76" s="19"/>
      <c r="J76" s="19"/>
      <c r="K76" s="19"/>
      <c r="L76" s="19"/>
      <c r="M76" s="19"/>
      <c r="N76" s="19"/>
      <c r="O76" s="19"/>
      <c r="P76" s="19"/>
      <c r="Q76" s="19"/>
      <c r="R76" s="19"/>
      <c r="S76" s="19"/>
      <c r="T76" s="19"/>
      <c r="U76" s="19"/>
      <c r="V76" s="19"/>
      <c r="W76" s="19"/>
    </row>
    <row r="77" spans="1:23" x14ac:dyDescent="0.3">
      <c r="A77" s="19"/>
      <c r="B77" s="19"/>
      <c r="C77" s="19"/>
      <c r="D77" s="19"/>
      <c r="E77" s="19"/>
      <c r="F77" s="19"/>
      <c r="G77" s="19"/>
      <c r="H77" s="19"/>
      <c r="I77" s="19"/>
      <c r="J77" s="19"/>
      <c r="K77" s="19"/>
      <c r="L77" s="19"/>
      <c r="M77" s="19"/>
      <c r="N77" s="19"/>
      <c r="O77" s="19"/>
      <c r="P77" s="19"/>
      <c r="Q77" s="19"/>
      <c r="R77" s="19"/>
      <c r="S77" s="19"/>
      <c r="T77" s="19"/>
      <c r="U77" s="19"/>
      <c r="V77" s="19"/>
      <c r="W77" s="19"/>
    </row>
    <row r="78" spans="1:23" x14ac:dyDescent="0.3">
      <c r="A78" s="19"/>
      <c r="B78" s="19"/>
      <c r="C78" s="19"/>
      <c r="D78" s="19"/>
      <c r="E78" s="19"/>
      <c r="F78" s="19"/>
      <c r="G78" s="19"/>
      <c r="H78" s="19"/>
      <c r="I78" s="19"/>
      <c r="J78" s="19"/>
      <c r="K78" s="19"/>
      <c r="L78" s="19"/>
      <c r="M78" s="19"/>
      <c r="N78" s="19"/>
      <c r="O78" s="19"/>
      <c r="P78" s="19"/>
      <c r="Q78" s="19"/>
      <c r="R78" s="19"/>
      <c r="S78" s="19"/>
      <c r="T78" s="19"/>
      <c r="U78" s="19"/>
      <c r="V78" s="19"/>
      <c r="W78" s="19"/>
    </row>
    <row r="79" spans="1:23" x14ac:dyDescent="0.3">
      <c r="A79" s="19"/>
      <c r="B79" s="19"/>
      <c r="C79" s="19"/>
      <c r="D79" s="19"/>
      <c r="E79" s="19"/>
      <c r="F79" s="19"/>
      <c r="G79" s="19"/>
      <c r="H79" s="19"/>
      <c r="I79" s="19"/>
      <c r="J79" s="19"/>
      <c r="K79" s="19"/>
      <c r="L79" s="19"/>
      <c r="M79" s="19"/>
      <c r="N79" s="19"/>
      <c r="O79" s="19"/>
      <c r="P79" s="19"/>
      <c r="Q79" s="19"/>
      <c r="R79" s="19"/>
      <c r="S79" s="19"/>
      <c r="T79" s="19"/>
      <c r="U79" s="19"/>
      <c r="V79" s="19"/>
      <c r="W79" s="19"/>
    </row>
    <row r="80" spans="1:23" x14ac:dyDescent="0.3">
      <c r="A80" s="19"/>
      <c r="B80" s="19"/>
      <c r="C80" s="19"/>
      <c r="D80" s="19"/>
      <c r="E80" s="19"/>
      <c r="F80" s="19"/>
      <c r="G80" s="19"/>
      <c r="H80" s="19"/>
      <c r="I80" s="19"/>
      <c r="J80" s="19"/>
      <c r="K80" s="19"/>
      <c r="L80" s="19"/>
      <c r="M80" s="19"/>
      <c r="N80" s="19"/>
      <c r="O80" s="19"/>
      <c r="P80" s="19"/>
      <c r="Q80" s="19"/>
      <c r="R80" s="19"/>
      <c r="S80" s="19"/>
      <c r="T80" s="19"/>
      <c r="U80" s="19"/>
      <c r="V80" s="19"/>
      <c r="W80" s="19"/>
    </row>
    <row r="81" spans="1:23" x14ac:dyDescent="0.3">
      <c r="A81" s="19"/>
      <c r="B81" s="19"/>
      <c r="C81" s="19"/>
      <c r="D81" s="19"/>
      <c r="E81" s="19"/>
      <c r="F81" s="19"/>
      <c r="G81" s="19"/>
      <c r="H81" s="19"/>
      <c r="I81" s="19"/>
      <c r="J81" s="19"/>
      <c r="K81" s="19"/>
      <c r="L81" s="19"/>
      <c r="M81" s="19"/>
      <c r="N81" s="19"/>
      <c r="O81" s="19"/>
      <c r="P81" s="19"/>
      <c r="Q81" s="19"/>
      <c r="R81" s="19"/>
      <c r="S81" s="19"/>
      <c r="T81" s="19"/>
      <c r="U81" s="19"/>
      <c r="V81" s="19"/>
      <c r="W81" s="19"/>
    </row>
    <row r="82" spans="1:23" x14ac:dyDescent="0.3">
      <c r="A82" s="19"/>
      <c r="B82" s="19"/>
      <c r="C82" s="19"/>
      <c r="D82" s="19"/>
      <c r="E82" s="19"/>
      <c r="F82" s="19"/>
      <c r="G82" s="19"/>
      <c r="H82" s="19"/>
      <c r="I82" s="19"/>
      <c r="J82" s="19"/>
      <c r="K82" s="19"/>
      <c r="L82" s="19"/>
      <c r="M82" s="19"/>
      <c r="N82" s="19"/>
      <c r="O82" s="19"/>
      <c r="P82" s="19"/>
      <c r="Q82" s="19"/>
      <c r="R82" s="19"/>
      <c r="S82" s="19"/>
      <c r="T82" s="19"/>
      <c r="U82" s="19"/>
      <c r="V82" s="19"/>
      <c r="W82" s="19"/>
    </row>
    <row r="83" spans="1:23" x14ac:dyDescent="0.3">
      <c r="A83" s="19"/>
      <c r="B83" s="19"/>
      <c r="C83" s="19"/>
      <c r="D83" s="19"/>
      <c r="E83" s="19"/>
      <c r="F83" s="19"/>
      <c r="G83" s="19"/>
      <c r="H83" s="19"/>
      <c r="I83" s="19"/>
      <c r="J83" s="19"/>
      <c r="K83" s="19"/>
      <c r="L83" s="19"/>
      <c r="M83" s="19"/>
      <c r="N83" s="19"/>
      <c r="O83" s="19"/>
      <c r="P83" s="19"/>
      <c r="Q83" s="19"/>
      <c r="R83" s="19"/>
      <c r="S83" s="19"/>
      <c r="T83" s="19"/>
      <c r="U83" s="19"/>
      <c r="V83" s="19"/>
      <c r="W83" s="19"/>
    </row>
    <row r="84" spans="1:23" x14ac:dyDescent="0.3">
      <c r="A84" s="19"/>
      <c r="B84" s="19"/>
      <c r="C84" s="19"/>
      <c r="D84" s="19"/>
      <c r="E84" s="19"/>
      <c r="F84" s="19"/>
      <c r="G84" s="19"/>
      <c r="H84" s="19"/>
      <c r="I84" s="19"/>
      <c r="J84" s="19"/>
      <c r="K84" s="19"/>
      <c r="L84" s="19"/>
      <c r="M84" s="19"/>
      <c r="N84" s="19"/>
      <c r="O84" s="19"/>
      <c r="P84" s="19"/>
      <c r="Q84" s="19"/>
      <c r="R84" s="19"/>
      <c r="S84" s="19"/>
      <c r="T84" s="19"/>
      <c r="U84" s="19"/>
      <c r="V84" s="19"/>
      <c r="W84" s="19"/>
    </row>
    <row r="85" spans="1:23" x14ac:dyDescent="0.3">
      <c r="A85" s="19"/>
      <c r="B85" s="19"/>
      <c r="C85" s="19"/>
      <c r="D85" s="19"/>
      <c r="E85" s="19"/>
      <c r="F85" s="19"/>
      <c r="G85" s="19"/>
      <c r="H85" s="19"/>
      <c r="I85" s="19"/>
      <c r="J85" s="19"/>
      <c r="K85" s="19"/>
      <c r="L85" s="19"/>
      <c r="M85" s="19"/>
      <c r="N85" s="19"/>
      <c r="O85" s="19"/>
      <c r="P85" s="19"/>
      <c r="Q85" s="19"/>
      <c r="R85" s="19"/>
      <c r="S85" s="19"/>
      <c r="T85" s="19"/>
      <c r="U85" s="19"/>
      <c r="V85" s="19"/>
      <c r="W85" s="19"/>
    </row>
    <row r="86" spans="1:23" x14ac:dyDescent="0.3">
      <c r="A86" s="19"/>
      <c r="B86" s="19"/>
      <c r="C86" s="19"/>
      <c r="D86" s="19"/>
      <c r="E86" s="19"/>
      <c r="F86" s="19"/>
      <c r="G86" s="19"/>
      <c r="H86" s="19"/>
      <c r="I86" s="19"/>
      <c r="J86" s="19"/>
      <c r="K86" s="19"/>
      <c r="L86" s="19"/>
      <c r="M86" s="19"/>
      <c r="N86" s="19"/>
      <c r="O86" s="19"/>
      <c r="P86" s="19"/>
      <c r="Q86" s="19"/>
      <c r="R86" s="19"/>
      <c r="S86" s="19"/>
      <c r="T86" s="19"/>
      <c r="U86" s="19"/>
      <c r="V86" s="19"/>
      <c r="W86" s="19"/>
    </row>
    <row r="87" spans="1:23" x14ac:dyDescent="0.3">
      <c r="A87" s="19"/>
      <c r="B87" s="19"/>
      <c r="C87" s="19"/>
      <c r="D87" s="19"/>
      <c r="E87" s="19"/>
      <c r="F87" s="19"/>
      <c r="G87" s="19"/>
      <c r="H87" s="19"/>
      <c r="I87" s="19"/>
      <c r="J87" s="19"/>
      <c r="K87" s="19"/>
      <c r="L87" s="19"/>
      <c r="M87" s="19"/>
      <c r="N87" s="19"/>
      <c r="O87" s="19"/>
      <c r="P87" s="19"/>
      <c r="Q87" s="19"/>
      <c r="R87" s="19"/>
      <c r="S87" s="19"/>
      <c r="T87" s="19"/>
      <c r="U87" s="19"/>
      <c r="V87" s="19"/>
      <c r="W87" s="19"/>
    </row>
    <row r="88" spans="1:23" x14ac:dyDescent="0.3">
      <c r="A88" s="19"/>
      <c r="B88" s="19"/>
      <c r="C88" s="19"/>
      <c r="D88" s="19"/>
      <c r="E88" s="19"/>
      <c r="F88" s="19"/>
      <c r="G88" s="19"/>
      <c r="H88" s="19"/>
      <c r="I88" s="19"/>
      <c r="J88" s="19"/>
      <c r="K88" s="19"/>
      <c r="L88" s="19"/>
      <c r="M88" s="19"/>
      <c r="N88" s="19"/>
      <c r="O88" s="19"/>
      <c r="P88" s="19"/>
      <c r="Q88" s="19"/>
      <c r="R88" s="19"/>
      <c r="S88" s="19"/>
      <c r="T88" s="19"/>
      <c r="U88" s="19"/>
      <c r="V88" s="19"/>
      <c r="W88" s="19"/>
    </row>
    <row r="89" spans="1:23" x14ac:dyDescent="0.3">
      <c r="A89" s="19"/>
      <c r="B89" s="19"/>
      <c r="C89" s="19"/>
      <c r="D89" s="19"/>
      <c r="E89" s="19"/>
      <c r="F89" s="19"/>
      <c r="G89" s="19"/>
      <c r="H89" s="19"/>
      <c r="I89" s="19"/>
      <c r="J89" s="19"/>
      <c r="K89" s="19"/>
      <c r="L89" s="19"/>
      <c r="M89" s="19"/>
      <c r="N89" s="19"/>
      <c r="O89" s="19"/>
      <c r="P89" s="19"/>
      <c r="Q89" s="19"/>
      <c r="R89" s="19"/>
      <c r="S89" s="19"/>
      <c r="T89" s="19"/>
      <c r="U89" s="19"/>
      <c r="V89" s="19"/>
      <c r="W89" s="19"/>
    </row>
    <row r="90" spans="1:23" x14ac:dyDescent="0.3">
      <c r="A90" s="19"/>
      <c r="B90" s="19"/>
      <c r="C90" s="19"/>
      <c r="D90" s="19"/>
      <c r="E90" s="19"/>
      <c r="F90" s="19"/>
      <c r="G90" s="19"/>
      <c r="H90" s="19"/>
      <c r="I90" s="19"/>
      <c r="J90" s="19"/>
      <c r="K90" s="19"/>
      <c r="L90" s="19"/>
      <c r="M90" s="19"/>
      <c r="N90" s="19"/>
      <c r="O90" s="19"/>
      <c r="P90" s="19"/>
      <c r="Q90" s="19"/>
      <c r="R90" s="19"/>
      <c r="S90" s="19"/>
      <c r="T90" s="19"/>
      <c r="U90" s="19"/>
      <c r="V90" s="19"/>
      <c r="W90" s="19"/>
    </row>
    <row r="91" spans="1:23" x14ac:dyDescent="0.3">
      <c r="A91" s="19"/>
      <c r="B91" s="19"/>
      <c r="C91" s="19"/>
      <c r="D91" s="19"/>
      <c r="E91" s="19"/>
      <c r="F91" s="19"/>
      <c r="G91" s="19"/>
      <c r="H91" s="19"/>
      <c r="I91" s="19"/>
      <c r="J91" s="19"/>
      <c r="K91" s="19"/>
      <c r="L91" s="19"/>
      <c r="M91" s="19"/>
      <c r="N91" s="19"/>
      <c r="O91" s="19"/>
      <c r="P91" s="19"/>
      <c r="Q91" s="19"/>
      <c r="R91" s="19"/>
      <c r="S91" s="19"/>
      <c r="T91" s="19"/>
      <c r="U91" s="19"/>
      <c r="V91" s="19"/>
      <c r="W91" s="19"/>
    </row>
    <row r="92" spans="1:23" x14ac:dyDescent="0.3">
      <c r="A92" s="19"/>
      <c r="B92" s="19"/>
      <c r="C92" s="19"/>
      <c r="D92" s="19"/>
      <c r="E92" s="19"/>
      <c r="F92" s="19"/>
      <c r="G92" s="19"/>
      <c r="H92" s="19"/>
      <c r="I92" s="19"/>
      <c r="J92" s="19"/>
      <c r="K92" s="19"/>
      <c r="L92" s="19"/>
      <c r="M92" s="19"/>
      <c r="N92" s="19"/>
      <c r="O92" s="19"/>
      <c r="P92" s="19"/>
      <c r="Q92" s="19"/>
      <c r="R92" s="19"/>
      <c r="S92" s="19"/>
      <c r="T92" s="19"/>
      <c r="U92" s="19"/>
      <c r="V92" s="19"/>
      <c r="W92" s="19"/>
    </row>
    <row r="93" spans="1:23" x14ac:dyDescent="0.3">
      <c r="A93" s="19"/>
      <c r="B93" s="19"/>
      <c r="C93" s="19"/>
      <c r="D93" s="19"/>
      <c r="E93" s="19"/>
      <c r="F93" s="19"/>
      <c r="G93" s="19"/>
      <c r="H93" s="19"/>
      <c r="I93" s="19"/>
      <c r="J93" s="19"/>
      <c r="K93" s="19"/>
      <c r="L93" s="19"/>
      <c r="M93" s="19"/>
      <c r="N93" s="19"/>
      <c r="O93" s="19"/>
      <c r="P93" s="19"/>
      <c r="Q93" s="19"/>
      <c r="R93" s="19"/>
      <c r="S93" s="19"/>
      <c r="T93" s="19"/>
      <c r="U93" s="19"/>
      <c r="V93" s="19"/>
      <c r="W93" s="19"/>
    </row>
    <row r="94" spans="1:23" x14ac:dyDescent="0.3">
      <c r="A94" s="19"/>
      <c r="B94" s="19"/>
      <c r="C94" s="19"/>
      <c r="D94" s="19"/>
      <c r="E94" s="19"/>
      <c r="F94" s="19"/>
      <c r="G94" s="19"/>
      <c r="H94" s="19"/>
      <c r="I94" s="19"/>
      <c r="J94" s="19"/>
      <c r="K94" s="19"/>
      <c r="L94" s="19"/>
      <c r="M94" s="19"/>
      <c r="N94" s="19"/>
      <c r="O94" s="19"/>
      <c r="P94" s="19"/>
      <c r="Q94" s="19"/>
      <c r="R94" s="19"/>
      <c r="S94" s="19"/>
      <c r="T94" s="19"/>
      <c r="U94" s="19"/>
      <c r="V94" s="19"/>
      <c r="W94" s="19"/>
    </row>
    <row r="95" spans="1:23" x14ac:dyDescent="0.3">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3">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3">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3">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3">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3">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3">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3">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3">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3">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3">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3">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3">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3">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3">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3">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3">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3">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3">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3">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3">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3">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3">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3">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3">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3">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3">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3">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3">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3">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3">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3">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3">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3">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3">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3">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3">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3">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3">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3">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3">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3">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3">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3">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3">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3">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3">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3">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3">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3">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3">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3">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3">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3">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3">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3">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3">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3">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3">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3">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3">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3">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3">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3">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3">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3">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3">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3">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3">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3">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3">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3">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3">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3">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3">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3">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3">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3">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3">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3">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3">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3">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3">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3">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3">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3">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3">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3">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3">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3">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3">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3">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3">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3">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3">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3">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3">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3">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3">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3">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3">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3">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3">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3">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3">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3">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3">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3">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3">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3">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3">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3">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3">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3">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3">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3">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3">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3">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3">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3">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3">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3">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3">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3">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3">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3">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3">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3">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3">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3">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3">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3">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3">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3">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3">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3">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3">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3">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3">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3">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3">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3">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3">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3">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3">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3">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3">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3">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3">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3">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3">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3">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3">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3">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x14ac:dyDescent="0.3">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x14ac:dyDescent="0.3">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x14ac:dyDescent="0.3">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x14ac:dyDescent="0.3">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x14ac:dyDescent="0.3">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x14ac:dyDescent="0.3">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x14ac:dyDescent="0.3">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x14ac:dyDescent="0.3">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x14ac:dyDescent="0.3">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x14ac:dyDescent="0.3">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x14ac:dyDescent="0.3">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x14ac:dyDescent="0.3">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x14ac:dyDescent="0.3">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x14ac:dyDescent="0.3">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x14ac:dyDescent="0.3">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x14ac:dyDescent="0.3">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x14ac:dyDescent="0.3">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x14ac:dyDescent="0.3">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x14ac:dyDescent="0.3">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x14ac:dyDescent="0.3">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x14ac:dyDescent="0.3">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x14ac:dyDescent="0.3">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x14ac:dyDescent="0.3">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x14ac:dyDescent="0.3">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x14ac:dyDescent="0.3">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x14ac:dyDescent="0.3">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x14ac:dyDescent="0.3">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x14ac:dyDescent="0.3">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x14ac:dyDescent="0.3">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x14ac:dyDescent="0.3">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x14ac:dyDescent="0.3">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x14ac:dyDescent="0.3">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x14ac:dyDescent="0.3">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x14ac:dyDescent="0.3">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x14ac:dyDescent="0.3">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x14ac:dyDescent="0.3">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x14ac:dyDescent="0.3">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x14ac:dyDescent="0.3">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x14ac:dyDescent="0.3">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x14ac:dyDescent="0.3">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x14ac:dyDescent="0.3">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x14ac:dyDescent="0.3">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x14ac:dyDescent="0.3">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x14ac:dyDescent="0.3">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x14ac:dyDescent="0.3">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x14ac:dyDescent="0.3">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x14ac:dyDescent="0.3">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x14ac:dyDescent="0.3">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x14ac:dyDescent="0.3">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x14ac:dyDescent="0.3">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x14ac:dyDescent="0.3">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x14ac:dyDescent="0.3">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x14ac:dyDescent="0.3">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x14ac:dyDescent="0.3">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x14ac:dyDescent="0.3">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x14ac:dyDescent="0.3">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x14ac:dyDescent="0.3">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x14ac:dyDescent="0.3">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x14ac:dyDescent="0.3">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x14ac:dyDescent="0.3">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x14ac:dyDescent="0.3">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x14ac:dyDescent="0.3">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x14ac:dyDescent="0.3">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x14ac:dyDescent="0.3">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x14ac:dyDescent="0.3">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x14ac:dyDescent="0.3">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x14ac:dyDescent="0.3">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x14ac:dyDescent="0.3">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x14ac:dyDescent="0.3">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x14ac:dyDescent="0.3">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x14ac:dyDescent="0.3">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x14ac:dyDescent="0.3">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x14ac:dyDescent="0.3">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x14ac:dyDescent="0.3">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x14ac:dyDescent="0.3">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x14ac:dyDescent="0.3">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x14ac:dyDescent="0.3">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x14ac:dyDescent="0.3">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x14ac:dyDescent="0.3">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x14ac:dyDescent="0.3">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x14ac:dyDescent="0.3">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x14ac:dyDescent="0.3">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x14ac:dyDescent="0.3">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x14ac:dyDescent="0.3">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x14ac:dyDescent="0.3">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x14ac:dyDescent="0.3">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x14ac:dyDescent="0.3">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x14ac:dyDescent="0.3">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x14ac:dyDescent="0.3">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x14ac:dyDescent="0.3">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x14ac:dyDescent="0.3">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x14ac:dyDescent="0.3">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x14ac:dyDescent="0.3">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x14ac:dyDescent="0.3">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x14ac:dyDescent="0.3">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x14ac:dyDescent="0.3">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x14ac:dyDescent="0.3">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x14ac:dyDescent="0.3">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x14ac:dyDescent="0.3">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x14ac:dyDescent="0.3">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x14ac:dyDescent="0.3">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x14ac:dyDescent="0.3">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x14ac:dyDescent="0.3">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x14ac:dyDescent="0.3">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x14ac:dyDescent="0.3">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x14ac:dyDescent="0.3">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x14ac:dyDescent="0.3">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x14ac:dyDescent="0.3">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x14ac:dyDescent="0.3">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x14ac:dyDescent="0.3">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x14ac:dyDescent="0.3">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x14ac:dyDescent="0.3">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x14ac:dyDescent="0.3">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x14ac:dyDescent="0.3">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x14ac:dyDescent="0.3">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x14ac:dyDescent="0.3">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x14ac:dyDescent="0.3">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x14ac:dyDescent="0.3">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x14ac:dyDescent="0.3">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x14ac:dyDescent="0.3">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x14ac:dyDescent="0.3">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x14ac:dyDescent="0.3">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x14ac:dyDescent="0.3">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x14ac:dyDescent="0.3">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x14ac:dyDescent="0.3">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x14ac:dyDescent="0.3">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x14ac:dyDescent="0.3">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x14ac:dyDescent="0.3">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x14ac:dyDescent="0.3">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x14ac:dyDescent="0.3">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x14ac:dyDescent="0.3">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x14ac:dyDescent="0.3">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x14ac:dyDescent="0.3">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x14ac:dyDescent="0.3">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x14ac:dyDescent="0.3">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x14ac:dyDescent="0.3">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x14ac:dyDescent="0.3">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x14ac:dyDescent="0.3">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x14ac:dyDescent="0.3">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x14ac:dyDescent="0.3">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x14ac:dyDescent="0.3">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x14ac:dyDescent="0.3">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x14ac:dyDescent="0.3">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x14ac:dyDescent="0.3">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x14ac:dyDescent="0.3">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x14ac:dyDescent="0.3">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x14ac:dyDescent="0.3">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x14ac:dyDescent="0.3">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x14ac:dyDescent="0.3">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x14ac:dyDescent="0.3">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x14ac:dyDescent="0.3">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x14ac:dyDescent="0.3">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x14ac:dyDescent="0.3">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row r="494" spans="1:23" x14ac:dyDescent="0.3">
      <c r="A494" s="19"/>
      <c r="B494" s="19"/>
      <c r="C494" s="19"/>
      <c r="D494" s="19"/>
      <c r="E494" s="19"/>
      <c r="F494" s="19"/>
      <c r="G494" s="19"/>
      <c r="H494" s="19"/>
      <c r="I494" s="19"/>
      <c r="J494" s="19"/>
      <c r="K494" s="19"/>
      <c r="L494" s="19"/>
      <c r="M494" s="19"/>
      <c r="N494" s="19"/>
      <c r="O494" s="19"/>
      <c r="P494" s="19"/>
      <c r="Q494" s="19"/>
      <c r="R494" s="19"/>
      <c r="S494" s="19"/>
      <c r="T494" s="19"/>
      <c r="U494" s="19"/>
      <c r="V494" s="19"/>
      <c r="W494" s="19"/>
    </row>
    <row r="495" spans="1:23" x14ac:dyDescent="0.3">
      <c r="A495" s="19"/>
      <c r="B495" s="19"/>
      <c r="C495" s="19"/>
      <c r="D495" s="19"/>
      <c r="E495" s="19"/>
      <c r="F495" s="19"/>
      <c r="G495" s="19"/>
      <c r="H495" s="19"/>
      <c r="I495" s="19"/>
      <c r="J495" s="19"/>
      <c r="K495" s="19"/>
      <c r="L495" s="19"/>
      <c r="M495" s="19"/>
      <c r="N495" s="19"/>
      <c r="O495" s="19"/>
      <c r="P495" s="19"/>
      <c r="Q495" s="19"/>
      <c r="R495" s="19"/>
      <c r="S495" s="19"/>
      <c r="T495" s="19"/>
      <c r="U495" s="19"/>
      <c r="V495" s="19"/>
      <c r="W495" s="19"/>
    </row>
    <row r="496" spans="1:23" x14ac:dyDescent="0.3">
      <c r="A496" s="19"/>
      <c r="B496" s="19"/>
      <c r="C496" s="19"/>
      <c r="D496" s="19"/>
      <c r="E496" s="19"/>
      <c r="F496" s="19"/>
      <c r="G496" s="19"/>
      <c r="H496" s="19"/>
      <c r="I496" s="19"/>
      <c r="J496" s="19"/>
      <c r="K496" s="19"/>
      <c r="L496" s="19"/>
      <c r="M496" s="19"/>
      <c r="N496" s="19"/>
      <c r="O496" s="19"/>
      <c r="P496" s="19"/>
      <c r="Q496" s="19"/>
      <c r="R496" s="19"/>
      <c r="S496" s="19"/>
      <c r="T496" s="19"/>
      <c r="U496" s="19"/>
      <c r="V496" s="19"/>
      <c r="W496" s="19"/>
    </row>
    <row r="497" spans="1:23" x14ac:dyDescent="0.3">
      <c r="A497" s="19"/>
      <c r="B497" s="19"/>
      <c r="C497" s="19"/>
      <c r="D497" s="19"/>
      <c r="E497" s="19"/>
      <c r="F497" s="19"/>
      <c r="G497" s="19"/>
      <c r="H497" s="19"/>
      <c r="I497" s="19"/>
      <c r="J497" s="19"/>
      <c r="K497" s="19"/>
      <c r="L497" s="19"/>
      <c r="M497" s="19"/>
      <c r="N497" s="19"/>
      <c r="O497" s="19"/>
      <c r="P497" s="19"/>
      <c r="Q497" s="19"/>
      <c r="R497" s="19"/>
      <c r="S497" s="19"/>
      <c r="T497" s="19"/>
      <c r="U497" s="19"/>
      <c r="V497" s="19"/>
      <c r="W497" s="19"/>
    </row>
    <row r="498" spans="1:23" x14ac:dyDescent="0.3">
      <c r="A498" s="19"/>
      <c r="B498" s="19"/>
      <c r="C498" s="19"/>
      <c r="D498" s="19"/>
      <c r="E498" s="19"/>
      <c r="F498" s="19"/>
      <c r="G498" s="19"/>
      <c r="H498" s="19"/>
      <c r="I498" s="19"/>
      <c r="J498" s="19"/>
      <c r="K498" s="19"/>
      <c r="L498" s="19"/>
      <c r="M498" s="19"/>
      <c r="N498" s="19"/>
      <c r="O498" s="19"/>
      <c r="P498" s="19"/>
      <c r="Q498" s="19"/>
      <c r="R498" s="19"/>
      <c r="S498" s="19"/>
      <c r="T498" s="19"/>
      <c r="U498" s="19"/>
      <c r="V498" s="19"/>
      <c r="W498" s="19"/>
    </row>
    <row r="499" spans="1:23" x14ac:dyDescent="0.3">
      <c r="A499" s="19"/>
      <c r="B499" s="19"/>
      <c r="C499" s="19"/>
      <c r="D499" s="19"/>
      <c r="E499" s="19"/>
      <c r="F499" s="19"/>
      <c r="G499" s="19"/>
      <c r="H499" s="19"/>
      <c r="I499" s="19"/>
      <c r="J499" s="19"/>
      <c r="K499" s="19"/>
      <c r="L499" s="19"/>
      <c r="M499" s="19"/>
      <c r="N499" s="19"/>
      <c r="O499" s="19"/>
      <c r="P499" s="19"/>
      <c r="Q499" s="19"/>
      <c r="R499" s="19"/>
      <c r="S499" s="19"/>
      <c r="T499" s="19"/>
      <c r="U499" s="19"/>
      <c r="V499" s="19"/>
      <c r="W499" s="19"/>
    </row>
  </sheetData>
  <mergeCells count="14">
    <mergeCell ref="D18:E18"/>
    <mergeCell ref="B25:D25"/>
    <mergeCell ref="B26:D26"/>
    <mergeCell ref="B27:D27"/>
    <mergeCell ref="B20:D20"/>
    <mergeCell ref="B21:D21"/>
    <mergeCell ref="B22:D22"/>
    <mergeCell ref="B23:D23"/>
    <mergeCell ref="B24:D24"/>
    <mergeCell ref="D12:E12"/>
    <mergeCell ref="D13:E13"/>
    <mergeCell ref="D14:E14"/>
    <mergeCell ref="D15:E15"/>
    <mergeCell ref="D16:E1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40"/>
  <sheetViews>
    <sheetView workbookViewId="0">
      <selection activeCell="G26" sqref="G26"/>
    </sheetView>
  </sheetViews>
  <sheetFormatPr defaultRowHeight="14.4" x14ac:dyDescent="0.3"/>
  <cols>
    <col min="1" max="1" width="1.5546875" customWidth="1"/>
    <col min="2" max="2" width="41.88671875" customWidth="1"/>
    <col min="3" max="3" width="72.6640625" customWidth="1"/>
    <col min="4" max="4" width="21.33203125" customWidth="1"/>
    <col min="5" max="5" width="21.5546875" customWidth="1"/>
    <col min="6" max="6" width="13.6640625" customWidth="1"/>
  </cols>
  <sheetData>
    <row r="1" spans="1:35" ht="27.6" customHeight="1" x14ac:dyDescent="0.3">
      <c r="A1" s="76"/>
      <c r="B1" s="77"/>
      <c r="C1" s="19"/>
      <c r="D1" s="78" t="s">
        <v>275</v>
      </c>
      <c r="E1" s="79"/>
      <c r="F1" s="7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3.4" x14ac:dyDescent="0.45">
      <c r="A2" s="76"/>
      <c r="B2" s="80" t="s">
        <v>276</v>
      </c>
      <c r="C2" s="19"/>
      <c r="D2" s="81" t="s">
        <v>277</v>
      </c>
      <c r="E2" s="82" t="s">
        <v>1167</v>
      </c>
      <c r="F2" s="79"/>
      <c r="G2" s="42"/>
      <c r="H2" s="42"/>
      <c r="I2" s="42"/>
      <c r="J2" s="42"/>
      <c r="K2" s="42"/>
      <c r="L2" s="42"/>
      <c r="M2" s="42"/>
      <c r="N2" s="19"/>
      <c r="O2" s="19"/>
      <c r="P2" s="19"/>
      <c r="Q2" s="19"/>
      <c r="R2" s="19"/>
      <c r="S2" s="19"/>
      <c r="T2" s="19"/>
      <c r="U2" s="19"/>
      <c r="V2" s="19"/>
      <c r="W2" s="19"/>
      <c r="X2" s="19"/>
      <c r="Y2" s="19"/>
      <c r="Z2" s="19"/>
      <c r="AA2" s="19"/>
      <c r="AB2" s="19"/>
      <c r="AC2" s="19"/>
      <c r="AD2" s="19"/>
      <c r="AE2" s="19"/>
      <c r="AF2" s="19"/>
      <c r="AG2" s="19"/>
      <c r="AH2" s="19"/>
      <c r="AI2" s="19"/>
    </row>
    <row r="3" spans="1:35" ht="61.5" customHeight="1" x14ac:dyDescent="0.45">
      <c r="A3" s="76"/>
      <c r="B3" s="432" t="s">
        <v>278</v>
      </c>
      <c r="C3" s="432"/>
      <c r="D3" s="81" t="s">
        <v>279</v>
      </c>
      <c r="E3" s="83" t="s">
        <v>280</v>
      </c>
      <c r="F3" s="79"/>
      <c r="G3" s="42"/>
      <c r="H3" s="42"/>
      <c r="I3" s="42"/>
      <c r="J3" s="42"/>
      <c r="K3" s="42"/>
      <c r="L3" s="42"/>
      <c r="M3" s="42"/>
      <c r="N3" s="19"/>
      <c r="O3" s="19"/>
      <c r="P3" s="19"/>
      <c r="Q3" s="19"/>
      <c r="R3" s="19"/>
      <c r="S3" s="19"/>
      <c r="T3" s="19"/>
      <c r="U3" s="19"/>
      <c r="V3" s="19"/>
      <c r="W3" s="19"/>
      <c r="X3" s="19"/>
      <c r="Y3" s="19"/>
      <c r="Z3" s="19"/>
      <c r="AA3" s="19"/>
      <c r="AB3" s="19"/>
      <c r="AC3" s="19"/>
      <c r="AD3" s="19"/>
      <c r="AE3" s="19"/>
      <c r="AF3" s="19"/>
      <c r="AG3" s="19"/>
      <c r="AH3" s="19"/>
      <c r="AI3" s="19"/>
    </row>
    <row r="4" spans="1:35" ht="17.25" customHeight="1" x14ac:dyDescent="0.45">
      <c r="A4" s="76"/>
      <c r="B4" s="80" t="s">
        <v>281</v>
      </c>
      <c r="C4" s="19"/>
      <c r="D4" s="19"/>
      <c r="E4" s="79"/>
      <c r="F4" s="79"/>
      <c r="G4" s="42"/>
      <c r="H4" s="42"/>
      <c r="I4" s="42"/>
      <c r="J4" s="42"/>
      <c r="K4" s="42"/>
      <c r="L4" s="42"/>
      <c r="M4" s="42"/>
      <c r="N4" s="19"/>
      <c r="O4" s="19"/>
      <c r="P4" s="19"/>
      <c r="Q4" s="19"/>
      <c r="R4" s="19"/>
      <c r="S4" s="19"/>
      <c r="T4" s="19"/>
      <c r="U4" s="19"/>
      <c r="V4" s="19"/>
      <c r="W4" s="19"/>
      <c r="X4" s="19"/>
      <c r="Y4" s="19"/>
      <c r="Z4" s="19"/>
      <c r="AA4" s="19"/>
      <c r="AB4" s="19"/>
      <c r="AC4" s="19"/>
      <c r="AD4" s="19"/>
      <c r="AE4" s="19"/>
      <c r="AF4" s="19"/>
      <c r="AG4" s="19"/>
      <c r="AH4" s="19"/>
      <c r="AI4" s="19"/>
    </row>
    <row r="5" spans="1:35" ht="15.75" customHeight="1" x14ac:dyDescent="0.45">
      <c r="A5" s="76">
        <v>1</v>
      </c>
      <c r="B5" s="84" t="s">
        <v>282</v>
      </c>
      <c r="C5" s="19"/>
      <c r="D5" s="19"/>
      <c r="E5" s="79"/>
      <c r="F5" s="79"/>
      <c r="G5" s="42"/>
      <c r="H5" s="42"/>
      <c r="I5" s="42"/>
      <c r="J5" s="42"/>
      <c r="K5" s="42"/>
      <c r="L5" s="42"/>
      <c r="M5" s="42"/>
      <c r="N5" s="19"/>
      <c r="O5" s="19"/>
      <c r="P5" s="19"/>
      <c r="Q5" s="19"/>
      <c r="R5" s="19"/>
      <c r="S5" s="19"/>
      <c r="T5" s="19"/>
      <c r="U5" s="19"/>
      <c r="V5" s="19"/>
      <c r="W5" s="19"/>
      <c r="X5" s="19"/>
      <c r="Y5" s="19"/>
      <c r="Z5" s="19"/>
      <c r="AA5" s="19"/>
      <c r="AB5" s="19"/>
      <c r="AC5" s="19"/>
      <c r="AD5" s="19"/>
      <c r="AE5" s="19"/>
      <c r="AF5" s="19"/>
      <c r="AG5" s="19"/>
      <c r="AH5" s="19"/>
      <c r="AI5" s="19"/>
    </row>
    <row r="6" spans="1:35" ht="15.75" customHeight="1" x14ac:dyDescent="0.45">
      <c r="A6" s="76">
        <v>2</v>
      </c>
      <c r="B6" s="84" t="s">
        <v>283</v>
      </c>
      <c r="C6" s="84"/>
      <c r="D6" s="19"/>
      <c r="E6" s="79"/>
      <c r="F6" s="79"/>
      <c r="G6" s="42"/>
      <c r="H6" s="42"/>
      <c r="I6" s="42"/>
      <c r="J6" s="42"/>
      <c r="K6" s="42"/>
      <c r="L6" s="42"/>
      <c r="M6" s="42"/>
      <c r="N6" s="19"/>
      <c r="O6" s="19"/>
      <c r="P6" s="19"/>
      <c r="Q6" s="19"/>
      <c r="R6" s="19"/>
      <c r="S6" s="19"/>
      <c r="T6" s="19"/>
      <c r="U6" s="19"/>
      <c r="V6" s="19"/>
      <c r="W6" s="19"/>
      <c r="X6" s="19"/>
      <c r="Y6" s="19"/>
      <c r="Z6" s="19"/>
      <c r="AA6" s="19"/>
      <c r="AB6" s="19"/>
      <c r="AC6" s="19"/>
      <c r="AD6" s="19"/>
      <c r="AE6" s="19"/>
      <c r="AF6" s="19"/>
      <c r="AG6" s="19"/>
      <c r="AH6" s="19"/>
      <c r="AI6" s="19"/>
    </row>
    <row r="7" spans="1:35" ht="14.25" customHeight="1" x14ac:dyDescent="0.3">
      <c r="A7" s="76">
        <v>3</v>
      </c>
      <c r="B7" s="84" t="s">
        <v>284</v>
      </c>
      <c r="C7" s="19"/>
      <c r="D7" s="19" t="s">
        <v>7</v>
      </c>
      <c r="E7" s="79"/>
      <c r="F7" s="79"/>
      <c r="G7" s="41"/>
      <c r="H7" s="41"/>
      <c r="I7" s="41"/>
      <c r="J7" s="41"/>
      <c r="K7" s="41"/>
      <c r="L7" s="41"/>
      <c r="M7" s="41"/>
      <c r="N7" s="19"/>
      <c r="O7" s="19"/>
      <c r="P7" s="19"/>
      <c r="Q7" s="19"/>
      <c r="R7" s="19"/>
      <c r="S7" s="19"/>
      <c r="T7" s="19"/>
      <c r="U7" s="19"/>
      <c r="V7" s="19"/>
      <c r="W7" s="19"/>
      <c r="X7" s="19"/>
      <c r="Y7" s="19"/>
      <c r="Z7" s="19"/>
      <c r="AA7" s="19"/>
      <c r="AB7" s="19"/>
      <c r="AC7" s="19"/>
      <c r="AD7" s="19"/>
      <c r="AE7" s="19"/>
      <c r="AF7" s="19"/>
      <c r="AG7" s="19"/>
      <c r="AH7" s="19"/>
      <c r="AI7" s="19"/>
    </row>
    <row r="8" spans="1:35" ht="17.25" customHeight="1" x14ac:dyDescent="0.3">
      <c r="A8" s="76">
        <v>4</v>
      </c>
      <c r="B8" s="43" t="s">
        <v>104</v>
      </c>
      <c r="C8" s="41"/>
      <c r="D8" s="41"/>
      <c r="E8" s="41"/>
      <c r="F8" s="41"/>
      <c r="G8" s="41"/>
      <c r="H8" s="41"/>
      <c r="I8" s="41"/>
      <c r="J8" s="41"/>
      <c r="K8" s="41"/>
      <c r="L8" s="41"/>
      <c r="M8" s="41"/>
      <c r="N8" s="19"/>
      <c r="O8" s="19"/>
      <c r="P8" s="19"/>
      <c r="Q8" s="19"/>
      <c r="R8" s="19"/>
      <c r="S8" s="19"/>
      <c r="T8" s="19"/>
      <c r="U8" s="19"/>
      <c r="V8" s="19"/>
      <c r="W8" s="19"/>
      <c r="X8" s="19"/>
      <c r="Y8" s="19"/>
      <c r="Z8" s="19"/>
      <c r="AA8" s="19"/>
      <c r="AB8" s="19"/>
      <c r="AC8" s="19"/>
      <c r="AD8" s="19"/>
      <c r="AE8" s="19"/>
      <c r="AF8" s="19"/>
      <c r="AG8" s="19"/>
      <c r="AH8" s="19"/>
      <c r="AI8" s="19"/>
    </row>
    <row r="9" spans="1:35" ht="31.5" customHeight="1" x14ac:dyDescent="0.3">
      <c r="A9" s="85">
        <v>1</v>
      </c>
      <c r="B9" s="88" t="s">
        <v>282</v>
      </c>
      <c r="C9" s="41"/>
      <c r="D9" s="41"/>
      <c r="E9" s="41"/>
      <c r="F9" s="41"/>
      <c r="G9" s="41"/>
      <c r="H9" s="41"/>
      <c r="I9" s="41"/>
      <c r="J9" s="41"/>
      <c r="K9" s="41"/>
      <c r="L9" s="41"/>
      <c r="M9" s="41"/>
      <c r="N9" s="19"/>
      <c r="O9" s="19"/>
      <c r="P9" s="19"/>
      <c r="Q9" s="19"/>
      <c r="R9" s="19"/>
      <c r="S9" s="19"/>
      <c r="T9" s="19"/>
      <c r="U9" s="19"/>
      <c r="V9" s="19"/>
      <c r="W9" s="19"/>
      <c r="X9" s="19"/>
      <c r="Y9" s="19"/>
      <c r="Z9" s="19"/>
      <c r="AA9" s="19"/>
      <c r="AB9" s="19"/>
      <c r="AC9" s="19"/>
      <c r="AD9" s="19"/>
      <c r="AE9" s="19"/>
      <c r="AF9" s="19"/>
      <c r="AG9" s="19"/>
      <c r="AH9" s="19"/>
      <c r="AI9" s="19"/>
    </row>
    <row r="10" spans="1:35" ht="16.350000000000001" customHeight="1" x14ac:dyDescent="0.3">
      <c r="A10" s="86"/>
      <c r="B10" s="87" t="s">
        <v>282</v>
      </c>
      <c r="C10" s="41"/>
      <c r="D10" s="41"/>
      <c r="E10" s="41"/>
      <c r="F10" s="41"/>
      <c r="G10" s="41"/>
      <c r="H10" s="41"/>
      <c r="I10" s="41"/>
      <c r="J10" s="41"/>
      <c r="K10" s="41"/>
      <c r="L10" s="41"/>
      <c r="M10" s="41" t="s">
        <v>7</v>
      </c>
      <c r="N10" s="19"/>
      <c r="O10" s="19"/>
      <c r="P10" s="19"/>
      <c r="Q10" s="19"/>
      <c r="R10" s="19"/>
      <c r="S10" s="19"/>
      <c r="T10" s="19"/>
      <c r="U10" s="19"/>
      <c r="V10" s="19"/>
      <c r="W10" s="19"/>
      <c r="X10" s="19"/>
      <c r="Y10" s="19"/>
      <c r="Z10" s="19"/>
      <c r="AA10" s="19"/>
      <c r="AB10" s="19"/>
      <c r="AC10" s="19"/>
      <c r="AD10" s="19"/>
      <c r="AE10" s="19"/>
      <c r="AF10" s="19"/>
      <c r="AG10" s="19"/>
      <c r="AH10" s="19"/>
      <c r="AI10" s="19"/>
    </row>
    <row r="11" spans="1:35" ht="26.1" customHeight="1" x14ac:dyDescent="0.3">
      <c r="A11" s="19"/>
      <c r="B11" s="433" t="s">
        <v>1179</v>
      </c>
      <c r="C11" s="433"/>
      <c r="D11" s="433"/>
      <c r="E11" s="433"/>
      <c r="F11" s="433"/>
      <c r="G11" s="89"/>
      <c r="H11" s="89"/>
      <c r="I11" s="41"/>
      <c r="J11" s="41"/>
      <c r="K11" s="41"/>
      <c r="L11" s="41"/>
      <c r="M11" s="41"/>
      <c r="N11" s="19"/>
      <c r="O11" s="19"/>
      <c r="P11" s="19"/>
      <c r="Q11" s="19"/>
      <c r="R11" s="19"/>
      <c r="S11" s="19"/>
      <c r="T11" s="19"/>
      <c r="U11" s="19"/>
      <c r="V11" s="19"/>
      <c r="W11" s="19"/>
      <c r="X11" s="19"/>
      <c r="Y11" s="19"/>
      <c r="Z11" s="19"/>
      <c r="AA11" s="19"/>
      <c r="AB11" s="19"/>
      <c r="AC11" s="19"/>
      <c r="AD11" s="19"/>
      <c r="AE11" s="19"/>
      <c r="AF11" s="19"/>
      <c r="AG11" s="19"/>
      <c r="AH11" s="19"/>
      <c r="AI11" s="19"/>
    </row>
    <row r="12" spans="1:35" ht="26.1" customHeight="1" x14ac:dyDescent="0.3">
      <c r="A12" s="19"/>
      <c r="B12" s="433"/>
      <c r="C12" s="433"/>
      <c r="D12" s="433"/>
      <c r="E12" s="433"/>
      <c r="F12" s="433"/>
      <c r="G12" s="89"/>
      <c r="H12" s="89"/>
      <c r="I12" s="41"/>
      <c r="J12" s="41"/>
      <c r="K12" s="41"/>
      <c r="L12" s="41"/>
      <c r="M12" s="41"/>
      <c r="N12" s="19"/>
      <c r="O12" s="19"/>
      <c r="P12" s="19"/>
      <c r="Q12" s="19"/>
      <c r="R12" s="19"/>
      <c r="S12" s="19"/>
      <c r="T12" s="19"/>
      <c r="U12" s="19"/>
      <c r="V12" s="19"/>
      <c r="W12" s="19"/>
      <c r="X12" s="19"/>
      <c r="Y12" s="19"/>
      <c r="Z12" s="19"/>
      <c r="AA12" s="19"/>
      <c r="AB12" s="19"/>
      <c r="AC12" s="19"/>
      <c r="AD12" s="19"/>
      <c r="AE12" s="19"/>
      <c r="AF12" s="19"/>
      <c r="AG12" s="19"/>
      <c r="AH12" s="19"/>
      <c r="AI12" s="19"/>
    </row>
    <row r="13" spans="1:35" ht="26.1" customHeight="1" x14ac:dyDescent="0.3">
      <c r="A13" s="19"/>
      <c r="B13" s="433"/>
      <c r="C13" s="433"/>
      <c r="D13" s="433"/>
      <c r="E13" s="433"/>
      <c r="F13" s="433"/>
      <c r="G13" s="89"/>
      <c r="H13" s="89"/>
      <c r="I13" s="41"/>
      <c r="J13" s="41"/>
      <c r="K13" s="41"/>
      <c r="L13" s="41"/>
      <c r="M13" s="41"/>
      <c r="N13" s="19"/>
      <c r="O13" s="19"/>
      <c r="P13" s="19"/>
      <c r="Q13" s="19"/>
      <c r="R13" s="19"/>
      <c r="S13" s="19"/>
      <c r="T13" s="19"/>
      <c r="U13" s="19"/>
      <c r="V13" s="19"/>
      <c r="W13" s="19"/>
      <c r="X13" s="19"/>
      <c r="Y13" s="19"/>
      <c r="Z13" s="19"/>
      <c r="AA13" s="19"/>
      <c r="AB13" s="19"/>
      <c r="AC13" s="19"/>
      <c r="AD13" s="19"/>
      <c r="AE13" s="19"/>
      <c r="AF13" s="19"/>
      <c r="AG13" s="19"/>
      <c r="AH13" s="19"/>
      <c r="AI13" s="19"/>
    </row>
    <row r="14" spans="1:35" ht="26.1" customHeight="1" x14ac:dyDescent="0.3">
      <c r="A14" s="19"/>
      <c r="B14" s="433"/>
      <c r="C14" s="433"/>
      <c r="D14" s="433"/>
      <c r="E14" s="433"/>
      <c r="F14" s="433"/>
      <c r="G14" s="89"/>
      <c r="H14" s="89"/>
      <c r="I14" s="41"/>
      <c r="J14" s="41"/>
      <c r="K14" s="41"/>
      <c r="L14" s="41"/>
      <c r="M14" s="41"/>
      <c r="N14" s="19"/>
      <c r="O14" s="19"/>
      <c r="P14" s="19"/>
      <c r="Q14" s="19"/>
      <c r="R14" s="19"/>
      <c r="S14" s="19"/>
      <c r="T14" s="19"/>
      <c r="U14" s="19"/>
      <c r="V14" s="19"/>
      <c r="W14" s="19"/>
      <c r="X14" s="19"/>
      <c r="Y14" s="19"/>
      <c r="Z14" s="19"/>
      <c r="AA14" s="19"/>
      <c r="AB14" s="19"/>
      <c r="AC14" s="19"/>
      <c r="AD14" s="19"/>
      <c r="AE14" s="19"/>
      <c r="AF14" s="19"/>
      <c r="AG14" s="19"/>
      <c r="AH14" s="19"/>
      <c r="AI14" s="19"/>
    </row>
    <row r="15" spans="1:35" ht="26.1" customHeight="1" x14ac:dyDescent="0.3">
      <c r="A15" s="19"/>
      <c r="B15" s="433"/>
      <c r="C15" s="433"/>
      <c r="D15" s="433"/>
      <c r="E15" s="433"/>
      <c r="F15" s="433"/>
      <c r="G15" s="89"/>
      <c r="H15" s="89"/>
      <c r="I15" s="41"/>
      <c r="J15" s="41"/>
      <c r="K15" s="41"/>
      <c r="L15" s="41"/>
      <c r="M15" s="41"/>
      <c r="N15" s="19"/>
      <c r="O15" s="19"/>
      <c r="P15" s="19"/>
      <c r="Q15" s="19"/>
      <c r="R15" s="19"/>
      <c r="S15" s="19"/>
      <c r="T15" s="19"/>
      <c r="U15" s="19"/>
      <c r="V15" s="19"/>
      <c r="W15" s="19"/>
      <c r="X15" s="19"/>
      <c r="Y15" s="19"/>
      <c r="Z15" s="19"/>
      <c r="AA15" s="19"/>
      <c r="AB15" s="19"/>
      <c r="AC15" s="19"/>
      <c r="AD15" s="19"/>
      <c r="AE15" s="19"/>
      <c r="AF15" s="19"/>
      <c r="AG15" s="19"/>
      <c r="AH15" s="19"/>
      <c r="AI15" s="19"/>
    </row>
    <row r="16" spans="1:35" ht="49.35" customHeight="1" x14ac:dyDescent="0.3">
      <c r="A16" s="19"/>
      <c r="B16" s="433"/>
      <c r="C16" s="433"/>
      <c r="D16" s="433"/>
      <c r="E16" s="433"/>
      <c r="F16" s="433"/>
      <c r="G16" s="89"/>
      <c r="H16" s="89"/>
      <c r="I16" s="41"/>
      <c r="J16" s="41"/>
      <c r="K16" s="41"/>
      <c r="L16" s="41"/>
      <c r="M16" s="41"/>
      <c r="N16" s="19"/>
      <c r="O16" s="19"/>
      <c r="P16" s="19"/>
      <c r="Q16" s="19"/>
      <c r="R16" s="19"/>
      <c r="S16" s="19"/>
      <c r="T16" s="19"/>
      <c r="U16" s="19"/>
      <c r="V16" s="19"/>
      <c r="W16" s="19"/>
      <c r="X16" s="19"/>
      <c r="Y16" s="19"/>
      <c r="Z16" s="19"/>
      <c r="AA16" s="19"/>
      <c r="AB16" s="19"/>
      <c r="AC16" s="19"/>
      <c r="AD16" s="19"/>
      <c r="AE16" s="19"/>
      <c r="AF16" s="19"/>
      <c r="AG16" s="19"/>
      <c r="AH16" s="19"/>
      <c r="AI16" s="19"/>
    </row>
    <row r="17" spans="1:35" ht="0.75" customHeight="1" x14ac:dyDescent="0.3">
      <c r="A17" s="19"/>
      <c r="B17" s="433"/>
      <c r="C17" s="433"/>
      <c r="D17" s="433"/>
      <c r="E17" s="433"/>
      <c r="F17" s="433"/>
      <c r="G17" s="89"/>
      <c r="H17" s="89"/>
      <c r="I17" s="41"/>
      <c r="J17" s="41"/>
      <c r="K17" s="41"/>
      <c r="L17" s="41"/>
      <c r="M17" s="41"/>
      <c r="N17" s="19"/>
      <c r="O17" s="19"/>
      <c r="P17" s="19"/>
      <c r="Q17" s="19"/>
      <c r="R17" s="19"/>
      <c r="S17" s="19"/>
      <c r="T17" s="19"/>
      <c r="U17" s="19"/>
      <c r="V17" s="19"/>
      <c r="W17" s="19"/>
      <c r="X17" s="19"/>
      <c r="Y17" s="19"/>
      <c r="Z17" s="19"/>
      <c r="AA17" s="19"/>
      <c r="AB17" s="19"/>
      <c r="AC17" s="19"/>
      <c r="AD17" s="19"/>
      <c r="AE17" s="19"/>
      <c r="AF17" s="19"/>
      <c r="AG17" s="19"/>
      <c r="AH17" s="19"/>
      <c r="AI17" s="19"/>
    </row>
    <row r="18" spans="1:35" ht="61.5" customHeight="1" x14ac:dyDescent="0.3">
      <c r="A18" s="19"/>
      <c r="B18" s="433"/>
      <c r="C18" s="433"/>
      <c r="D18" s="433"/>
      <c r="E18" s="433"/>
      <c r="F18" s="433"/>
      <c r="G18" s="89"/>
      <c r="H18" s="89"/>
      <c r="I18" s="41"/>
      <c r="J18" s="41"/>
      <c r="K18" s="41"/>
      <c r="L18" s="41"/>
      <c r="M18" s="41"/>
      <c r="N18" s="19"/>
      <c r="O18" s="19"/>
      <c r="P18" s="19"/>
      <c r="Q18" s="19"/>
      <c r="R18" s="19"/>
      <c r="S18" s="19"/>
      <c r="T18" s="19"/>
      <c r="U18" s="19"/>
      <c r="V18" s="19"/>
      <c r="W18" s="19"/>
      <c r="X18" s="19"/>
      <c r="Y18" s="19"/>
      <c r="Z18" s="19"/>
      <c r="AA18" s="19"/>
      <c r="AB18" s="19"/>
      <c r="AC18" s="19"/>
      <c r="AD18" s="19"/>
      <c r="AE18" s="19"/>
      <c r="AF18" s="19"/>
      <c r="AG18" s="19"/>
      <c r="AH18" s="19"/>
      <c r="AI18" s="19"/>
    </row>
    <row r="19" spans="1:35" ht="13.35" customHeight="1" x14ac:dyDescent="0.3">
      <c r="A19" s="41"/>
      <c r="B19" s="90"/>
      <c r="C19" s="41"/>
      <c r="D19" s="41"/>
      <c r="E19" s="89"/>
      <c r="F19" s="89"/>
      <c r="G19" s="89"/>
      <c r="H19" s="89"/>
      <c r="I19" s="41"/>
      <c r="J19" s="41"/>
      <c r="K19" s="41"/>
      <c r="L19" s="41"/>
      <c r="M19" s="41"/>
      <c r="N19" s="19"/>
      <c r="O19" s="19"/>
      <c r="P19" s="19"/>
      <c r="Q19" s="19"/>
      <c r="R19" s="19"/>
      <c r="S19" s="19"/>
      <c r="T19" s="19"/>
      <c r="U19" s="19"/>
      <c r="V19" s="19"/>
      <c r="W19" s="19"/>
      <c r="X19" s="19"/>
      <c r="Y19" s="19"/>
      <c r="Z19" s="19"/>
      <c r="AA19" s="19"/>
      <c r="AB19" s="19"/>
      <c r="AC19" s="19"/>
      <c r="AD19" s="19"/>
      <c r="AE19" s="19"/>
      <c r="AF19" s="19"/>
      <c r="AG19" s="19"/>
      <c r="AH19" s="19"/>
      <c r="AI19" s="19"/>
    </row>
    <row r="20" spans="1:35" ht="17.850000000000001" customHeight="1" x14ac:dyDescent="0.3">
      <c r="A20" s="85">
        <v>2</v>
      </c>
      <c r="B20" s="96" t="s">
        <v>283</v>
      </c>
      <c r="C20" s="44"/>
      <c r="D20" s="41"/>
      <c r="E20" s="89"/>
      <c r="F20" s="89"/>
      <c r="G20" s="89"/>
      <c r="H20" s="89"/>
      <c r="I20" s="41"/>
      <c r="J20" s="41"/>
      <c r="K20" s="41"/>
      <c r="L20" s="41"/>
      <c r="M20" s="41"/>
      <c r="N20" s="19"/>
      <c r="O20" s="19"/>
      <c r="P20" s="19"/>
      <c r="Q20" s="19"/>
      <c r="R20" s="19"/>
      <c r="S20" s="19"/>
      <c r="T20" s="19"/>
      <c r="U20" s="19"/>
      <c r="V20" s="19"/>
      <c r="W20" s="19"/>
      <c r="X20" s="19"/>
      <c r="Y20" s="19"/>
      <c r="Z20" s="19"/>
      <c r="AA20" s="19"/>
      <c r="AB20" s="19"/>
      <c r="AC20" s="19"/>
      <c r="AD20" s="19"/>
      <c r="AE20" s="19"/>
      <c r="AF20" s="19"/>
      <c r="AG20" s="19"/>
      <c r="AH20" s="19"/>
      <c r="AI20" s="19"/>
    </row>
    <row r="21" spans="1:35" ht="26.1" customHeight="1" x14ac:dyDescent="0.3">
      <c r="A21" s="86"/>
      <c r="B21" s="434" t="s">
        <v>286</v>
      </c>
      <c r="C21" s="434"/>
      <c r="D21" s="41"/>
      <c r="E21" s="89"/>
      <c r="F21" s="89"/>
      <c r="G21" s="89"/>
      <c r="H21" s="89"/>
      <c r="I21" s="41"/>
      <c r="J21" s="41"/>
      <c r="K21" s="41"/>
      <c r="L21" s="41"/>
      <c r="M21" s="41"/>
      <c r="N21" s="19"/>
      <c r="O21" s="19"/>
      <c r="P21" s="19"/>
      <c r="Q21" s="19"/>
      <c r="R21" s="19"/>
      <c r="S21" s="19"/>
      <c r="T21" s="19"/>
      <c r="U21" s="19"/>
      <c r="V21" s="19"/>
      <c r="W21" s="19"/>
      <c r="X21" s="19"/>
      <c r="Y21" s="19"/>
      <c r="Z21" s="19"/>
      <c r="AA21" s="19"/>
      <c r="AB21" s="19"/>
      <c r="AC21" s="19"/>
      <c r="AD21" s="19"/>
      <c r="AE21" s="19"/>
      <c r="AF21" s="19"/>
      <c r="AG21" s="19"/>
      <c r="AH21" s="19"/>
      <c r="AI21" s="19"/>
    </row>
    <row r="22" spans="1:35" ht="15.6" customHeight="1" x14ac:dyDescent="0.3">
      <c r="A22" s="86"/>
      <c r="B22" s="87" t="s">
        <v>287</v>
      </c>
      <c r="C22" s="92" t="s">
        <v>288</v>
      </c>
      <c r="D22" s="41"/>
      <c r="E22" s="89"/>
      <c r="F22" s="89"/>
      <c r="G22" s="89"/>
      <c r="H22" s="89"/>
      <c r="I22" s="41"/>
      <c r="J22" s="41"/>
      <c r="K22" s="41"/>
      <c r="L22" s="41"/>
      <c r="M22" s="41"/>
      <c r="N22" s="19"/>
      <c r="O22" s="19"/>
      <c r="P22" s="19"/>
      <c r="Q22" s="19"/>
      <c r="R22" s="19"/>
      <c r="S22" s="19"/>
      <c r="T22" s="19"/>
      <c r="U22" s="19"/>
      <c r="V22" s="19"/>
      <c r="W22" s="19"/>
      <c r="X22" s="19"/>
      <c r="Y22" s="19"/>
      <c r="Z22" s="19"/>
      <c r="AA22" s="19"/>
      <c r="AB22" s="19"/>
      <c r="AC22" s="19"/>
      <c r="AD22" s="19"/>
      <c r="AE22" s="19"/>
      <c r="AF22" s="19"/>
      <c r="AG22" s="19"/>
      <c r="AH22" s="19"/>
      <c r="AI22" s="19"/>
    </row>
    <row r="23" spans="1:35" ht="26.1" customHeight="1" x14ac:dyDescent="0.3">
      <c r="A23" s="41"/>
      <c r="B23" s="93" t="s">
        <v>289</v>
      </c>
      <c r="C23" s="94" t="s">
        <v>290</v>
      </c>
      <c r="D23" s="41"/>
      <c r="E23" s="89"/>
      <c r="F23" s="89"/>
      <c r="G23" s="89"/>
      <c r="H23" s="89"/>
      <c r="I23" s="41"/>
      <c r="J23" s="41"/>
      <c r="K23" s="41"/>
      <c r="L23" s="41"/>
      <c r="M23" s="41"/>
      <c r="N23" s="19"/>
      <c r="O23" s="19"/>
      <c r="P23" s="19"/>
      <c r="Q23" s="19"/>
      <c r="R23" s="19"/>
      <c r="S23" s="19"/>
      <c r="T23" s="19"/>
      <c r="U23" s="19"/>
      <c r="V23" s="19"/>
      <c r="W23" s="19"/>
      <c r="X23" s="19"/>
      <c r="Y23" s="19"/>
      <c r="Z23" s="19"/>
      <c r="AA23" s="19"/>
      <c r="AB23" s="19"/>
      <c r="AC23" s="19"/>
      <c r="AD23" s="19"/>
      <c r="AE23" s="19"/>
      <c r="AF23" s="19"/>
      <c r="AG23" s="19"/>
      <c r="AH23" s="19"/>
      <c r="AI23" s="19"/>
    </row>
    <row r="24" spans="1:35" ht="188.25" customHeight="1" x14ac:dyDescent="0.3">
      <c r="A24" s="41"/>
      <c r="B24" s="133" t="s">
        <v>106</v>
      </c>
      <c r="C24" s="100" t="s">
        <v>793</v>
      </c>
      <c r="D24" s="41"/>
      <c r="E24" s="89"/>
      <c r="F24" s="89"/>
      <c r="G24" s="89"/>
      <c r="H24" s="89"/>
      <c r="I24" s="41"/>
      <c r="J24" s="41"/>
      <c r="K24" s="41"/>
      <c r="L24" s="41"/>
      <c r="M24" s="41"/>
      <c r="N24" s="19"/>
      <c r="O24" s="19"/>
      <c r="P24" s="19"/>
      <c r="Q24" s="19"/>
      <c r="R24" s="19"/>
      <c r="S24" s="19"/>
      <c r="T24" s="19"/>
      <c r="U24" s="19"/>
      <c r="V24" s="19"/>
      <c r="W24" s="19"/>
      <c r="X24" s="19"/>
      <c r="Y24" s="19"/>
      <c r="Z24" s="19"/>
      <c r="AA24" s="19"/>
      <c r="AB24" s="19"/>
      <c r="AC24" s="19"/>
      <c r="AD24" s="19"/>
      <c r="AE24" s="19"/>
      <c r="AF24" s="19"/>
      <c r="AG24" s="19"/>
      <c r="AH24" s="19"/>
      <c r="AI24" s="19"/>
    </row>
    <row r="25" spans="1:35" ht="27.75" customHeight="1" x14ac:dyDescent="0.3">
      <c r="A25" s="41"/>
      <c r="B25" s="133" t="s">
        <v>291</v>
      </c>
      <c r="C25" s="95" t="s">
        <v>328</v>
      </c>
      <c r="D25" s="41"/>
      <c r="E25" s="89"/>
      <c r="F25" s="89"/>
      <c r="G25" s="89"/>
      <c r="H25" s="89"/>
      <c r="I25" s="41"/>
      <c r="J25" s="41"/>
      <c r="K25" s="41"/>
      <c r="L25" s="41"/>
      <c r="M25" s="41"/>
      <c r="N25" s="19"/>
      <c r="O25" s="19"/>
      <c r="P25" s="19"/>
      <c r="Q25" s="19"/>
      <c r="R25" s="19"/>
      <c r="S25" s="19"/>
      <c r="T25" s="19"/>
      <c r="U25" s="19"/>
      <c r="V25" s="19"/>
      <c r="W25" s="19"/>
      <c r="X25" s="19"/>
      <c r="Y25" s="19"/>
      <c r="Z25" s="19"/>
      <c r="AA25" s="19"/>
      <c r="AB25" s="19"/>
      <c r="AC25" s="19"/>
      <c r="AD25" s="19"/>
      <c r="AE25" s="19"/>
      <c r="AF25" s="19"/>
      <c r="AG25" s="19"/>
      <c r="AH25" s="19"/>
      <c r="AI25" s="19"/>
    </row>
    <row r="26" spans="1:35" ht="147" customHeight="1" x14ac:dyDescent="0.3">
      <c r="A26" s="41"/>
      <c r="B26" s="133" t="s">
        <v>790</v>
      </c>
      <c r="C26" s="309" t="s">
        <v>1098</v>
      </c>
      <c r="D26" s="41"/>
      <c r="E26" s="89"/>
      <c r="F26" s="89"/>
      <c r="G26" s="89"/>
      <c r="H26" s="89"/>
      <c r="I26" s="41"/>
      <c r="J26" s="41"/>
      <c r="K26" s="41"/>
      <c r="L26" s="41"/>
      <c r="M26" s="41"/>
      <c r="N26" s="19"/>
      <c r="O26" s="19"/>
      <c r="P26" s="19"/>
      <c r="Q26" s="19"/>
      <c r="R26" s="19"/>
      <c r="S26" s="19"/>
      <c r="T26" s="19"/>
      <c r="U26" s="19"/>
      <c r="V26" s="19"/>
      <c r="W26" s="19"/>
      <c r="X26" s="19"/>
      <c r="Y26" s="19"/>
      <c r="Z26" s="19"/>
      <c r="AA26" s="19"/>
      <c r="AB26" s="19"/>
      <c r="AC26" s="19"/>
      <c r="AD26" s="19"/>
      <c r="AE26" s="19"/>
      <c r="AF26" s="19"/>
      <c r="AG26" s="19"/>
      <c r="AH26" s="19"/>
      <c r="AI26" s="19"/>
    </row>
    <row r="27" spans="1:35" ht="75.75" customHeight="1" x14ac:dyDescent="0.3">
      <c r="A27" s="41"/>
      <c r="B27" s="133" t="s">
        <v>791</v>
      </c>
      <c r="C27" s="95" t="s">
        <v>332</v>
      </c>
      <c r="D27" s="41"/>
      <c r="E27" s="89"/>
      <c r="F27" s="89"/>
      <c r="G27" s="89"/>
      <c r="H27" s="89"/>
      <c r="I27" s="41"/>
      <c r="J27" s="41"/>
      <c r="K27" s="41"/>
      <c r="L27" s="41"/>
      <c r="M27" s="41"/>
      <c r="N27" s="19"/>
      <c r="O27" s="19"/>
      <c r="P27" s="19"/>
      <c r="Q27" s="19"/>
      <c r="R27" s="19"/>
      <c r="S27" s="19"/>
      <c r="T27" s="19"/>
      <c r="U27" s="19"/>
      <c r="V27" s="19"/>
      <c r="W27" s="19"/>
      <c r="X27" s="19"/>
      <c r="Y27" s="19"/>
      <c r="Z27" s="19"/>
      <c r="AA27" s="19"/>
      <c r="AB27" s="19"/>
      <c r="AC27" s="19"/>
      <c r="AD27" s="19"/>
      <c r="AE27" s="19"/>
      <c r="AF27" s="19"/>
      <c r="AG27" s="19"/>
      <c r="AH27" s="19"/>
      <c r="AI27" s="19"/>
    </row>
    <row r="28" spans="1:35" ht="54.75" customHeight="1" x14ac:dyDescent="0.3">
      <c r="A28" s="41"/>
      <c r="B28" s="133" t="s">
        <v>217</v>
      </c>
      <c r="C28" s="97" t="s">
        <v>190</v>
      </c>
      <c r="D28" s="41"/>
      <c r="E28" s="89" t="s">
        <v>7</v>
      </c>
      <c r="F28" s="89"/>
      <c r="G28" s="89"/>
      <c r="H28" s="89"/>
      <c r="I28" s="41"/>
      <c r="J28" s="41"/>
      <c r="K28" s="41"/>
      <c r="L28" s="41"/>
      <c r="M28" s="41"/>
      <c r="N28" s="19"/>
      <c r="O28" s="19"/>
      <c r="P28" s="19"/>
      <c r="Q28" s="19"/>
      <c r="R28" s="19"/>
      <c r="S28" s="19"/>
      <c r="T28" s="19"/>
      <c r="U28" s="19"/>
      <c r="V28" s="19"/>
      <c r="W28" s="19"/>
      <c r="X28" s="19"/>
      <c r="Y28" s="19"/>
      <c r="Z28" s="19"/>
      <c r="AA28" s="19"/>
      <c r="AB28" s="19"/>
      <c r="AC28" s="19"/>
      <c r="AD28" s="19"/>
      <c r="AE28" s="19"/>
      <c r="AF28" s="19"/>
      <c r="AG28" s="19"/>
      <c r="AH28" s="19"/>
      <c r="AI28" s="19"/>
    </row>
    <row r="29" spans="1:35" ht="25.5" customHeight="1" x14ac:dyDescent="0.3">
      <c r="A29" s="41"/>
      <c r="B29" s="133" t="s">
        <v>330</v>
      </c>
      <c r="C29" s="99" t="s">
        <v>331</v>
      </c>
      <c r="D29" s="41"/>
      <c r="E29" s="89"/>
      <c r="F29" s="89"/>
      <c r="G29" s="89"/>
      <c r="H29" s="89"/>
      <c r="I29" s="41"/>
      <c r="J29" s="41"/>
      <c r="K29" s="41"/>
      <c r="L29" s="41"/>
      <c r="M29" s="41"/>
      <c r="N29" s="19"/>
      <c r="O29" s="19"/>
      <c r="P29" s="19"/>
      <c r="Q29" s="19"/>
      <c r="R29" s="19"/>
      <c r="S29" s="19"/>
      <c r="T29" s="19"/>
      <c r="U29" s="19"/>
      <c r="V29" s="19"/>
      <c r="W29" s="19"/>
      <c r="X29" s="19"/>
      <c r="Y29" s="19"/>
      <c r="Z29" s="19"/>
      <c r="AA29" s="19"/>
      <c r="AB29" s="19"/>
      <c r="AC29" s="19"/>
      <c r="AD29" s="19"/>
      <c r="AE29" s="19"/>
      <c r="AF29" s="19"/>
      <c r="AG29" s="19"/>
      <c r="AH29" s="19"/>
      <c r="AI29" s="19"/>
    </row>
    <row r="30" spans="1:35" ht="22.5" customHeight="1" x14ac:dyDescent="0.3">
      <c r="A30" s="85">
        <v>3</v>
      </c>
      <c r="B30" s="96" t="s">
        <v>284</v>
      </c>
      <c r="C30" s="98"/>
      <c r="D30" s="41"/>
      <c r="E30" s="41"/>
      <c r="F30" s="89"/>
      <c r="G30" s="89"/>
      <c r="H30" s="89"/>
      <c r="I30" s="41"/>
      <c r="J30" s="41"/>
      <c r="K30" s="41"/>
      <c r="L30" s="41"/>
      <c r="M30" s="41"/>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3">
      <c r="A31" s="86"/>
      <c r="B31" s="87" t="s">
        <v>292</v>
      </c>
      <c r="C31" s="92"/>
      <c r="D31" s="41"/>
      <c r="E31" s="41"/>
      <c r="F31" s="41"/>
      <c r="G31" s="41"/>
      <c r="H31" s="41"/>
      <c r="I31" s="41"/>
      <c r="J31" s="41"/>
      <c r="K31" s="41"/>
      <c r="L31" s="41"/>
      <c r="M31" s="41"/>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3">
      <c r="A32" s="86"/>
      <c r="B32" s="93" t="s">
        <v>293</v>
      </c>
      <c r="C32" s="94" t="s">
        <v>294</v>
      </c>
      <c r="D32" s="41"/>
      <c r="E32" s="41"/>
      <c r="F32" s="41"/>
      <c r="G32" s="41"/>
      <c r="H32" s="41"/>
      <c r="I32" s="41"/>
      <c r="J32" s="41"/>
      <c r="K32" s="41"/>
      <c r="L32" s="41"/>
      <c r="M32" s="41"/>
      <c r="N32" s="19"/>
      <c r="O32" s="19"/>
      <c r="P32" s="19"/>
      <c r="Q32" s="19"/>
      <c r="R32" s="19"/>
      <c r="S32" s="19"/>
      <c r="T32" s="19"/>
      <c r="U32" s="19"/>
      <c r="V32" s="19"/>
      <c r="W32" s="19"/>
      <c r="X32" s="19"/>
      <c r="Y32" s="19"/>
      <c r="Z32" s="19"/>
      <c r="AA32" s="19"/>
      <c r="AB32" s="19"/>
      <c r="AC32" s="19"/>
      <c r="AD32" s="19"/>
      <c r="AE32" s="19"/>
      <c r="AF32" s="19"/>
      <c r="AG32" s="19"/>
      <c r="AH32" s="19"/>
      <c r="AI32" s="19"/>
    </row>
    <row r="33" spans="1:35" ht="24" x14ac:dyDescent="0.3">
      <c r="A33" s="86"/>
      <c r="B33" s="133" t="s">
        <v>219</v>
      </c>
      <c r="C33" s="99" t="s">
        <v>220</v>
      </c>
      <c r="D33" s="41"/>
      <c r="E33" s="41"/>
      <c r="F33" s="41"/>
      <c r="G33" s="41"/>
      <c r="H33" s="41"/>
      <c r="I33" s="41"/>
      <c r="J33" s="41"/>
      <c r="K33" s="41"/>
      <c r="L33" s="41"/>
      <c r="M33" s="41"/>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3">
      <c r="A34" s="86"/>
      <c r="B34" s="133" t="s">
        <v>107</v>
      </c>
      <c r="C34" s="99" t="s">
        <v>108</v>
      </c>
      <c r="D34" s="41"/>
      <c r="E34" s="41"/>
      <c r="F34" s="41"/>
      <c r="G34" s="41"/>
      <c r="H34" s="41"/>
      <c r="I34" s="41"/>
      <c r="J34" s="41"/>
      <c r="K34" s="41"/>
      <c r="L34" s="41"/>
      <c r="M34" s="41"/>
      <c r="N34" s="19"/>
      <c r="O34" s="19"/>
      <c r="P34" s="19"/>
      <c r="Q34" s="19"/>
      <c r="R34" s="19"/>
      <c r="S34" s="19"/>
      <c r="T34" s="19"/>
      <c r="U34" s="19"/>
      <c r="V34" s="19"/>
      <c r="W34" s="19"/>
      <c r="X34" s="19"/>
      <c r="Y34" s="19"/>
      <c r="Z34" s="19"/>
      <c r="AA34" s="19"/>
      <c r="AB34" s="19"/>
      <c r="AC34" s="19"/>
      <c r="AD34" s="19"/>
      <c r="AE34" s="19"/>
      <c r="AF34" s="19"/>
      <c r="AG34" s="19"/>
      <c r="AH34" s="19"/>
      <c r="AI34" s="19"/>
    </row>
    <row r="35" spans="1:35" ht="24" x14ac:dyDescent="0.3">
      <c r="A35" s="86"/>
      <c r="B35" s="133" t="s">
        <v>0</v>
      </c>
      <c r="C35" s="100" t="s">
        <v>109</v>
      </c>
      <c r="D35" s="41"/>
      <c r="E35" s="41"/>
      <c r="F35" s="41"/>
      <c r="G35" s="41"/>
      <c r="H35" s="41"/>
      <c r="I35" s="41"/>
      <c r="J35" s="41"/>
      <c r="K35" s="41"/>
      <c r="L35" s="41"/>
      <c r="M35" s="41"/>
      <c r="N35" s="19"/>
      <c r="O35" s="19"/>
      <c r="P35" s="19"/>
      <c r="Q35" s="19"/>
      <c r="R35" s="19"/>
      <c r="S35" s="19"/>
      <c r="T35" s="19"/>
      <c r="U35" s="19"/>
      <c r="V35" s="19"/>
      <c r="W35" s="19"/>
      <c r="X35" s="19"/>
      <c r="Y35" s="19"/>
      <c r="Z35" s="19"/>
      <c r="AA35" s="19"/>
      <c r="AB35" s="19"/>
      <c r="AC35" s="19"/>
      <c r="AD35" s="19"/>
      <c r="AE35" s="19"/>
      <c r="AF35" s="19"/>
      <c r="AG35" s="19"/>
      <c r="AH35" s="19"/>
      <c r="AI35" s="19"/>
    </row>
    <row r="36" spans="1:35" ht="72" x14ac:dyDescent="0.3">
      <c r="A36" s="86"/>
      <c r="B36" s="133" t="s">
        <v>110</v>
      </c>
      <c r="C36" s="99" t="s">
        <v>329</v>
      </c>
      <c r="D36" s="41"/>
      <c r="E36" s="41"/>
      <c r="F36" s="41"/>
      <c r="G36" s="41"/>
      <c r="H36" s="41"/>
      <c r="I36" s="41"/>
      <c r="J36" s="41"/>
      <c r="K36" s="41"/>
      <c r="L36" s="41"/>
      <c r="M36" s="41"/>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3">
      <c r="A37" s="41"/>
      <c r="B37" s="133" t="s">
        <v>800</v>
      </c>
      <c r="C37" s="99" t="s">
        <v>894</v>
      </c>
      <c r="D37" s="41"/>
      <c r="E37" s="41"/>
      <c r="F37" s="41"/>
      <c r="G37" s="41"/>
      <c r="H37" s="41"/>
      <c r="I37" s="41"/>
      <c r="J37" s="41"/>
      <c r="K37" s="41"/>
      <c r="L37" s="41"/>
      <c r="M37" s="41"/>
      <c r="N37" s="314"/>
      <c r="O37" s="314"/>
      <c r="P37" s="314"/>
      <c r="Q37" s="314"/>
      <c r="R37" s="314"/>
      <c r="S37" s="314"/>
      <c r="T37" s="314"/>
      <c r="U37" s="314"/>
      <c r="V37" s="314"/>
      <c r="W37" s="314"/>
      <c r="X37" s="314"/>
      <c r="Y37" s="314"/>
      <c r="Z37" s="314"/>
      <c r="AA37" s="314"/>
      <c r="AB37" s="314"/>
      <c r="AC37" s="314"/>
      <c r="AD37" s="314"/>
      <c r="AE37" s="314"/>
      <c r="AF37" s="314"/>
      <c r="AG37" s="314"/>
      <c r="AH37" s="314"/>
      <c r="AI37" s="314"/>
    </row>
    <row r="38" spans="1:35" x14ac:dyDescent="0.3">
      <c r="A38" s="41"/>
      <c r="B38" s="133" t="s">
        <v>801</v>
      </c>
      <c r="C38" s="99" t="s">
        <v>895</v>
      </c>
      <c r="D38" s="41"/>
      <c r="E38" s="41"/>
      <c r="F38" s="41"/>
      <c r="G38" s="41"/>
      <c r="H38" s="41"/>
      <c r="I38" s="41"/>
      <c r="J38" s="41"/>
      <c r="K38" s="41"/>
      <c r="L38" s="41"/>
      <c r="M38" s="41"/>
      <c r="N38" s="314"/>
      <c r="O38" s="314"/>
      <c r="P38" s="314"/>
      <c r="Q38" s="314"/>
      <c r="R38" s="314"/>
      <c r="S38" s="314"/>
      <c r="T38" s="314"/>
      <c r="U38" s="314"/>
      <c r="V38" s="314"/>
      <c r="W38" s="314"/>
      <c r="X38" s="314"/>
      <c r="Y38" s="314"/>
      <c r="Z38" s="314"/>
      <c r="AA38" s="314"/>
      <c r="AB38" s="314"/>
      <c r="AC38" s="314"/>
      <c r="AD38" s="314"/>
      <c r="AE38" s="314"/>
      <c r="AF38" s="314"/>
      <c r="AG38" s="314"/>
      <c r="AH38" s="314"/>
      <c r="AI38" s="314"/>
    </row>
    <row r="39" spans="1:35" x14ac:dyDescent="0.3">
      <c r="A39" s="41"/>
      <c r="B39" s="133" t="s">
        <v>802</v>
      </c>
      <c r="C39" s="99" t="s">
        <v>896</v>
      </c>
      <c r="D39" s="41"/>
      <c r="E39" s="41"/>
      <c r="F39" s="41"/>
      <c r="G39" s="41"/>
      <c r="H39" s="41"/>
      <c r="I39" s="41"/>
      <c r="J39" s="41"/>
      <c r="K39" s="41"/>
      <c r="L39" s="41"/>
      <c r="M39" s="41"/>
      <c r="N39" s="314"/>
      <c r="O39" s="314"/>
      <c r="P39" s="314"/>
      <c r="Q39" s="314"/>
      <c r="R39" s="314"/>
      <c r="S39" s="314"/>
      <c r="T39" s="314"/>
      <c r="U39" s="314"/>
      <c r="V39" s="314"/>
      <c r="W39" s="314"/>
      <c r="X39" s="314"/>
      <c r="Y39" s="314"/>
      <c r="Z39" s="314"/>
      <c r="AA39" s="314"/>
      <c r="AB39" s="314"/>
      <c r="AC39" s="314"/>
      <c r="AD39" s="314"/>
      <c r="AE39" s="314"/>
      <c r="AF39" s="314"/>
      <c r="AG39" s="314"/>
      <c r="AH39" s="314"/>
      <c r="AI39" s="314"/>
    </row>
    <row r="40" spans="1:35" x14ac:dyDescent="0.3">
      <c r="A40" s="86"/>
      <c r="B40" s="133" t="s">
        <v>111</v>
      </c>
      <c r="C40" s="99" t="s">
        <v>112</v>
      </c>
      <c r="D40" s="41"/>
      <c r="E40" s="41"/>
      <c r="F40" s="41"/>
      <c r="G40" s="41"/>
      <c r="H40" s="41"/>
      <c r="I40" s="41"/>
      <c r="J40" s="41"/>
      <c r="K40" s="41"/>
      <c r="L40" s="41"/>
      <c r="M40" s="41"/>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3">
      <c r="A41" s="86"/>
      <c r="B41" s="133" t="s">
        <v>218</v>
      </c>
      <c r="C41" s="99" t="s">
        <v>221</v>
      </c>
      <c r="D41" s="41"/>
      <c r="E41" s="41"/>
      <c r="F41" s="41"/>
      <c r="G41" s="41"/>
      <c r="H41" s="41"/>
      <c r="I41" s="41"/>
      <c r="J41" s="41"/>
      <c r="K41" s="41"/>
      <c r="L41" s="41"/>
      <c r="M41" s="41"/>
      <c r="N41" s="19"/>
      <c r="O41" s="19"/>
      <c r="P41" s="19"/>
      <c r="Q41" s="19"/>
      <c r="R41" s="19"/>
      <c r="S41" s="19"/>
      <c r="T41" s="19"/>
      <c r="U41" s="19"/>
      <c r="V41" s="19"/>
      <c r="W41" s="19"/>
      <c r="X41" s="19"/>
      <c r="Y41" s="19"/>
      <c r="Z41" s="19"/>
      <c r="AA41" s="19"/>
      <c r="AB41" s="19"/>
      <c r="AC41" s="19"/>
      <c r="AD41" s="19"/>
      <c r="AE41" s="19"/>
      <c r="AF41" s="19"/>
      <c r="AG41" s="19"/>
      <c r="AH41" s="19"/>
      <c r="AI41" s="19"/>
    </row>
    <row r="42" spans="1:35" ht="24" x14ac:dyDescent="0.3">
      <c r="A42" s="86"/>
      <c r="B42" s="133" t="s">
        <v>1</v>
      </c>
      <c r="C42" s="99" t="s">
        <v>222</v>
      </c>
      <c r="D42" s="41"/>
      <c r="E42" s="41"/>
      <c r="F42" s="41"/>
      <c r="G42" s="41"/>
      <c r="H42" s="41"/>
      <c r="I42" s="41"/>
      <c r="J42" s="41"/>
      <c r="K42" s="41"/>
      <c r="L42" s="41"/>
      <c r="M42" s="41"/>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3">
      <c r="A43" s="86"/>
      <c r="B43" s="133" t="s">
        <v>16</v>
      </c>
      <c r="C43" s="99" t="s">
        <v>113</v>
      </c>
      <c r="D43" s="41"/>
      <c r="E43" s="41"/>
      <c r="F43" s="41"/>
      <c r="G43" s="41"/>
      <c r="H43" s="41"/>
      <c r="I43" s="41"/>
      <c r="J43" s="41"/>
      <c r="K43" s="41"/>
      <c r="L43" s="41"/>
      <c r="M43" s="41"/>
      <c r="N43" s="19"/>
      <c r="O43" s="19"/>
      <c r="P43" s="19"/>
      <c r="Q43" s="19"/>
      <c r="R43" s="19"/>
      <c r="S43" s="19"/>
      <c r="T43" s="19"/>
      <c r="U43" s="19"/>
      <c r="V43" s="19"/>
      <c r="W43" s="19"/>
      <c r="X43" s="19"/>
      <c r="Y43" s="19"/>
      <c r="Z43" s="19"/>
      <c r="AA43" s="19"/>
      <c r="AB43" s="19"/>
      <c r="AC43" s="19"/>
      <c r="AD43" s="19"/>
      <c r="AE43" s="19"/>
      <c r="AF43" s="19"/>
      <c r="AG43" s="19"/>
      <c r="AH43" s="19"/>
      <c r="AI43" s="19"/>
    </row>
    <row r="44" spans="1:35" ht="110.1" customHeight="1" x14ac:dyDescent="0.3">
      <c r="A44" s="86"/>
      <c r="B44" s="133" t="s">
        <v>2</v>
      </c>
      <c r="C44" s="99" t="s">
        <v>295</v>
      </c>
      <c r="D44" s="41"/>
      <c r="E44" s="41"/>
      <c r="F44" s="41"/>
      <c r="G44" s="41"/>
      <c r="H44" s="41"/>
      <c r="I44" s="41"/>
      <c r="J44" s="41"/>
      <c r="K44" s="41"/>
      <c r="L44" s="41"/>
      <c r="M44" s="41"/>
      <c r="N44" s="19"/>
      <c r="O44" s="19"/>
      <c r="P44" s="19"/>
      <c r="Q44" s="19"/>
      <c r="R44" s="19"/>
      <c r="S44" s="19"/>
      <c r="T44" s="19"/>
      <c r="U44" s="19"/>
      <c r="V44" s="19"/>
      <c r="W44" s="19"/>
      <c r="X44" s="19"/>
      <c r="Y44" s="19"/>
      <c r="Z44" s="19"/>
      <c r="AA44" s="19"/>
      <c r="AB44" s="19"/>
      <c r="AC44" s="19"/>
      <c r="AD44" s="19"/>
      <c r="AE44" s="19"/>
      <c r="AF44" s="19"/>
      <c r="AG44" s="19"/>
      <c r="AH44" s="19"/>
      <c r="AI44" s="19"/>
    </row>
    <row r="45" spans="1:35" ht="61.35" customHeight="1" x14ac:dyDescent="0.3">
      <c r="A45" s="86"/>
      <c r="B45" s="133" t="s">
        <v>273</v>
      </c>
      <c r="C45" s="99" t="s">
        <v>274</v>
      </c>
      <c r="D45" s="41"/>
      <c r="E45" s="41"/>
      <c r="F45" s="41"/>
      <c r="G45" s="41"/>
      <c r="H45" s="41"/>
      <c r="I45" s="41"/>
      <c r="J45" s="41"/>
      <c r="K45" s="41"/>
      <c r="L45" s="41"/>
      <c r="M45" s="41"/>
      <c r="N45" s="19"/>
      <c r="O45" s="19"/>
      <c r="P45" s="19"/>
      <c r="Q45" s="19"/>
      <c r="R45" s="19"/>
      <c r="S45" s="19"/>
      <c r="T45" s="19"/>
      <c r="U45" s="19"/>
      <c r="V45" s="19"/>
      <c r="W45" s="19"/>
      <c r="X45" s="19"/>
      <c r="Y45" s="19"/>
      <c r="Z45" s="19"/>
      <c r="AA45" s="19"/>
      <c r="AB45" s="19"/>
      <c r="AC45" s="19"/>
      <c r="AD45" s="19"/>
      <c r="AE45" s="19"/>
      <c r="AF45" s="19"/>
      <c r="AG45" s="19"/>
      <c r="AH45" s="19"/>
      <c r="AI45" s="19"/>
    </row>
    <row r="46" spans="1:35" ht="24" x14ac:dyDescent="0.3">
      <c r="A46" s="86"/>
      <c r="B46" s="133" t="s">
        <v>3</v>
      </c>
      <c r="C46" s="99" t="s">
        <v>114</v>
      </c>
      <c r="D46" s="41"/>
      <c r="E46" s="41"/>
      <c r="F46" s="41"/>
      <c r="G46" s="41"/>
      <c r="H46" s="41"/>
      <c r="I46" s="41"/>
      <c r="J46" s="41"/>
      <c r="K46" s="41"/>
      <c r="L46" s="41"/>
      <c r="M46" s="41"/>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3">
      <c r="A47" s="41"/>
      <c r="B47" s="90" t="s">
        <v>285</v>
      </c>
      <c r="C47" s="41"/>
      <c r="D47" s="41"/>
      <c r="E47" s="41"/>
      <c r="F47" s="41"/>
      <c r="G47" s="41"/>
      <c r="H47" s="41"/>
      <c r="I47" s="41"/>
      <c r="J47" s="41"/>
      <c r="K47" s="41"/>
      <c r="L47" s="41"/>
      <c r="M47" s="41"/>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3">
      <c r="A48" s="85">
        <v>4</v>
      </c>
      <c r="B48" s="91" t="s">
        <v>104</v>
      </c>
      <c r="C48" s="44"/>
      <c r="D48" s="41"/>
      <c r="E48" s="41"/>
      <c r="F48" s="41"/>
      <c r="G48" s="41"/>
      <c r="H48" s="41"/>
      <c r="I48" s="41"/>
      <c r="J48" s="41"/>
      <c r="K48" s="41"/>
      <c r="L48" s="41"/>
      <c r="M48" s="41"/>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3">
      <c r="A49" s="86"/>
      <c r="B49" s="87" t="s">
        <v>296</v>
      </c>
      <c r="C49" s="92"/>
      <c r="D49" s="41"/>
      <c r="E49" s="41"/>
      <c r="F49" s="41"/>
      <c r="G49" s="41"/>
      <c r="H49" s="41"/>
      <c r="I49" s="41"/>
      <c r="J49" s="41"/>
      <c r="K49" s="41"/>
      <c r="L49" s="41"/>
      <c r="M49" s="41"/>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3">
      <c r="A50" s="86"/>
      <c r="B50" s="101" t="s">
        <v>297</v>
      </c>
      <c r="C50" s="427" t="s">
        <v>298</v>
      </c>
      <c r="D50" s="428"/>
      <c r="E50" s="428"/>
      <c r="F50" s="41"/>
      <c r="G50" s="41"/>
      <c r="H50" s="41"/>
      <c r="I50" s="41"/>
      <c r="J50" s="41"/>
      <c r="K50" s="41"/>
      <c r="L50" s="41"/>
      <c r="M50" s="41"/>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3">
      <c r="A51" s="86"/>
      <c r="B51" s="134" t="s">
        <v>299</v>
      </c>
      <c r="C51" s="429" t="s">
        <v>300</v>
      </c>
      <c r="D51" s="430"/>
      <c r="E51" s="431"/>
      <c r="F51" s="41"/>
      <c r="G51" s="41"/>
      <c r="H51" s="41"/>
      <c r="I51" s="41"/>
      <c r="J51" s="41"/>
      <c r="K51" s="41"/>
      <c r="L51" s="41"/>
      <c r="M51" s="41"/>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3">
      <c r="A52" s="86"/>
      <c r="B52" s="134" t="s">
        <v>116</v>
      </c>
      <c r="C52" s="426" t="s">
        <v>117</v>
      </c>
      <c r="D52" s="426" t="s">
        <v>117</v>
      </c>
      <c r="E52" s="426" t="s">
        <v>117</v>
      </c>
      <c r="F52" s="41"/>
      <c r="G52" s="41"/>
      <c r="H52" s="41"/>
      <c r="I52" s="41"/>
      <c r="J52" s="41"/>
      <c r="K52" s="41"/>
      <c r="L52" s="41"/>
      <c r="M52" s="41"/>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3">
      <c r="A53" s="86"/>
      <c r="B53" s="134" t="s">
        <v>118</v>
      </c>
      <c r="C53" s="426" t="s">
        <v>119</v>
      </c>
      <c r="D53" s="426" t="s">
        <v>119</v>
      </c>
      <c r="E53" s="426" t="s">
        <v>119</v>
      </c>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3">
      <c r="A54" s="86"/>
      <c r="B54" s="134" t="s">
        <v>120</v>
      </c>
      <c r="C54" s="426" t="s">
        <v>121</v>
      </c>
      <c r="D54" s="426" t="s">
        <v>121</v>
      </c>
      <c r="E54" s="426" t="s">
        <v>121</v>
      </c>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3">
      <c r="A55" s="86"/>
      <c r="B55" s="134" t="s">
        <v>122</v>
      </c>
      <c r="C55" s="426" t="s">
        <v>123</v>
      </c>
      <c r="D55" s="426" t="s">
        <v>123</v>
      </c>
      <c r="E55" s="426" t="s">
        <v>123</v>
      </c>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3">
      <c r="A56" s="86"/>
      <c r="B56" s="134" t="s">
        <v>124</v>
      </c>
      <c r="C56" s="426" t="s">
        <v>125</v>
      </c>
      <c r="D56" s="426" t="s">
        <v>125</v>
      </c>
      <c r="E56" s="426" t="s">
        <v>125</v>
      </c>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3">
      <c r="A57" s="86"/>
      <c r="B57" s="134" t="s">
        <v>126</v>
      </c>
      <c r="C57" s="426" t="s">
        <v>127</v>
      </c>
      <c r="D57" s="426" t="s">
        <v>127</v>
      </c>
      <c r="E57" s="426" t="s">
        <v>127</v>
      </c>
      <c r="F57" s="19"/>
      <c r="G57" s="19"/>
      <c r="H57" s="19"/>
      <c r="I57" s="19"/>
      <c r="J57" s="19"/>
      <c r="K57" s="19"/>
      <c r="L57" s="19"/>
      <c r="M57" s="19"/>
      <c r="N57" s="19"/>
      <c r="O57" s="19"/>
      <c r="P57" s="19"/>
      <c r="Q57" s="19"/>
      <c r="R57" s="19"/>
      <c r="S57" s="19"/>
      <c r="T57" s="19"/>
      <c r="U57" s="19"/>
      <c r="V57" s="19"/>
      <c r="W57" s="19"/>
    </row>
    <row r="58" spans="1:35" x14ac:dyDescent="0.3">
      <c r="A58" s="86"/>
      <c r="B58" s="134" t="s">
        <v>128</v>
      </c>
      <c r="C58" s="426" t="s">
        <v>129</v>
      </c>
      <c r="D58" s="426" t="s">
        <v>129</v>
      </c>
      <c r="E58" s="426" t="s">
        <v>129</v>
      </c>
      <c r="F58" s="19"/>
      <c r="G58" s="19"/>
      <c r="H58" s="19"/>
      <c r="I58" s="19"/>
      <c r="J58" s="19"/>
      <c r="K58" s="19"/>
      <c r="L58" s="19"/>
      <c r="M58" s="19"/>
      <c r="N58" s="19"/>
      <c r="O58" s="19"/>
      <c r="P58" s="19"/>
      <c r="Q58" s="19"/>
      <c r="R58" s="19"/>
      <c r="S58" s="19"/>
      <c r="T58" s="19"/>
      <c r="U58" s="19"/>
      <c r="V58" s="19"/>
      <c r="W58" s="19"/>
    </row>
    <row r="59" spans="1:35" x14ac:dyDescent="0.3">
      <c r="A59" s="86"/>
      <c r="B59" s="134" t="s">
        <v>130</v>
      </c>
      <c r="C59" s="426" t="s">
        <v>131</v>
      </c>
      <c r="D59" s="426" t="s">
        <v>131</v>
      </c>
      <c r="E59" s="426" t="s">
        <v>131</v>
      </c>
      <c r="F59" s="19"/>
      <c r="G59" s="19"/>
      <c r="H59" s="19"/>
      <c r="I59" s="19"/>
      <c r="J59" s="19"/>
      <c r="K59" s="19"/>
      <c r="L59" s="19"/>
      <c r="M59" s="19"/>
      <c r="N59" s="19"/>
      <c r="O59" s="19"/>
      <c r="P59" s="19"/>
      <c r="Q59" s="19"/>
      <c r="R59" s="19"/>
      <c r="S59" s="19"/>
      <c r="T59" s="19"/>
      <c r="U59" s="19"/>
      <c r="V59" s="19"/>
      <c r="W59" s="19"/>
    </row>
    <row r="60" spans="1:35" x14ac:dyDescent="0.3">
      <c r="A60" s="86"/>
      <c r="B60" s="134" t="s">
        <v>132</v>
      </c>
      <c r="C60" s="426" t="s">
        <v>133</v>
      </c>
      <c r="D60" s="426" t="s">
        <v>133</v>
      </c>
      <c r="E60" s="426" t="s">
        <v>133</v>
      </c>
      <c r="F60" s="19"/>
      <c r="G60" s="19"/>
      <c r="H60" s="19"/>
      <c r="I60" s="19"/>
      <c r="J60" s="19"/>
      <c r="K60" s="19"/>
      <c r="L60" s="19"/>
      <c r="M60" s="19"/>
      <c r="N60" s="19"/>
      <c r="O60" s="19"/>
      <c r="P60" s="19"/>
      <c r="Q60" s="19"/>
      <c r="R60" s="19"/>
      <c r="S60" s="19"/>
      <c r="T60" s="19"/>
      <c r="U60" s="19"/>
      <c r="V60" s="19"/>
      <c r="W60" s="19"/>
    </row>
    <row r="61" spans="1:35" x14ac:dyDescent="0.3">
      <c r="A61" s="86"/>
      <c r="B61" s="134" t="s">
        <v>333</v>
      </c>
      <c r="C61" s="435" t="s">
        <v>334</v>
      </c>
      <c r="D61" s="436"/>
      <c r="E61" s="437"/>
      <c r="F61" s="19"/>
      <c r="G61" s="19"/>
      <c r="H61" s="19"/>
      <c r="I61" s="19"/>
      <c r="J61" s="19"/>
      <c r="K61" s="19"/>
      <c r="L61" s="19"/>
      <c r="M61" s="19"/>
      <c r="N61" s="19"/>
      <c r="O61" s="19"/>
      <c r="P61" s="19"/>
      <c r="Q61" s="19"/>
      <c r="R61" s="19"/>
      <c r="S61" s="19"/>
      <c r="T61" s="19"/>
      <c r="U61" s="19"/>
      <c r="V61" s="19"/>
      <c r="W61" s="19"/>
    </row>
    <row r="62" spans="1:35" x14ac:dyDescent="0.3">
      <c r="A62" s="86"/>
      <c r="B62" s="134" t="s">
        <v>335</v>
      </c>
      <c r="C62" s="429" t="s">
        <v>336</v>
      </c>
      <c r="D62" s="430"/>
      <c r="E62" s="431"/>
      <c r="F62" s="19"/>
      <c r="G62" s="19"/>
      <c r="H62" s="19"/>
      <c r="I62" s="19"/>
      <c r="J62" s="19"/>
      <c r="K62" s="19"/>
      <c r="L62" s="19"/>
      <c r="M62" s="19"/>
      <c r="N62" s="19"/>
      <c r="O62" s="19"/>
      <c r="P62" s="19"/>
      <c r="Q62" s="19"/>
      <c r="R62" s="19"/>
      <c r="S62" s="19"/>
      <c r="T62" s="19"/>
      <c r="U62" s="19"/>
      <c r="V62" s="19"/>
      <c r="W62" s="19"/>
    </row>
    <row r="63" spans="1:35" x14ac:dyDescent="0.3">
      <c r="A63" s="86"/>
      <c r="B63" s="134" t="s">
        <v>134</v>
      </c>
      <c r="C63" s="426" t="s">
        <v>135</v>
      </c>
      <c r="D63" s="426" t="s">
        <v>135</v>
      </c>
      <c r="E63" s="426" t="s">
        <v>135</v>
      </c>
      <c r="F63" s="19"/>
      <c r="G63" s="19"/>
      <c r="H63" s="19"/>
      <c r="I63" s="19"/>
      <c r="J63" s="19"/>
      <c r="K63" s="19"/>
      <c r="L63" s="19"/>
      <c r="M63" s="19"/>
      <c r="N63" s="19"/>
      <c r="O63" s="19"/>
      <c r="P63" s="19"/>
      <c r="Q63" s="19"/>
      <c r="R63" s="19"/>
      <c r="S63" s="19"/>
      <c r="T63" s="19"/>
      <c r="U63" s="19"/>
      <c r="V63" s="19"/>
      <c r="W63" s="19"/>
    </row>
    <row r="64" spans="1:35" x14ac:dyDescent="0.3">
      <c r="A64" s="86"/>
      <c r="B64" s="134" t="s">
        <v>136</v>
      </c>
      <c r="C64" s="426" t="s">
        <v>137</v>
      </c>
      <c r="D64" s="426" t="s">
        <v>137</v>
      </c>
      <c r="E64" s="426" t="s">
        <v>137</v>
      </c>
      <c r="F64" s="19"/>
      <c r="G64" s="19"/>
      <c r="H64" s="19"/>
      <c r="I64" s="19"/>
      <c r="J64" s="19"/>
      <c r="K64" s="19"/>
      <c r="L64" s="19"/>
      <c r="M64" s="19"/>
      <c r="N64" s="19"/>
      <c r="O64" s="19"/>
      <c r="P64" s="19"/>
      <c r="Q64" s="19"/>
      <c r="R64" s="19"/>
      <c r="S64" s="19"/>
      <c r="T64" s="19"/>
      <c r="U64" s="19"/>
      <c r="V64" s="19"/>
      <c r="W64" s="19"/>
    </row>
    <row r="65" spans="1:23" x14ac:dyDescent="0.3">
      <c r="A65" s="86"/>
      <c r="B65" s="134" t="s">
        <v>138</v>
      </c>
      <c r="C65" s="426" t="s">
        <v>139</v>
      </c>
      <c r="D65" s="426" t="s">
        <v>139</v>
      </c>
      <c r="E65" s="426" t="s">
        <v>139</v>
      </c>
      <c r="F65" s="19"/>
      <c r="G65" s="19"/>
      <c r="H65" s="19"/>
      <c r="I65" s="19"/>
      <c r="J65" s="19"/>
      <c r="K65" s="19"/>
      <c r="L65" s="19"/>
      <c r="M65" s="19"/>
      <c r="N65" s="19"/>
      <c r="O65" s="19"/>
      <c r="P65" s="19"/>
      <c r="Q65" s="19"/>
      <c r="R65" s="19"/>
      <c r="S65" s="19"/>
      <c r="T65" s="19"/>
      <c r="U65" s="19"/>
      <c r="V65" s="19"/>
      <c r="W65" s="19"/>
    </row>
    <row r="66" spans="1:23" x14ac:dyDescent="0.3">
      <c r="A66" s="86"/>
      <c r="B66" s="134" t="s">
        <v>140</v>
      </c>
      <c r="C66" s="426" t="s">
        <v>141</v>
      </c>
      <c r="D66" s="426" t="s">
        <v>141</v>
      </c>
      <c r="E66" s="426" t="s">
        <v>141</v>
      </c>
      <c r="F66" s="19"/>
      <c r="G66" s="19"/>
      <c r="H66" s="19"/>
      <c r="I66" s="19"/>
      <c r="J66" s="19"/>
      <c r="K66" s="19"/>
      <c r="L66" s="19"/>
      <c r="M66" s="19"/>
      <c r="N66" s="19"/>
      <c r="O66" s="19"/>
      <c r="P66" s="19"/>
      <c r="Q66" s="19"/>
      <c r="R66" s="19"/>
      <c r="S66" s="19"/>
      <c r="T66" s="19"/>
      <c r="U66" s="19"/>
      <c r="V66" s="19"/>
      <c r="W66" s="19"/>
    </row>
    <row r="67" spans="1:23" x14ac:dyDescent="0.3">
      <c r="A67" s="86"/>
      <c r="B67" s="134" t="s">
        <v>142</v>
      </c>
      <c r="C67" s="426" t="s">
        <v>143</v>
      </c>
      <c r="D67" s="426" t="s">
        <v>143</v>
      </c>
      <c r="E67" s="426" t="s">
        <v>143</v>
      </c>
      <c r="F67" s="19"/>
      <c r="G67" s="19"/>
      <c r="H67" s="19"/>
      <c r="I67" s="19"/>
      <c r="J67" s="19"/>
      <c r="K67" s="19"/>
      <c r="L67" s="19"/>
      <c r="M67" s="19"/>
      <c r="N67" s="19"/>
      <c r="O67" s="19"/>
      <c r="P67" s="19"/>
      <c r="Q67" s="19"/>
      <c r="R67" s="19"/>
      <c r="S67" s="19"/>
      <c r="T67" s="19"/>
      <c r="U67" s="19"/>
      <c r="V67" s="19"/>
      <c r="W67" s="19"/>
    </row>
    <row r="68" spans="1:23" x14ac:dyDescent="0.3">
      <c r="A68" s="86"/>
      <c r="B68" s="134" t="s">
        <v>548</v>
      </c>
      <c r="C68" s="429" t="s">
        <v>549</v>
      </c>
      <c r="D68" s="430"/>
      <c r="E68" s="431"/>
      <c r="F68" s="232"/>
      <c r="G68" s="232"/>
      <c r="H68" s="232"/>
      <c r="I68" s="232"/>
      <c r="J68" s="232"/>
      <c r="K68" s="232"/>
      <c r="L68" s="232"/>
      <c r="M68" s="232"/>
      <c r="N68" s="232"/>
      <c r="O68" s="232"/>
      <c r="P68" s="232"/>
      <c r="Q68" s="232"/>
      <c r="R68" s="232"/>
      <c r="S68" s="232"/>
      <c r="T68" s="232"/>
      <c r="U68" s="232"/>
      <c r="V68" s="232"/>
      <c r="W68" s="232"/>
    </row>
    <row r="69" spans="1:23" x14ac:dyDescent="0.3">
      <c r="A69" s="86"/>
      <c r="B69" s="134" t="s">
        <v>144</v>
      </c>
      <c r="C69" s="426" t="s">
        <v>145</v>
      </c>
      <c r="D69" s="426" t="s">
        <v>145</v>
      </c>
      <c r="E69" s="426" t="s">
        <v>145</v>
      </c>
      <c r="F69" s="19"/>
      <c r="G69" s="19"/>
      <c r="H69" s="19"/>
      <c r="I69" s="19"/>
      <c r="J69" s="19"/>
      <c r="K69" s="19"/>
      <c r="L69" s="19"/>
      <c r="M69" s="19"/>
      <c r="N69" s="19"/>
      <c r="O69" s="19"/>
      <c r="P69" s="19"/>
      <c r="Q69" s="19"/>
      <c r="R69" s="19"/>
      <c r="S69" s="19"/>
      <c r="T69" s="19"/>
      <c r="U69" s="19"/>
      <c r="V69" s="19"/>
      <c r="W69" s="19"/>
    </row>
    <row r="70" spans="1:23" x14ac:dyDescent="0.3">
      <c r="A70" s="86"/>
      <c r="B70" s="134" t="s">
        <v>146</v>
      </c>
      <c r="C70" s="426" t="s">
        <v>147</v>
      </c>
      <c r="D70" s="426" t="s">
        <v>147</v>
      </c>
      <c r="E70" s="426" t="s">
        <v>147</v>
      </c>
      <c r="F70" s="19"/>
      <c r="G70" s="19"/>
      <c r="H70" s="19"/>
      <c r="I70" s="19"/>
      <c r="J70" s="19"/>
      <c r="K70" s="19"/>
      <c r="L70" s="19"/>
      <c r="M70" s="19"/>
      <c r="N70" s="19"/>
      <c r="O70" s="19"/>
      <c r="P70" s="19"/>
      <c r="Q70" s="19"/>
      <c r="R70" s="19"/>
      <c r="S70" s="19"/>
      <c r="T70" s="19"/>
      <c r="U70" s="19"/>
      <c r="V70" s="19"/>
      <c r="W70" s="19"/>
    </row>
    <row r="71" spans="1:23" x14ac:dyDescent="0.3">
      <c r="A71" s="86"/>
      <c r="B71" s="134" t="s">
        <v>148</v>
      </c>
      <c r="C71" s="426" t="s">
        <v>149</v>
      </c>
      <c r="D71" s="426" t="s">
        <v>149</v>
      </c>
      <c r="E71" s="426" t="s">
        <v>149</v>
      </c>
      <c r="F71" s="19"/>
      <c r="G71" s="19"/>
      <c r="H71" s="19"/>
      <c r="I71" s="19"/>
      <c r="J71" s="19"/>
      <c r="K71" s="19"/>
      <c r="L71" s="19"/>
      <c r="M71" s="19"/>
      <c r="N71" s="19"/>
      <c r="O71" s="19"/>
      <c r="P71" s="19"/>
      <c r="Q71" s="19"/>
      <c r="R71" s="19"/>
      <c r="S71" s="19"/>
      <c r="T71" s="19"/>
      <c r="U71" s="19"/>
      <c r="V71" s="19"/>
      <c r="W71" s="19"/>
    </row>
    <row r="72" spans="1:23" x14ac:dyDescent="0.3">
      <c r="A72" s="41"/>
      <c r="B72" s="134" t="s">
        <v>150</v>
      </c>
      <c r="C72" s="426" t="s">
        <v>151</v>
      </c>
      <c r="D72" s="426" t="s">
        <v>151</v>
      </c>
      <c r="E72" s="426" t="s">
        <v>151</v>
      </c>
      <c r="F72" s="19"/>
      <c r="G72" s="19"/>
      <c r="H72" s="19"/>
      <c r="I72" s="19"/>
      <c r="J72" s="19"/>
      <c r="K72" s="19"/>
      <c r="L72" s="19"/>
      <c r="M72" s="19"/>
      <c r="N72" s="19"/>
      <c r="O72" s="19"/>
      <c r="P72" s="19"/>
      <c r="Q72" s="19"/>
      <c r="R72" s="19"/>
      <c r="S72" s="19"/>
      <c r="T72" s="19"/>
      <c r="U72" s="19"/>
      <c r="V72" s="19"/>
      <c r="W72" s="19"/>
    </row>
    <row r="73" spans="1:23" x14ac:dyDescent="0.3">
      <c r="A73" s="41"/>
      <c r="B73" s="134" t="s">
        <v>152</v>
      </c>
      <c r="C73" s="426" t="s">
        <v>153</v>
      </c>
      <c r="D73" s="426" t="s">
        <v>153</v>
      </c>
      <c r="E73" s="426" t="s">
        <v>153</v>
      </c>
      <c r="F73" s="19"/>
      <c r="G73" s="19"/>
      <c r="H73" s="19"/>
      <c r="I73" s="19"/>
      <c r="J73" s="19"/>
      <c r="K73" s="19"/>
      <c r="L73" s="19"/>
      <c r="M73" s="19"/>
      <c r="N73" s="19"/>
      <c r="O73" s="19"/>
      <c r="P73" s="19"/>
      <c r="Q73" s="19"/>
      <c r="R73" s="19"/>
      <c r="S73" s="19"/>
      <c r="T73" s="19"/>
      <c r="U73" s="19"/>
      <c r="V73" s="19"/>
      <c r="W73" s="19"/>
    </row>
    <row r="74" spans="1:23" x14ac:dyDescent="0.3">
      <c r="A74" s="41"/>
      <c r="B74" s="134" t="s">
        <v>154</v>
      </c>
      <c r="C74" s="426" t="s">
        <v>155</v>
      </c>
      <c r="D74" s="426" t="s">
        <v>155</v>
      </c>
      <c r="E74" s="426" t="s">
        <v>155</v>
      </c>
      <c r="F74" s="19"/>
      <c r="G74" s="19"/>
      <c r="H74" s="19"/>
      <c r="I74" s="19"/>
      <c r="J74" s="19"/>
      <c r="K74" s="19"/>
      <c r="L74" s="19"/>
      <c r="M74" s="19"/>
      <c r="N74" s="19"/>
      <c r="O74" s="19"/>
      <c r="P74" s="19"/>
      <c r="Q74" s="19"/>
      <c r="R74" s="19"/>
      <c r="S74" s="19"/>
      <c r="T74" s="19"/>
      <c r="U74" s="19"/>
      <c r="V74" s="19"/>
      <c r="W74" s="19"/>
    </row>
    <row r="75" spans="1:23" x14ac:dyDescent="0.3">
      <c r="A75" s="41"/>
      <c r="B75" s="134" t="s">
        <v>156</v>
      </c>
      <c r="C75" s="426" t="s">
        <v>157</v>
      </c>
      <c r="D75" s="426" t="s">
        <v>157</v>
      </c>
      <c r="E75" s="426" t="s">
        <v>157</v>
      </c>
      <c r="F75" s="19"/>
      <c r="G75" s="19"/>
      <c r="H75" s="19"/>
      <c r="I75" s="19"/>
      <c r="J75" s="19"/>
      <c r="K75" s="19"/>
      <c r="L75" s="19"/>
      <c r="M75" s="19"/>
      <c r="N75" s="19"/>
      <c r="O75" s="19"/>
      <c r="P75" s="19"/>
      <c r="Q75" s="19"/>
      <c r="R75" s="19"/>
      <c r="S75" s="19"/>
      <c r="T75" s="19"/>
      <c r="U75" s="19"/>
      <c r="V75" s="19"/>
      <c r="W75" s="19"/>
    </row>
    <row r="76" spans="1:23" x14ac:dyDescent="0.3">
      <c r="A76" s="41"/>
      <c r="B76" s="134" t="s">
        <v>158</v>
      </c>
      <c r="C76" s="426" t="s">
        <v>159</v>
      </c>
      <c r="D76" s="426" t="s">
        <v>159</v>
      </c>
      <c r="E76" s="426" t="s">
        <v>159</v>
      </c>
      <c r="F76" s="19"/>
      <c r="G76" s="19"/>
      <c r="H76" s="19"/>
      <c r="I76" s="19"/>
      <c r="J76" s="19"/>
      <c r="K76" s="19"/>
      <c r="L76" s="19"/>
      <c r="M76" s="19"/>
      <c r="N76" s="19"/>
      <c r="O76" s="19"/>
      <c r="P76" s="19"/>
      <c r="Q76" s="19"/>
      <c r="R76" s="19"/>
      <c r="S76" s="19"/>
      <c r="T76" s="19"/>
      <c r="U76" s="19"/>
      <c r="V76" s="19"/>
      <c r="W76" s="19"/>
    </row>
    <row r="77" spans="1:23" x14ac:dyDescent="0.3">
      <c r="A77" s="41"/>
      <c r="B77" s="134" t="s">
        <v>160</v>
      </c>
      <c r="C77" s="426" t="s">
        <v>161</v>
      </c>
      <c r="D77" s="426" t="s">
        <v>161</v>
      </c>
      <c r="E77" s="426" t="s">
        <v>161</v>
      </c>
      <c r="F77" s="19"/>
      <c r="G77" s="19"/>
      <c r="H77" s="19"/>
      <c r="I77" s="19"/>
      <c r="J77" s="19"/>
      <c r="K77" s="19"/>
      <c r="L77" s="19"/>
      <c r="M77" s="19"/>
      <c r="N77" s="19"/>
      <c r="O77" s="19"/>
      <c r="P77" s="19"/>
      <c r="Q77" s="19"/>
      <c r="R77" s="19"/>
      <c r="S77" s="19"/>
      <c r="T77" s="19"/>
      <c r="U77" s="19"/>
      <c r="V77" s="19"/>
      <c r="W77" s="19"/>
    </row>
    <row r="78" spans="1:23" x14ac:dyDescent="0.3">
      <c r="A78" s="41"/>
      <c r="B78" s="134" t="s">
        <v>723</v>
      </c>
      <c r="C78" s="429" t="s">
        <v>794</v>
      </c>
      <c r="D78" s="430"/>
      <c r="E78" s="431"/>
      <c r="F78" s="276"/>
      <c r="G78" s="276"/>
      <c r="H78" s="276"/>
      <c r="I78" s="276"/>
      <c r="J78" s="276"/>
      <c r="K78" s="276"/>
      <c r="L78" s="276"/>
      <c r="M78" s="276"/>
      <c r="N78" s="276"/>
      <c r="O78" s="276"/>
      <c r="P78" s="276"/>
      <c r="Q78" s="276"/>
      <c r="R78" s="276"/>
      <c r="S78" s="276"/>
      <c r="T78" s="276"/>
      <c r="U78" s="276"/>
      <c r="V78" s="276"/>
      <c r="W78" s="276"/>
    </row>
    <row r="79" spans="1:23" x14ac:dyDescent="0.3">
      <c r="A79" s="41"/>
      <c r="B79" s="134" t="s">
        <v>162</v>
      </c>
      <c r="C79" s="426" t="s">
        <v>163</v>
      </c>
      <c r="D79" s="426" t="s">
        <v>163</v>
      </c>
      <c r="E79" s="426" t="s">
        <v>163</v>
      </c>
      <c r="F79" s="19"/>
      <c r="G79" s="19"/>
      <c r="H79" s="19"/>
      <c r="I79" s="19"/>
      <c r="J79" s="19"/>
      <c r="K79" s="19"/>
      <c r="L79" s="19"/>
      <c r="M79" s="19"/>
      <c r="N79" s="19"/>
      <c r="O79" s="19"/>
      <c r="P79" s="19"/>
      <c r="Q79" s="19"/>
      <c r="R79" s="19"/>
      <c r="S79" s="19"/>
      <c r="T79" s="19"/>
      <c r="U79" s="19"/>
      <c r="V79" s="19"/>
      <c r="W79" s="19"/>
    </row>
    <row r="80" spans="1:23" x14ac:dyDescent="0.3">
      <c r="A80" s="41"/>
      <c r="B80" s="134" t="s">
        <v>164</v>
      </c>
      <c r="C80" s="426" t="s">
        <v>165</v>
      </c>
      <c r="D80" s="426" t="s">
        <v>165</v>
      </c>
      <c r="E80" s="426" t="s">
        <v>165</v>
      </c>
      <c r="F80" s="19"/>
      <c r="G80" s="19"/>
      <c r="H80" s="19"/>
      <c r="I80" s="19"/>
      <c r="J80" s="19"/>
      <c r="K80" s="19"/>
      <c r="L80" s="19"/>
      <c r="M80" s="19"/>
      <c r="N80" s="19"/>
      <c r="O80" s="19"/>
      <c r="P80" s="19"/>
      <c r="Q80" s="19"/>
      <c r="R80" s="19"/>
      <c r="S80" s="19"/>
      <c r="T80" s="19"/>
      <c r="U80" s="19"/>
      <c r="V80" s="19"/>
      <c r="W80" s="19"/>
    </row>
    <row r="81" spans="1:23" x14ac:dyDescent="0.3">
      <c r="A81" s="41"/>
      <c r="B81" s="134" t="s">
        <v>166</v>
      </c>
      <c r="C81" s="426" t="s">
        <v>167</v>
      </c>
      <c r="D81" s="426" t="s">
        <v>167</v>
      </c>
      <c r="E81" s="426" t="s">
        <v>167</v>
      </c>
      <c r="F81" s="19"/>
      <c r="G81" s="19"/>
      <c r="H81" s="19"/>
      <c r="I81" s="19"/>
      <c r="J81" s="19"/>
      <c r="K81" s="19"/>
      <c r="L81" s="19"/>
      <c r="M81" s="19"/>
      <c r="N81" s="19"/>
      <c r="O81" s="19"/>
      <c r="P81" s="19"/>
      <c r="Q81" s="19"/>
      <c r="R81" s="19"/>
      <c r="S81" s="19"/>
      <c r="T81" s="19"/>
      <c r="U81" s="19"/>
      <c r="V81" s="19"/>
      <c r="W81" s="19"/>
    </row>
    <row r="82" spans="1:23" x14ac:dyDescent="0.3">
      <c r="A82" s="41"/>
      <c r="B82" s="134" t="s">
        <v>168</v>
      </c>
      <c r="C82" s="426" t="s">
        <v>169</v>
      </c>
      <c r="D82" s="426" t="s">
        <v>169</v>
      </c>
      <c r="E82" s="426" t="s">
        <v>169</v>
      </c>
      <c r="F82" s="19"/>
      <c r="G82" s="19"/>
      <c r="H82" s="19"/>
      <c r="I82" s="19"/>
      <c r="J82" s="19"/>
      <c r="K82" s="19"/>
      <c r="L82" s="19"/>
      <c r="M82" s="19"/>
      <c r="N82" s="19"/>
      <c r="O82" s="19"/>
      <c r="P82" s="19"/>
      <c r="Q82" s="19"/>
      <c r="R82" s="19"/>
      <c r="S82" s="19"/>
      <c r="T82" s="19"/>
      <c r="U82" s="19"/>
      <c r="V82" s="19"/>
      <c r="W82" s="19"/>
    </row>
    <row r="83" spans="1:23" x14ac:dyDescent="0.3">
      <c r="A83" s="41"/>
      <c r="B83" s="134" t="s">
        <v>170</v>
      </c>
      <c r="C83" s="426" t="s">
        <v>171</v>
      </c>
      <c r="D83" s="426" t="s">
        <v>171</v>
      </c>
      <c r="E83" s="426" t="s">
        <v>171</v>
      </c>
      <c r="F83" s="19"/>
      <c r="G83" s="19"/>
      <c r="H83" s="19"/>
      <c r="I83" s="19"/>
      <c r="J83" s="19"/>
      <c r="K83" s="19"/>
      <c r="L83" s="19"/>
      <c r="M83" s="19"/>
      <c r="N83" s="19"/>
      <c r="O83" s="19"/>
      <c r="P83" s="19"/>
      <c r="Q83" s="19"/>
      <c r="R83" s="19"/>
      <c r="S83" s="19"/>
      <c r="T83" s="19"/>
      <c r="U83" s="19"/>
      <c r="V83" s="19"/>
      <c r="W83" s="19"/>
    </row>
    <row r="84" spans="1:23" x14ac:dyDescent="0.3">
      <c r="A84" s="41"/>
      <c r="B84" s="134" t="s">
        <v>172</v>
      </c>
      <c r="C84" s="426" t="s">
        <v>173</v>
      </c>
      <c r="D84" s="426" t="s">
        <v>173</v>
      </c>
      <c r="E84" s="426" t="s">
        <v>173</v>
      </c>
      <c r="F84" s="19"/>
      <c r="G84" s="19"/>
      <c r="H84" s="19"/>
      <c r="I84" s="19"/>
      <c r="J84" s="19"/>
      <c r="K84" s="19"/>
      <c r="L84" s="19"/>
      <c r="M84" s="19"/>
      <c r="N84" s="19"/>
      <c r="O84" s="19"/>
      <c r="P84" s="19"/>
      <c r="Q84" s="19"/>
      <c r="R84" s="19"/>
      <c r="S84" s="19"/>
      <c r="T84" s="19"/>
      <c r="U84" s="19"/>
      <c r="V84" s="19"/>
      <c r="W84" s="19"/>
    </row>
    <row r="85" spans="1:23" x14ac:dyDescent="0.3">
      <c r="A85" s="41"/>
      <c r="B85" s="134" t="s">
        <v>174</v>
      </c>
      <c r="C85" s="426" t="s">
        <v>175</v>
      </c>
      <c r="D85" s="426" t="s">
        <v>175</v>
      </c>
      <c r="E85" s="426" t="s">
        <v>175</v>
      </c>
      <c r="F85" s="19"/>
      <c r="G85" s="19"/>
      <c r="H85" s="19"/>
      <c r="I85" s="19"/>
      <c r="J85" s="19"/>
      <c r="K85" s="19"/>
      <c r="L85" s="19"/>
      <c r="M85" s="19"/>
      <c r="N85" s="19"/>
      <c r="O85" s="19"/>
      <c r="P85" s="19"/>
      <c r="Q85" s="19"/>
      <c r="R85" s="19"/>
      <c r="S85" s="19"/>
      <c r="T85" s="19"/>
      <c r="U85" s="19"/>
      <c r="V85" s="19"/>
      <c r="W85" s="19"/>
    </row>
    <row r="86" spans="1:23" x14ac:dyDescent="0.3">
      <c r="A86" s="41"/>
      <c r="B86" s="134" t="s">
        <v>176</v>
      </c>
      <c r="C86" s="426" t="s">
        <v>177</v>
      </c>
      <c r="D86" s="426" t="s">
        <v>177</v>
      </c>
      <c r="E86" s="426" t="s">
        <v>177</v>
      </c>
      <c r="F86" s="19"/>
      <c r="G86" s="19"/>
      <c r="H86" s="19"/>
      <c r="I86" s="19"/>
      <c r="J86" s="19"/>
      <c r="K86" s="19"/>
      <c r="L86" s="19"/>
      <c r="M86" s="19"/>
      <c r="N86" s="19"/>
      <c r="O86" s="19"/>
      <c r="P86" s="19"/>
      <c r="Q86" s="19"/>
      <c r="R86" s="19"/>
      <c r="S86" s="19"/>
      <c r="T86" s="19"/>
      <c r="U86" s="19"/>
      <c r="V86" s="19"/>
      <c r="W86" s="19"/>
    </row>
    <row r="87" spans="1:23" x14ac:dyDescent="0.3">
      <c r="A87" s="41"/>
      <c r="B87" s="134" t="s">
        <v>178</v>
      </c>
      <c r="C87" s="426" t="s">
        <v>179</v>
      </c>
      <c r="D87" s="426" t="s">
        <v>179</v>
      </c>
      <c r="E87" s="426" t="s">
        <v>179</v>
      </c>
      <c r="F87" s="19"/>
      <c r="G87" s="19"/>
      <c r="H87" s="19"/>
      <c r="I87" s="19"/>
      <c r="J87" s="19"/>
      <c r="K87" s="19"/>
      <c r="L87" s="19"/>
      <c r="M87" s="19"/>
      <c r="N87" s="19"/>
      <c r="O87" s="19"/>
      <c r="P87" s="19"/>
      <c r="Q87" s="19"/>
      <c r="R87" s="19"/>
      <c r="S87" s="19"/>
      <c r="T87" s="19"/>
      <c r="U87" s="19"/>
      <c r="V87" s="19"/>
      <c r="W87" s="19"/>
    </row>
    <row r="88" spans="1:23" x14ac:dyDescent="0.3">
      <c r="A88" s="41"/>
      <c r="B88" s="134" t="s">
        <v>180</v>
      </c>
      <c r="C88" s="426" t="s">
        <v>181</v>
      </c>
      <c r="D88" s="426" t="s">
        <v>181</v>
      </c>
      <c r="E88" s="426" t="s">
        <v>181</v>
      </c>
      <c r="F88" s="19"/>
      <c r="G88" s="19"/>
      <c r="H88" s="19"/>
      <c r="I88" s="19"/>
      <c r="J88" s="19"/>
      <c r="K88" s="19"/>
      <c r="L88" s="19"/>
      <c r="M88" s="19"/>
      <c r="N88" s="19"/>
      <c r="O88" s="19"/>
      <c r="P88" s="19"/>
      <c r="Q88" s="19"/>
      <c r="R88" s="19"/>
      <c r="S88" s="19"/>
      <c r="T88" s="19"/>
      <c r="U88" s="19"/>
      <c r="V88" s="19"/>
      <c r="W88" s="19"/>
    </row>
    <row r="89" spans="1:23" x14ac:dyDescent="0.3">
      <c r="A89" s="41"/>
      <c r="B89" s="134" t="s">
        <v>182</v>
      </c>
      <c r="C89" s="426" t="s">
        <v>183</v>
      </c>
      <c r="D89" s="426" t="s">
        <v>183</v>
      </c>
      <c r="E89" s="426" t="s">
        <v>183</v>
      </c>
      <c r="F89" s="19"/>
      <c r="G89" s="19"/>
      <c r="H89" s="19"/>
      <c r="I89" s="19"/>
      <c r="J89" s="19"/>
      <c r="K89" s="19"/>
      <c r="L89" s="19"/>
      <c r="M89" s="19"/>
      <c r="N89" s="19"/>
      <c r="O89" s="19"/>
      <c r="P89" s="19"/>
      <c r="Q89" s="19"/>
      <c r="R89" s="19"/>
      <c r="S89" s="19"/>
      <c r="T89" s="19"/>
      <c r="U89" s="19"/>
      <c r="V89" s="19"/>
      <c r="W89" s="19"/>
    </row>
    <row r="90" spans="1:23" x14ac:dyDescent="0.3">
      <c r="A90" s="41"/>
      <c r="B90" s="134" t="s">
        <v>184</v>
      </c>
      <c r="C90" s="426" t="s">
        <v>185</v>
      </c>
      <c r="D90" s="426" t="s">
        <v>185</v>
      </c>
      <c r="E90" s="426" t="s">
        <v>185</v>
      </c>
      <c r="F90" s="19"/>
      <c r="G90" s="19"/>
      <c r="H90" s="19"/>
      <c r="I90" s="19"/>
      <c r="J90" s="19"/>
      <c r="K90" s="19"/>
      <c r="L90" s="19"/>
      <c r="M90" s="19"/>
      <c r="N90" s="19"/>
      <c r="O90" s="19"/>
      <c r="P90" s="19"/>
      <c r="Q90" s="19"/>
      <c r="R90" s="19"/>
      <c r="S90" s="19"/>
      <c r="T90" s="19"/>
      <c r="U90" s="19"/>
      <c r="V90" s="19"/>
      <c r="W90" s="19"/>
    </row>
    <row r="91" spans="1:23" x14ac:dyDescent="0.3">
      <c r="A91" s="41"/>
      <c r="B91" s="134" t="s">
        <v>186</v>
      </c>
      <c r="C91" s="426" t="s">
        <v>187</v>
      </c>
      <c r="D91" s="426" t="s">
        <v>187</v>
      </c>
      <c r="E91" s="426" t="s">
        <v>187</v>
      </c>
      <c r="F91" s="19"/>
      <c r="G91" s="19"/>
      <c r="H91" s="19"/>
      <c r="I91" s="19"/>
      <c r="J91" s="19"/>
      <c r="K91" s="19"/>
      <c r="L91" s="19"/>
      <c r="M91" s="19"/>
      <c r="N91" s="19"/>
      <c r="O91" s="19"/>
      <c r="P91" s="19"/>
      <c r="Q91" s="19"/>
      <c r="R91" s="19"/>
      <c r="S91" s="19"/>
      <c r="T91" s="19"/>
      <c r="U91" s="19"/>
      <c r="V91" s="19"/>
      <c r="W91" s="19"/>
    </row>
    <row r="92" spans="1:23" x14ac:dyDescent="0.3">
      <c r="A92" s="41"/>
      <c r="B92" s="134" t="s">
        <v>188</v>
      </c>
      <c r="C92" s="426" t="s">
        <v>189</v>
      </c>
      <c r="D92" s="426" t="s">
        <v>189</v>
      </c>
      <c r="E92" s="426" t="s">
        <v>189</v>
      </c>
      <c r="F92" s="168"/>
      <c r="G92" s="168"/>
      <c r="H92" s="168"/>
      <c r="I92" s="168"/>
      <c r="J92" s="168"/>
      <c r="K92" s="168"/>
      <c r="L92" s="168"/>
      <c r="M92" s="168"/>
      <c r="N92" s="168"/>
      <c r="O92" s="168"/>
      <c r="P92" s="168"/>
      <c r="Q92" s="168"/>
      <c r="R92" s="168"/>
      <c r="S92" s="168"/>
      <c r="T92" s="168"/>
      <c r="U92" s="168"/>
      <c r="V92" s="168"/>
      <c r="W92" s="168"/>
    </row>
    <row r="93" spans="1:23" x14ac:dyDescent="0.3">
      <c r="A93" s="41"/>
      <c r="B93" s="134" t="s">
        <v>376</v>
      </c>
      <c r="C93" s="426" t="s">
        <v>377</v>
      </c>
      <c r="D93" s="426" t="s">
        <v>189</v>
      </c>
      <c r="E93" s="426" t="s">
        <v>189</v>
      </c>
      <c r="F93" s="19"/>
      <c r="G93" s="19"/>
      <c r="H93" s="19"/>
      <c r="I93" s="19"/>
      <c r="J93" s="19"/>
      <c r="K93" s="19"/>
      <c r="L93" s="19"/>
      <c r="M93" s="19"/>
      <c r="N93" s="19"/>
      <c r="O93" s="19"/>
      <c r="P93" s="19"/>
      <c r="Q93" s="19"/>
      <c r="R93" s="19"/>
      <c r="S93" s="19"/>
      <c r="T93" s="19"/>
      <c r="U93" s="19"/>
      <c r="V93" s="19"/>
      <c r="W93" s="19"/>
    </row>
    <row r="94" spans="1:23" x14ac:dyDescent="0.3">
      <c r="A94" s="41"/>
      <c r="B94" s="90" t="s">
        <v>115</v>
      </c>
      <c r="C94" s="438"/>
      <c r="D94" s="438"/>
      <c r="E94" s="438"/>
      <c r="F94" s="19"/>
      <c r="G94" s="19"/>
      <c r="H94" s="19"/>
      <c r="I94" s="19"/>
      <c r="J94" s="19"/>
      <c r="K94" s="19"/>
      <c r="L94" s="19"/>
      <c r="M94" s="19"/>
      <c r="N94" s="19"/>
      <c r="O94" s="19"/>
      <c r="P94" s="19"/>
      <c r="Q94" s="19"/>
      <c r="R94" s="19"/>
      <c r="S94" s="19"/>
      <c r="T94" s="19"/>
      <c r="U94" s="19"/>
      <c r="V94" s="19"/>
      <c r="W94" s="19"/>
    </row>
    <row r="95" spans="1:23" x14ac:dyDescent="0.3">
      <c r="A95" s="41"/>
      <c r="B95" s="41"/>
      <c r="C95" s="41"/>
      <c r="D95" s="41"/>
      <c r="E95" s="41"/>
      <c r="F95" s="19"/>
      <c r="G95" s="19"/>
      <c r="H95" s="19"/>
      <c r="I95" s="19"/>
      <c r="J95" s="19"/>
      <c r="K95" s="19"/>
      <c r="L95" s="19"/>
      <c r="M95" s="19"/>
      <c r="N95" s="19"/>
      <c r="O95" s="19"/>
      <c r="P95" s="19"/>
      <c r="Q95" s="19"/>
      <c r="R95" s="19"/>
      <c r="S95" s="19"/>
      <c r="T95" s="19"/>
      <c r="U95" s="19"/>
      <c r="V95" s="19"/>
      <c r="W95" s="19"/>
    </row>
    <row r="96" spans="1:23" x14ac:dyDescent="0.3">
      <c r="A96" s="41"/>
      <c r="B96" s="41"/>
      <c r="C96" s="41"/>
      <c r="D96" s="41"/>
      <c r="E96" s="41"/>
      <c r="F96" s="19"/>
      <c r="G96" s="19"/>
      <c r="H96" s="19"/>
      <c r="I96" s="19"/>
      <c r="J96" s="19"/>
      <c r="K96" s="19"/>
      <c r="L96" s="19"/>
      <c r="M96" s="19"/>
      <c r="N96" s="19"/>
      <c r="O96" s="19"/>
      <c r="P96" s="19"/>
      <c r="Q96" s="19"/>
      <c r="R96" s="19"/>
      <c r="S96" s="19"/>
      <c r="T96" s="19"/>
      <c r="U96" s="19"/>
      <c r="V96" s="19"/>
      <c r="W96" s="19"/>
    </row>
    <row r="97" spans="1:23" x14ac:dyDescent="0.3">
      <c r="A97" s="41"/>
      <c r="B97" s="41"/>
      <c r="C97" s="41"/>
      <c r="D97" s="41"/>
      <c r="E97" s="41"/>
      <c r="F97" s="19"/>
      <c r="G97" s="19"/>
      <c r="H97" s="19"/>
      <c r="I97" s="19"/>
      <c r="J97" s="19"/>
      <c r="K97" s="19"/>
      <c r="L97" s="19"/>
      <c r="M97" s="19"/>
      <c r="N97" s="19"/>
      <c r="O97" s="19"/>
      <c r="P97" s="19"/>
      <c r="Q97" s="19"/>
      <c r="R97" s="19"/>
      <c r="S97" s="19"/>
      <c r="T97" s="19"/>
      <c r="U97" s="19"/>
      <c r="V97" s="19"/>
      <c r="W97" s="19"/>
    </row>
    <row r="98" spans="1:23" x14ac:dyDescent="0.3">
      <c r="A98" s="41"/>
      <c r="B98" s="41"/>
      <c r="C98" s="41"/>
      <c r="D98" s="41"/>
      <c r="E98" s="41"/>
      <c r="F98" s="19"/>
      <c r="G98" s="19"/>
      <c r="H98" s="19"/>
      <c r="I98" s="19"/>
      <c r="J98" s="19"/>
      <c r="K98" s="19"/>
      <c r="L98" s="19"/>
      <c r="M98" s="19"/>
      <c r="N98" s="19"/>
      <c r="O98" s="19"/>
      <c r="P98" s="19"/>
      <c r="Q98" s="19"/>
      <c r="R98" s="19"/>
      <c r="S98" s="19"/>
      <c r="T98" s="19"/>
      <c r="U98" s="19"/>
      <c r="V98" s="19"/>
      <c r="W98" s="19"/>
    </row>
    <row r="99" spans="1:23" x14ac:dyDescent="0.3">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3">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3">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3">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3">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3">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3">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3">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3">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3">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3">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3">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3">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3">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3">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3">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3">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3">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3">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3">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3">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3">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3">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3">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3">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3">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3">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3">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3">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3">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3">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3">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3">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3">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3">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3">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3">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3">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3">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3">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3">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3">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3">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3">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3">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3">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3">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3">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3">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3">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3">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3">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3">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3">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3">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3">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3">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3">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3">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3">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3">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3">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3">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3">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3">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3">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3">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3">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3">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3">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3">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3">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3">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3">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3">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3">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3">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3">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3">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3">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3">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3">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3">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3">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3">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3">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3">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3">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3">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3">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3">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3">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3">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3">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3">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3">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3">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3">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3">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3">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3">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3">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3">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3">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3">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3">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3">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3">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3">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3">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3">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3">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3">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3">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3">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3">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3">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3">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3">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3">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3">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3">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3">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3">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3">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3">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3">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3">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3">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3">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3">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3">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3">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3">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3">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3">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3">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3">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3">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3">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3">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3">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3">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3">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3">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3">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3">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3">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3">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3">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sheetData>
  <mergeCells count="48">
    <mergeCell ref="C93:E93"/>
    <mergeCell ref="C94:E94"/>
    <mergeCell ref="C87:E87"/>
    <mergeCell ref="C88:E88"/>
    <mergeCell ref="C89:E89"/>
    <mergeCell ref="C90:E90"/>
    <mergeCell ref="C91:E91"/>
    <mergeCell ref="C92:E92"/>
    <mergeCell ref="C86:E86"/>
    <mergeCell ref="C74:E74"/>
    <mergeCell ref="C75:E75"/>
    <mergeCell ref="C76:E76"/>
    <mergeCell ref="C77:E77"/>
    <mergeCell ref="C79:E79"/>
    <mergeCell ref="C80:E80"/>
    <mergeCell ref="C81:E81"/>
    <mergeCell ref="C82:E82"/>
    <mergeCell ref="C83:E83"/>
    <mergeCell ref="C84:E84"/>
    <mergeCell ref="C85:E85"/>
    <mergeCell ref="C78:E78"/>
    <mergeCell ref="C73:E73"/>
    <mergeCell ref="C59:E59"/>
    <mergeCell ref="C60:E60"/>
    <mergeCell ref="C63:E63"/>
    <mergeCell ref="C64:E64"/>
    <mergeCell ref="C65:E65"/>
    <mergeCell ref="C66:E66"/>
    <mergeCell ref="C67:E67"/>
    <mergeCell ref="C69:E69"/>
    <mergeCell ref="C70:E70"/>
    <mergeCell ref="C71:E71"/>
    <mergeCell ref="C72:E72"/>
    <mergeCell ref="C61:E61"/>
    <mergeCell ref="C62:E62"/>
    <mergeCell ref="C68:E68"/>
    <mergeCell ref="C58:E58"/>
    <mergeCell ref="C55:E55"/>
    <mergeCell ref="C56:E56"/>
    <mergeCell ref="C57:E57"/>
    <mergeCell ref="C54:E54"/>
    <mergeCell ref="C53:E53"/>
    <mergeCell ref="C50:E50"/>
    <mergeCell ref="C51:E51"/>
    <mergeCell ref="B3:C3"/>
    <mergeCell ref="B11:F18"/>
    <mergeCell ref="B21:C21"/>
    <mergeCell ref="C52:E52"/>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47" location="Intro!B5" display="Return to top" xr:uid="{C541F642-E49A-4D85-B62C-64F79DFC07BF}"/>
    <hyperlink ref="B94"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AC12-DD3C-4DB5-B4ED-BFBC1B27C12C}">
  <sheetPr>
    <pageSetUpPr fitToPage="1"/>
  </sheetPr>
  <dimension ref="B1:LK555"/>
  <sheetViews>
    <sheetView zoomScaleNormal="100" workbookViewId="0">
      <selection activeCell="G15" sqref="G15"/>
    </sheetView>
  </sheetViews>
  <sheetFormatPr defaultColWidth="9.109375" defaultRowHeight="14.4" x14ac:dyDescent="0.3"/>
  <cols>
    <col min="1" max="1" width="0.5546875" customWidth="1"/>
    <col min="2" max="2" width="21" customWidth="1"/>
    <col min="3" max="3" width="9" customWidth="1"/>
    <col min="4" max="4" width="68.44140625" customWidth="1"/>
    <col min="5" max="5" width="96.109375" customWidth="1"/>
    <col min="6" max="6" width="26" customWidth="1"/>
    <col min="7" max="7" width="48.44140625" customWidth="1"/>
    <col min="8" max="8" width="17" customWidth="1"/>
    <col min="9" max="9" width="15.109375" style="239" customWidth="1"/>
    <col min="10" max="323" width="9.109375" style="239"/>
  </cols>
  <sheetData>
    <row r="1" spans="2:323" ht="66.75" customHeight="1" x14ac:dyDescent="0.3">
      <c r="B1" s="18"/>
      <c r="C1" s="255"/>
      <c r="D1" s="239"/>
      <c r="E1" s="239"/>
      <c r="F1" s="239"/>
      <c r="G1" s="20"/>
      <c r="H1" s="20"/>
    </row>
    <row r="2" spans="2:323" ht="18" x14ac:dyDescent="0.3">
      <c r="B2" s="18"/>
      <c r="C2" s="18"/>
      <c r="D2" s="441" t="s">
        <v>301</v>
      </c>
      <c r="E2" s="442"/>
      <c r="F2" s="239"/>
      <c r="G2" s="20"/>
      <c r="H2" s="20"/>
    </row>
    <row r="3" spans="2:323" ht="18" x14ac:dyDescent="0.3">
      <c r="B3" s="18"/>
      <c r="C3" s="18"/>
      <c r="D3" s="256"/>
      <c r="E3" s="257"/>
      <c r="F3" s="239"/>
      <c r="G3" s="20"/>
      <c r="H3" s="20"/>
    </row>
    <row r="4" spans="2:323" ht="15" customHeight="1" x14ac:dyDescent="0.3">
      <c r="B4" s="18"/>
      <c r="C4" s="443" t="s">
        <v>339</v>
      </c>
      <c r="D4" s="444"/>
      <c r="E4" s="102"/>
      <c r="F4" s="239"/>
      <c r="G4" s="239"/>
      <c r="H4" s="20"/>
      <c r="LK4"/>
    </row>
    <row r="5" spans="2:323" x14ac:dyDescent="0.3">
      <c r="B5" s="18"/>
      <c r="C5" s="445" t="s">
        <v>1099</v>
      </c>
      <c r="D5" s="446"/>
      <c r="E5" s="102" t="s">
        <v>302</v>
      </c>
      <c r="F5" s="239"/>
      <c r="G5" s="239"/>
      <c r="H5" s="20"/>
      <c r="LK5"/>
    </row>
    <row r="6" spans="2:323" x14ac:dyDescent="0.3">
      <c r="B6" s="18"/>
      <c r="C6" s="439" t="s">
        <v>340</v>
      </c>
      <c r="D6" s="440"/>
      <c r="E6" s="102" t="s">
        <v>302</v>
      </c>
      <c r="F6" s="239"/>
      <c r="G6" s="239"/>
      <c r="H6" s="20"/>
      <c r="LK6"/>
    </row>
    <row r="7" spans="2:323" x14ac:dyDescent="0.3">
      <c r="B7" s="18"/>
      <c r="C7" s="439" t="s">
        <v>341</v>
      </c>
      <c r="D7" s="440"/>
      <c r="E7" s="102" t="s">
        <v>302</v>
      </c>
      <c r="F7" s="239"/>
      <c r="G7" s="239"/>
      <c r="H7" s="20"/>
      <c r="LK7"/>
    </row>
    <row r="8" spans="2:323" x14ac:dyDescent="0.3">
      <c r="B8" s="18"/>
      <c r="C8" s="439" t="s">
        <v>342</v>
      </c>
      <c r="D8" s="440"/>
      <c r="E8" s="102" t="s">
        <v>302</v>
      </c>
      <c r="F8" s="239"/>
      <c r="G8" s="239"/>
      <c r="H8" s="20"/>
      <c r="LK8"/>
    </row>
    <row r="9" spans="2:323" x14ac:dyDescent="0.3">
      <c r="B9" s="18"/>
      <c r="C9" s="439" t="s">
        <v>343</v>
      </c>
      <c r="D9" s="440"/>
      <c r="E9" s="102" t="s">
        <v>302</v>
      </c>
      <c r="F9" s="239"/>
      <c r="G9" s="239"/>
      <c r="H9" s="20"/>
      <c r="LK9"/>
    </row>
    <row r="10" spans="2:323" x14ac:dyDescent="0.3">
      <c r="B10" s="18"/>
      <c r="C10" s="443" t="s">
        <v>344</v>
      </c>
      <c r="D10" s="444"/>
      <c r="E10" s="102"/>
      <c r="F10" s="239"/>
      <c r="G10" s="239"/>
      <c r="H10" s="20"/>
      <c r="LK10"/>
    </row>
    <row r="11" spans="2:323" x14ac:dyDescent="0.3">
      <c r="B11" s="18"/>
      <c r="C11" s="439" t="s">
        <v>350</v>
      </c>
      <c r="D11" s="440"/>
      <c r="E11" s="102" t="s">
        <v>351</v>
      </c>
      <c r="F11" s="239"/>
      <c r="G11" s="239"/>
      <c r="H11" s="20"/>
      <c r="LK11"/>
    </row>
    <row r="12" spans="2:323" x14ac:dyDescent="0.3">
      <c r="B12" s="18"/>
      <c r="C12" s="445" t="s">
        <v>352</v>
      </c>
      <c r="D12" s="446"/>
      <c r="E12" s="102" t="s">
        <v>302</v>
      </c>
      <c r="F12" s="239"/>
      <c r="G12" s="239"/>
      <c r="H12" s="20"/>
      <c r="LK12"/>
    </row>
    <row r="13" spans="2:323" ht="36" customHeight="1" x14ac:dyDescent="0.3">
      <c r="B13" s="18"/>
      <c r="C13" s="439" t="s">
        <v>865</v>
      </c>
      <c r="D13" s="440"/>
      <c r="E13" s="102" t="s">
        <v>1173</v>
      </c>
      <c r="F13" s="239"/>
      <c r="G13" s="239"/>
      <c r="H13" s="20"/>
      <c r="LK13"/>
    </row>
    <row r="14" spans="2:323" x14ac:dyDescent="0.3">
      <c r="B14" s="18"/>
      <c r="C14" s="439" t="s">
        <v>345</v>
      </c>
      <c r="D14" s="440"/>
      <c r="E14" s="102" t="s">
        <v>302</v>
      </c>
      <c r="F14" s="239"/>
      <c r="G14" s="239"/>
      <c r="H14" s="20"/>
      <c r="LK14"/>
    </row>
    <row r="15" spans="2:323" x14ac:dyDescent="0.3">
      <c r="B15" s="18"/>
      <c r="C15" s="447" t="s">
        <v>354</v>
      </c>
      <c r="D15" s="448"/>
      <c r="E15" s="102" t="s">
        <v>1100</v>
      </c>
      <c r="F15" s="239"/>
      <c r="G15" s="239"/>
      <c r="H15" s="20"/>
      <c r="LK15"/>
    </row>
    <row r="16" spans="2:323" x14ac:dyDescent="0.3">
      <c r="B16" s="18"/>
      <c r="C16" s="447" t="s">
        <v>353</v>
      </c>
      <c r="D16" s="448"/>
      <c r="E16" s="102" t="s">
        <v>1172</v>
      </c>
      <c r="F16" s="239"/>
      <c r="G16" s="239"/>
      <c r="H16" s="20"/>
      <c r="LK16"/>
    </row>
    <row r="17" spans="2:323" x14ac:dyDescent="0.3">
      <c r="B17" s="18"/>
      <c r="C17" s="447"/>
      <c r="D17" s="448"/>
      <c r="E17" s="102" t="s">
        <v>1170</v>
      </c>
      <c r="F17" s="314"/>
      <c r="G17" s="314"/>
      <c r="H17" s="20"/>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4"/>
      <c r="CA17" s="314"/>
      <c r="CB17" s="314"/>
      <c r="CC17" s="314"/>
      <c r="CD17" s="314"/>
      <c r="CE17" s="314"/>
      <c r="CF17" s="314"/>
      <c r="CG17" s="314"/>
      <c r="CH17" s="314"/>
      <c r="CI17" s="314"/>
      <c r="CJ17" s="314"/>
      <c r="CK17" s="314"/>
      <c r="CL17" s="314"/>
      <c r="CM17" s="314"/>
      <c r="CN17" s="314"/>
      <c r="CO17" s="314"/>
      <c r="CP17" s="314"/>
      <c r="CQ17" s="314"/>
      <c r="CR17" s="314"/>
      <c r="CS17" s="314"/>
      <c r="CT17" s="314"/>
      <c r="CU17" s="314"/>
      <c r="CV17" s="314"/>
      <c r="CW17" s="314"/>
      <c r="CX17" s="314"/>
      <c r="CY17" s="314"/>
      <c r="CZ17" s="314"/>
      <c r="DA17" s="314"/>
      <c r="DB17" s="314"/>
      <c r="DC17" s="314"/>
      <c r="DD17" s="314"/>
      <c r="DE17" s="314"/>
      <c r="DF17" s="314"/>
      <c r="DG17" s="314"/>
      <c r="DH17" s="314"/>
      <c r="DI17" s="314"/>
      <c r="DJ17" s="314"/>
      <c r="DK17" s="314"/>
      <c r="DL17" s="314"/>
      <c r="DM17" s="314"/>
      <c r="DN17" s="314"/>
      <c r="DO17" s="314"/>
      <c r="DP17" s="314"/>
      <c r="DQ17" s="314"/>
      <c r="DR17" s="314"/>
      <c r="DS17" s="314"/>
      <c r="DT17" s="314"/>
      <c r="DU17" s="314"/>
      <c r="DV17" s="314"/>
      <c r="DW17" s="314"/>
      <c r="DX17" s="314"/>
      <c r="DY17" s="314"/>
      <c r="DZ17" s="314"/>
      <c r="EA17" s="314"/>
      <c r="EB17" s="314"/>
      <c r="EC17" s="314"/>
      <c r="ED17" s="314"/>
      <c r="EE17" s="314"/>
      <c r="EF17" s="314"/>
      <c r="EG17" s="314"/>
      <c r="EH17" s="314"/>
      <c r="EI17" s="314"/>
      <c r="EJ17" s="314"/>
      <c r="EK17" s="314"/>
      <c r="EL17" s="314"/>
      <c r="EM17" s="314"/>
      <c r="EN17" s="314"/>
      <c r="EO17" s="314"/>
      <c r="EP17" s="314"/>
      <c r="EQ17" s="314"/>
      <c r="ER17" s="314"/>
      <c r="ES17" s="314"/>
      <c r="ET17" s="314"/>
      <c r="EU17" s="314"/>
      <c r="EV17" s="314"/>
      <c r="EW17" s="314"/>
      <c r="EX17" s="314"/>
      <c r="EY17" s="314"/>
      <c r="EZ17" s="314"/>
      <c r="FA17" s="314"/>
      <c r="FB17" s="314"/>
      <c r="FC17" s="314"/>
      <c r="FD17" s="314"/>
      <c r="FE17" s="314"/>
      <c r="FF17" s="314"/>
      <c r="FG17" s="314"/>
      <c r="FH17" s="314"/>
      <c r="FI17" s="314"/>
      <c r="FJ17" s="314"/>
      <c r="FK17" s="314"/>
      <c r="FL17" s="314"/>
      <c r="FM17" s="314"/>
      <c r="FN17" s="314"/>
      <c r="FO17" s="314"/>
      <c r="FP17" s="314"/>
      <c r="FQ17" s="314"/>
      <c r="FR17" s="314"/>
      <c r="FS17" s="314"/>
      <c r="FT17" s="314"/>
      <c r="FU17" s="314"/>
      <c r="FV17" s="314"/>
      <c r="FW17" s="314"/>
      <c r="FX17" s="314"/>
      <c r="FY17" s="314"/>
      <c r="FZ17" s="314"/>
      <c r="GA17" s="314"/>
      <c r="GB17" s="314"/>
      <c r="GC17" s="314"/>
      <c r="GD17" s="314"/>
      <c r="GE17" s="314"/>
      <c r="GF17" s="314"/>
      <c r="GG17" s="314"/>
      <c r="GH17" s="314"/>
      <c r="GI17" s="314"/>
      <c r="GJ17" s="314"/>
      <c r="GK17" s="314"/>
      <c r="GL17" s="314"/>
      <c r="GM17" s="314"/>
      <c r="GN17" s="314"/>
      <c r="GO17" s="314"/>
      <c r="GP17" s="314"/>
      <c r="GQ17" s="314"/>
      <c r="GR17" s="314"/>
      <c r="GS17" s="314"/>
      <c r="GT17" s="314"/>
      <c r="GU17" s="314"/>
      <c r="GV17" s="314"/>
      <c r="GW17" s="314"/>
      <c r="GX17" s="314"/>
      <c r="GY17" s="314"/>
      <c r="GZ17" s="314"/>
      <c r="HA17" s="314"/>
      <c r="HB17" s="314"/>
      <c r="HC17" s="314"/>
      <c r="HD17" s="314"/>
      <c r="HE17" s="314"/>
      <c r="HF17" s="314"/>
      <c r="HG17" s="314"/>
      <c r="HH17" s="314"/>
      <c r="HI17" s="314"/>
      <c r="HJ17" s="314"/>
      <c r="HK17" s="314"/>
      <c r="HL17" s="314"/>
      <c r="HM17" s="314"/>
      <c r="HN17" s="314"/>
      <c r="HO17" s="314"/>
      <c r="HP17" s="314"/>
      <c r="HQ17" s="314"/>
      <c r="HR17" s="314"/>
      <c r="HS17" s="314"/>
      <c r="HT17" s="314"/>
      <c r="HU17" s="314"/>
      <c r="HV17" s="314"/>
      <c r="HW17" s="314"/>
      <c r="HX17" s="314"/>
      <c r="HY17" s="314"/>
      <c r="HZ17" s="314"/>
      <c r="IA17" s="314"/>
      <c r="IB17" s="314"/>
      <c r="IC17" s="314"/>
      <c r="ID17" s="314"/>
      <c r="IE17" s="314"/>
      <c r="IF17" s="314"/>
      <c r="IG17" s="314"/>
      <c r="IH17" s="314"/>
      <c r="II17" s="314"/>
      <c r="IJ17" s="314"/>
      <c r="IK17" s="314"/>
      <c r="IL17" s="314"/>
      <c r="IM17" s="314"/>
      <c r="IN17" s="314"/>
      <c r="IO17" s="314"/>
      <c r="IP17" s="314"/>
      <c r="IQ17" s="314"/>
      <c r="IR17" s="314"/>
      <c r="IS17" s="314"/>
      <c r="IT17" s="314"/>
      <c r="IU17" s="314"/>
      <c r="IV17" s="314"/>
      <c r="IW17" s="314"/>
      <c r="IX17" s="314"/>
      <c r="IY17" s="314"/>
      <c r="IZ17" s="314"/>
      <c r="JA17" s="314"/>
      <c r="JB17" s="314"/>
      <c r="JC17" s="314"/>
      <c r="JD17" s="314"/>
      <c r="JE17" s="314"/>
      <c r="JF17" s="314"/>
      <c r="JG17" s="314"/>
      <c r="JH17" s="314"/>
      <c r="JI17" s="314"/>
      <c r="JJ17" s="314"/>
      <c r="JK17" s="314"/>
      <c r="JL17" s="314"/>
      <c r="JM17" s="314"/>
      <c r="JN17" s="314"/>
      <c r="JO17" s="314"/>
      <c r="JP17" s="314"/>
      <c r="JQ17" s="314"/>
      <c r="JR17" s="314"/>
      <c r="JS17" s="314"/>
      <c r="JT17" s="314"/>
      <c r="JU17" s="314"/>
      <c r="JV17" s="314"/>
      <c r="JW17" s="314"/>
      <c r="JX17" s="314"/>
      <c r="JY17" s="314"/>
      <c r="JZ17" s="314"/>
      <c r="KA17" s="314"/>
      <c r="KB17" s="314"/>
      <c r="KC17" s="314"/>
      <c r="KD17" s="314"/>
      <c r="KE17" s="314"/>
      <c r="KF17" s="314"/>
      <c r="KG17" s="314"/>
      <c r="KH17" s="314"/>
      <c r="KI17" s="314"/>
      <c r="KJ17" s="314"/>
      <c r="KK17" s="314"/>
      <c r="KL17" s="314"/>
      <c r="KM17" s="314"/>
      <c r="KN17" s="314"/>
      <c r="KO17" s="314"/>
      <c r="KP17" s="314"/>
      <c r="KQ17" s="314"/>
      <c r="KR17" s="314"/>
      <c r="KS17" s="314"/>
      <c r="KT17" s="314"/>
      <c r="KU17" s="314"/>
      <c r="KV17" s="314"/>
      <c r="KW17" s="314"/>
      <c r="KX17" s="314"/>
      <c r="KY17" s="314"/>
      <c r="KZ17" s="314"/>
      <c r="LA17" s="314"/>
      <c r="LB17" s="314"/>
      <c r="LC17" s="314"/>
      <c r="LD17" s="314"/>
      <c r="LE17" s="314"/>
      <c r="LF17" s="314"/>
      <c r="LG17" s="314"/>
      <c r="LH17" s="314"/>
      <c r="LI17" s="314"/>
      <c r="LJ17" s="314"/>
      <c r="LK17"/>
    </row>
    <row r="18" spans="2:323" x14ac:dyDescent="0.3">
      <c r="B18" s="18"/>
      <c r="C18" s="447"/>
      <c r="D18" s="448"/>
      <c r="E18" s="102" t="s">
        <v>1171</v>
      </c>
      <c r="F18" s="314"/>
      <c r="G18" s="314"/>
      <c r="H18" s="20"/>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c r="BW18" s="314"/>
      <c r="BX18" s="314"/>
      <c r="BY18" s="314"/>
      <c r="BZ18" s="314"/>
      <c r="CA18" s="314"/>
      <c r="CB18" s="314"/>
      <c r="CC18" s="314"/>
      <c r="CD18" s="314"/>
      <c r="CE18" s="314"/>
      <c r="CF18" s="314"/>
      <c r="CG18" s="314"/>
      <c r="CH18" s="314"/>
      <c r="CI18" s="314"/>
      <c r="CJ18" s="314"/>
      <c r="CK18" s="314"/>
      <c r="CL18" s="314"/>
      <c r="CM18" s="314"/>
      <c r="CN18" s="314"/>
      <c r="CO18" s="314"/>
      <c r="CP18" s="314"/>
      <c r="CQ18" s="314"/>
      <c r="CR18" s="314"/>
      <c r="CS18" s="314"/>
      <c r="CT18" s="314"/>
      <c r="CU18" s="314"/>
      <c r="CV18" s="314"/>
      <c r="CW18" s="314"/>
      <c r="CX18" s="314"/>
      <c r="CY18" s="314"/>
      <c r="CZ18" s="314"/>
      <c r="DA18" s="314"/>
      <c r="DB18" s="314"/>
      <c r="DC18" s="314"/>
      <c r="DD18" s="314"/>
      <c r="DE18" s="314"/>
      <c r="DF18" s="314"/>
      <c r="DG18" s="314"/>
      <c r="DH18" s="314"/>
      <c r="DI18" s="314"/>
      <c r="DJ18" s="314"/>
      <c r="DK18" s="314"/>
      <c r="DL18" s="314"/>
      <c r="DM18" s="314"/>
      <c r="DN18" s="314"/>
      <c r="DO18" s="314"/>
      <c r="DP18" s="314"/>
      <c r="DQ18" s="314"/>
      <c r="DR18" s="314"/>
      <c r="DS18" s="314"/>
      <c r="DT18" s="314"/>
      <c r="DU18" s="314"/>
      <c r="DV18" s="314"/>
      <c r="DW18" s="314"/>
      <c r="DX18" s="314"/>
      <c r="DY18" s="314"/>
      <c r="DZ18" s="314"/>
      <c r="EA18" s="314"/>
      <c r="EB18" s="314"/>
      <c r="EC18" s="314"/>
      <c r="ED18" s="314"/>
      <c r="EE18" s="314"/>
      <c r="EF18" s="314"/>
      <c r="EG18" s="314"/>
      <c r="EH18" s="314"/>
      <c r="EI18" s="314"/>
      <c r="EJ18" s="314"/>
      <c r="EK18" s="314"/>
      <c r="EL18" s="314"/>
      <c r="EM18" s="314"/>
      <c r="EN18" s="314"/>
      <c r="EO18" s="314"/>
      <c r="EP18" s="314"/>
      <c r="EQ18" s="314"/>
      <c r="ER18" s="314"/>
      <c r="ES18" s="314"/>
      <c r="ET18" s="314"/>
      <c r="EU18" s="314"/>
      <c r="EV18" s="314"/>
      <c r="EW18" s="314"/>
      <c r="EX18" s="314"/>
      <c r="EY18" s="314"/>
      <c r="EZ18" s="314"/>
      <c r="FA18" s="314"/>
      <c r="FB18" s="314"/>
      <c r="FC18" s="314"/>
      <c r="FD18" s="314"/>
      <c r="FE18" s="314"/>
      <c r="FF18" s="314"/>
      <c r="FG18" s="314"/>
      <c r="FH18" s="314"/>
      <c r="FI18" s="314"/>
      <c r="FJ18" s="314"/>
      <c r="FK18" s="314"/>
      <c r="FL18" s="314"/>
      <c r="FM18" s="314"/>
      <c r="FN18" s="314"/>
      <c r="FO18" s="314"/>
      <c r="FP18" s="314"/>
      <c r="FQ18" s="314"/>
      <c r="FR18" s="314"/>
      <c r="FS18" s="314"/>
      <c r="FT18" s="314"/>
      <c r="FU18" s="314"/>
      <c r="FV18" s="314"/>
      <c r="FW18" s="314"/>
      <c r="FX18" s="314"/>
      <c r="FY18" s="314"/>
      <c r="FZ18" s="314"/>
      <c r="GA18" s="314"/>
      <c r="GB18" s="314"/>
      <c r="GC18" s="314"/>
      <c r="GD18" s="314"/>
      <c r="GE18" s="314"/>
      <c r="GF18" s="314"/>
      <c r="GG18" s="314"/>
      <c r="GH18" s="314"/>
      <c r="GI18" s="314"/>
      <c r="GJ18" s="314"/>
      <c r="GK18" s="314"/>
      <c r="GL18" s="314"/>
      <c r="GM18" s="314"/>
      <c r="GN18" s="314"/>
      <c r="GO18" s="314"/>
      <c r="GP18" s="314"/>
      <c r="GQ18" s="314"/>
      <c r="GR18" s="314"/>
      <c r="GS18" s="314"/>
      <c r="GT18" s="314"/>
      <c r="GU18" s="314"/>
      <c r="GV18" s="314"/>
      <c r="GW18" s="314"/>
      <c r="GX18" s="314"/>
      <c r="GY18" s="314"/>
      <c r="GZ18" s="314"/>
      <c r="HA18" s="314"/>
      <c r="HB18" s="314"/>
      <c r="HC18" s="314"/>
      <c r="HD18" s="314"/>
      <c r="HE18" s="314"/>
      <c r="HF18" s="314"/>
      <c r="HG18" s="314"/>
      <c r="HH18" s="314"/>
      <c r="HI18" s="314"/>
      <c r="HJ18" s="314"/>
      <c r="HK18" s="314"/>
      <c r="HL18" s="314"/>
      <c r="HM18" s="314"/>
      <c r="HN18" s="314"/>
      <c r="HO18" s="314"/>
      <c r="HP18" s="314"/>
      <c r="HQ18" s="314"/>
      <c r="HR18" s="314"/>
      <c r="HS18" s="314"/>
      <c r="HT18" s="314"/>
      <c r="HU18" s="314"/>
      <c r="HV18" s="314"/>
      <c r="HW18" s="314"/>
      <c r="HX18" s="314"/>
      <c r="HY18" s="314"/>
      <c r="HZ18" s="314"/>
      <c r="IA18" s="314"/>
      <c r="IB18" s="314"/>
      <c r="IC18" s="314"/>
      <c r="ID18" s="314"/>
      <c r="IE18" s="314"/>
      <c r="IF18" s="314"/>
      <c r="IG18" s="314"/>
      <c r="IH18" s="314"/>
      <c r="II18" s="314"/>
      <c r="IJ18" s="314"/>
      <c r="IK18" s="314"/>
      <c r="IL18" s="314"/>
      <c r="IM18" s="314"/>
      <c r="IN18" s="314"/>
      <c r="IO18" s="314"/>
      <c r="IP18" s="314"/>
      <c r="IQ18" s="314"/>
      <c r="IR18" s="314"/>
      <c r="IS18" s="314"/>
      <c r="IT18" s="314"/>
      <c r="IU18" s="314"/>
      <c r="IV18" s="314"/>
      <c r="IW18" s="314"/>
      <c r="IX18" s="314"/>
      <c r="IY18" s="314"/>
      <c r="IZ18" s="314"/>
      <c r="JA18" s="314"/>
      <c r="JB18" s="314"/>
      <c r="JC18" s="314"/>
      <c r="JD18" s="314"/>
      <c r="JE18" s="314"/>
      <c r="JF18" s="314"/>
      <c r="JG18" s="314"/>
      <c r="JH18" s="314"/>
      <c r="JI18" s="314"/>
      <c r="JJ18" s="314"/>
      <c r="JK18" s="314"/>
      <c r="JL18" s="314"/>
      <c r="JM18" s="314"/>
      <c r="JN18" s="314"/>
      <c r="JO18" s="314"/>
      <c r="JP18" s="314"/>
      <c r="JQ18" s="314"/>
      <c r="JR18" s="314"/>
      <c r="JS18" s="314"/>
      <c r="JT18" s="314"/>
      <c r="JU18" s="314"/>
      <c r="JV18" s="314"/>
      <c r="JW18" s="314"/>
      <c r="JX18" s="314"/>
      <c r="JY18" s="314"/>
      <c r="JZ18" s="314"/>
      <c r="KA18" s="314"/>
      <c r="KB18" s="314"/>
      <c r="KC18" s="314"/>
      <c r="KD18" s="314"/>
      <c r="KE18" s="314"/>
      <c r="KF18" s="314"/>
      <c r="KG18" s="314"/>
      <c r="KH18" s="314"/>
      <c r="KI18" s="314"/>
      <c r="KJ18" s="314"/>
      <c r="KK18" s="314"/>
      <c r="KL18" s="314"/>
      <c r="KM18" s="314"/>
      <c r="KN18" s="314"/>
      <c r="KO18" s="314"/>
      <c r="KP18" s="314"/>
      <c r="KQ18" s="314"/>
      <c r="KR18" s="314"/>
      <c r="KS18" s="314"/>
      <c r="KT18" s="314"/>
      <c r="KU18" s="314"/>
      <c r="KV18" s="314"/>
      <c r="KW18" s="314"/>
      <c r="KX18" s="314"/>
      <c r="KY18" s="314"/>
      <c r="KZ18" s="314"/>
      <c r="LA18" s="314"/>
      <c r="LB18" s="314"/>
      <c r="LC18" s="314"/>
      <c r="LD18" s="314"/>
      <c r="LE18" s="314"/>
      <c r="LF18" s="314"/>
      <c r="LG18" s="314"/>
      <c r="LH18" s="314"/>
      <c r="LI18" s="314"/>
      <c r="LJ18" s="314"/>
      <c r="LK18"/>
    </row>
    <row r="19" spans="2:323" x14ac:dyDescent="0.3">
      <c r="B19" s="18"/>
      <c r="C19" s="447" t="s">
        <v>349</v>
      </c>
      <c r="D19" s="448"/>
      <c r="E19" s="102" t="s">
        <v>355</v>
      </c>
      <c r="F19" s="239"/>
      <c r="G19" s="239"/>
      <c r="H19" s="20"/>
      <c r="LK19"/>
    </row>
    <row r="20" spans="2:323" x14ac:dyDescent="0.3">
      <c r="B20" s="18"/>
      <c r="C20" s="447" t="s">
        <v>346</v>
      </c>
      <c r="D20" s="448"/>
      <c r="E20" s="102" t="s">
        <v>302</v>
      </c>
      <c r="F20" s="239"/>
      <c r="G20" s="239"/>
      <c r="H20" s="20"/>
      <c r="LK20"/>
    </row>
    <row r="21" spans="2:323" x14ac:dyDescent="0.3">
      <c r="B21" s="18"/>
      <c r="C21" s="447" t="s">
        <v>347</v>
      </c>
      <c r="D21" s="448"/>
      <c r="E21" s="102" t="s">
        <v>302</v>
      </c>
      <c r="F21" s="239"/>
      <c r="G21" s="239"/>
      <c r="H21" s="20"/>
      <c r="LK21"/>
    </row>
    <row r="22" spans="2:323" x14ac:dyDescent="0.3">
      <c r="B22" s="18"/>
      <c r="C22" s="447" t="s">
        <v>348</v>
      </c>
      <c r="D22" s="448"/>
      <c r="E22" s="102" t="s">
        <v>302</v>
      </c>
      <c r="F22" s="239"/>
      <c r="G22" s="239"/>
      <c r="H22" s="20"/>
      <c r="LK22"/>
    </row>
    <row r="23" spans="2:323" x14ac:dyDescent="0.3">
      <c r="B23" s="18"/>
      <c r="C23" s="447" t="s">
        <v>303</v>
      </c>
      <c r="D23" s="448"/>
      <c r="E23" s="103" t="s">
        <v>304</v>
      </c>
      <c r="F23" s="239"/>
      <c r="G23" s="239"/>
      <c r="H23" s="20"/>
      <c r="LK23"/>
    </row>
    <row r="24" spans="2:323" ht="36.75" customHeight="1" x14ac:dyDescent="0.3">
      <c r="B24" s="18"/>
      <c r="C24" s="447" t="s">
        <v>305</v>
      </c>
      <c r="D24" s="448"/>
      <c r="E24" s="103" t="s">
        <v>304</v>
      </c>
      <c r="F24" s="239"/>
      <c r="G24" s="20"/>
      <c r="H24" s="20"/>
      <c r="J24" s="239" t="s">
        <v>7</v>
      </c>
    </row>
    <row r="25" spans="2:323" x14ac:dyDescent="0.3">
      <c r="B25" s="18"/>
      <c r="C25" s="18"/>
      <c r="D25" s="21"/>
      <c r="E25" s="239"/>
      <c r="F25" s="239"/>
      <c r="G25" s="20"/>
      <c r="H25" s="20"/>
    </row>
    <row r="26" spans="2:323" s="239" customFormat="1" x14ac:dyDescent="0.3">
      <c r="B26" s="18"/>
      <c r="C26" s="450" t="s">
        <v>306</v>
      </c>
      <c r="D26" s="451"/>
      <c r="E26" s="451"/>
      <c r="F26" s="451"/>
      <c r="G26" s="451"/>
      <c r="H26" s="451"/>
      <c r="I26" s="452"/>
    </row>
    <row r="27" spans="2:323" s="239" customFormat="1" x14ac:dyDescent="0.3">
      <c r="B27" s="18"/>
      <c r="C27" s="135"/>
      <c r="D27" s="136" t="s">
        <v>307</v>
      </c>
      <c r="E27" s="137" t="s">
        <v>308</v>
      </c>
      <c r="F27" s="137" t="s">
        <v>309</v>
      </c>
      <c r="G27" s="137" t="s">
        <v>211</v>
      </c>
      <c r="H27" s="137" t="s">
        <v>337</v>
      </c>
      <c r="I27" s="144" t="s">
        <v>338</v>
      </c>
    </row>
    <row r="28" spans="2:323" x14ac:dyDescent="0.3">
      <c r="B28" s="23"/>
      <c r="C28" s="141">
        <v>1</v>
      </c>
      <c r="D28" s="142" t="s">
        <v>795</v>
      </c>
      <c r="E28" s="104">
        <f>'MC - Scenarios'!G39</f>
        <v>0</v>
      </c>
      <c r="F28" s="105">
        <f>'MC - Scenarios'!C38</f>
        <v>2</v>
      </c>
      <c r="G28" s="258">
        <f>'MC - Scenarios'!C36</f>
        <v>0</v>
      </c>
      <c r="H28" s="145">
        <f>'MC - Scenarios'!G36</f>
        <v>8</v>
      </c>
      <c r="I28" s="105">
        <f>COUNTIFS('MC - Scenarios'!J:J,1,'MC - Scenarios'!G:G,"N/A (Please provide reason)")</f>
        <v>0</v>
      </c>
    </row>
    <row r="29" spans="2:323" ht="20.100000000000001" customHeight="1" x14ac:dyDescent="0.3">
      <c r="B29" s="23"/>
      <c r="C29" s="20"/>
      <c r="D29" s="20"/>
      <c r="E29" s="20"/>
      <c r="F29" s="20"/>
      <c r="G29" s="20"/>
      <c r="H29" s="24"/>
      <c r="I29" s="22"/>
    </row>
    <row r="30" spans="2:323" ht="15" customHeight="1" x14ac:dyDescent="0.3">
      <c r="B30" s="23"/>
      <c r="C30" s="450" t="s">
        <v>306</v>
      </c>
      <c r="D30" s="453"/>
      <c r="E30" s="453"/>
      <c r="F30" s="453"/>
      <c r="G30" s="454"/>
      <c r="H30" s="24"/>
      <c r="I30" s="22"/>
    </row>
    <row r="31" spans="2:323" x14ac:dyDescent="0.3">
      <c r="B31" s="25"/>
      <c r="C31" s="136"/>
      <c r="D31" s="138" t="s">
        <v>310</v>
      </c>
      <c r="E31" s="137" t="s">
        <v>311</v>
      </c>
      <c r="F31" s="139" t="s">
        <v>312</v>
      </c>
      <c r="G31" s="140" t="s">
        <v>313</v>
      </c>
      <c r="H31" s="20"/>
    </row>
    <row r="32" spans="2:323" x14ac:dyDescent="0.3">
      <c r="B32" s="25"/>
      <c r="C32" s="141">
        <v>1</v>
      </c>
      <c r="D32" s="142" t="s">
        <v>753</v>
      </c>
      <c r="E32" s="104">
        <f>SUM(MC!O160+MC!O166)/TSR!F32</f>
        <v>0</v>
      </c>
      <c r="F32" s="106">
        <f>MC!O157+MC!O163</f>
        <v>125</v>
      </c>
      <c r="G32" s="105">
        <f>SUM(MC!Q6:'MC'!Q147)</f>
        <v>0</v>
      </c>
      <c r="H32" s="20"/>
    </row>
    <row r="33" spans="2:7" s="26" customFormat="1" ht="28.8" x14ac:dyDescent="0.3">
      <c r="B33" s="283" t="s">
        <v>678</v>
      </c>
      <c r="C33" s="449" t="str">
        <f>IF(SUM(G32:G32)&gt;0,"WARNING - Mobile Channel: A test result of N/A (not applicable) has been selected for one or more mandatory test cases. Appropriate test results for a mandatory test are Pass or Fail. Please consider reviewing the test results.","")</f>
        <v/>
      </c>
      <c r="D33" s="449"/>
      <c r="E33" s="449"/>
      <c r="F33" s="449"/>
      <c r="G33" s="449"/>
    </row>
    <row r="34" spans="2:7" s="26" customFormat="1" x14ac:dyDescent="0.3"/>
    <row r="35" spans="2:7" s="26" customFormat="1" x14ac:dyDescent="0.3"/>
    <row r="36" spans="2:7" s="26" customFormat="1" x14ac:dyDescent="0.3"/>
    <row r="37" spans="2:7" s="26" customFormat="1" x14ac:dyDescent="0.3"/>
    <row r="38" spans="2:7" s="26" customFormat="1" x14ac:dyDescent="0.3"/>
    <row r="39" spans="2:7" s="26" customFormat="1" x14ac:dyDescent="0.3"/>
    <row r="40" spans="2:7" s="26" customFormat="1" x14ac:dyDescent="0.3"/>
    <row r="41" spans="2:7" s="26" customFormat="1" x14ac:dyDescent="0.3"/>
    <row r="42" spans="2:7" s="26" customFormat="1" x14ac:dyDescent="0.3"/>
    <row r="43" spans="2:7" s="26" customFormat="1" x14ac:dyDescent="0.3"/>
    <row r="44" spans="2:7" s="26" customFormat="1" x14ac:dyDescent="0.3"/>
    <row r="45" spans="2:7" s="26" customFormat="1" x14ac:dyDescent="0.3"/>
    <row r="46" spans="2:7" s="26" customFormat="1" x14ac:dyDescent="0.3"/>
    <row r="47" spans="2:7" s="26" customFormat="1" x14ac:dyDescent="0.3"/>
    <row r="48" spans="2:7" s="26" customFormat="1" x14ac:dyDescent="0.3"/>
    <row r="49" s="26" customFormat="1" x14ac:dyDescent="0.3"/>
    <row r="50" s="26" customFormat="1" x14ac:dyDescent="0.3"/>
    <row r="51" s="26" customFormat="1" x14ac:dyDescent="0.3"/>
    <row r="52" s="26" customFormat="1" x14ac:dyDescent="0.3"/>
    <row r="53" s="26" customFormat="1" x14ac:dyDescent="0.3"/>
    <row r="54" s="26" customFormat="1" x14ac:dyDescent="0.3"/>
    <row r="55" s="26" customFormat="1" x14ac:dyDescent="0.3"/>
    <row r="56" s="26" customFormat="1" x14ac:dyDescent="0.3"/>
    <row r="57" s="26" customFormat="1" x14ac:dyDescent="0.3"/>
    <row r="58" s="26" customFormat="1" x14ac:dyDescent="0.3"/>
    <row r="59" s="26" customFormat="1" x14ac:dyDescent="0.3"/>
    <row r="60" s="26" customFormat="1" x14ac:dyDescent="0.3"/>
    <row r="61" s="26" customFormat="1" x14ac:dyDescent="0.3"/>
    <row r="62" s="26" customFormat="1" x14ac:dyDescent="0.3"/>
    <row r="63" s="26" customFormat="1" x14ac:dyDescent="0.3"/>
    <row r="64" s="26" customFormat="1" x14ac:dyDescent="0.3"/>
    <row r="65" s="26" customFormat="1" x14ac:dyDescent="0.3"/>
    <row r="66" s="26" customFormat="1" x14ac:dyDescent="0.3"/>
    <row r="67" s="26" customFormat="1" x14ac:dyDescent="0.3"/>
    <row r="68" s="26" customFormat="1" x14ac:dyDescent="0.3"/>
    <row r="69" s="26" customFormat="1" x14ac:dyDescent="0.3"/>
    <row r="70" s="26" customFormat="1" x14ac:dyDescent="0.3"/>
    <row r="71" s="26" customFormat="1" x14ac:dyDescent="0.3"/>
    <row r="72" s="26" customFormat="1" x14ac:dyDescent="0.3"/>
    <row r="73" s="26" customFormat="1" x14ac:dyDescent="0.3"/>
    <row r="74" s="26" customFormat="1" x14ac:dyDescent="0.3"/>
    <row r="75" s="26" customFormat="1" x14ac:dyDescent="0.3"/>
    <row r="76" s="26" customFormat="1" x14ac:dyDescent="0.3"/>
    <row r="77" s="26" customFormat="1" x14ac:dyDescent="0.3"/>
    <row r="78" s="26" customFormat="1" x14ac:dyDescent="0.3"/>
    <row r="79" s="26" customFormat="1" x14ac:dyDescent="0.3"/>
    <row r="80" s="26" customFormat="1" x14ac:dyDescent="0.3"/>
    <row r="81" s="26" customFormat="1" x14ac:dyDescent="0.3"/>
    <row r="82" s="26" customFormat="1" x14ac:dyDescent="0.3"/>
    <row r="83" s="26" customFormat="1" x14ac:dyDescent="0.3"/>
    <row r="84" s="26" customFormat="1" x14ac:dyDescent="0.3"/>
    <row r="85" s="26" customFormat="1" x14ac:dyDescent="0.3"/>
    <row r="86" s="26" customFormat="1" x14ac:dyDescent="0.3"/>
    <row r="87" s="26" customFormat="1" x14ac:dyDescent="0.3"/>
    <row r="88" s="26" customFormat="1" x14ac:dyDescent="0.3"/>
    <row r="89" s="26" customFormat="1" x14ac:dyDescent="0.3"/>
    <row r="90" s="26" customFormat="1" x14ac:dyDescent="0.3"/>
    <row r="91" s="26" customFormat="1" x14ac:dyDescent="0.3"/>
    <row r="92" s="26" customFormat="1" x14ac:dyDescent="0.3"/>
    <row r="93" s="26" customFormat="1" x14ac:dyDescent="0.3"/>
    <row r="94" s="26" customFormat="1" x14ac:dyDescent="0.3"/>
    <row r="95" s="26" customFormat="1" x14ac:dyDescent="0.3"/>
    <row r="96" s="26" customFormat="1" x14ac:dyDescent="0.3"/>
    <row r="97" s="26" customFormat="1" x14ac:dyDescent="0.3"/>
    <row r="98" s="26" customFormat="1" x14ac:dyDescent="0.3"/>
    <row r="99" s="26" customFormat="1" x14ac:dyDescent="0.3"/>
    <row r="100" s="26" customFormat="1" x14ac:dyDescent="0.3"/>
    <row r="101" s="26" customFormat="1" x14ac:dyDescent="0.3"/>
    <row r="102" s="26" customFormat="1" x14ac:dyDescent="0.3"/>
    <row r="103" s="26" customFormat="1" x14ac:dyDescent="0.3"/>
    <row r="104" s="26" customFormat="1" x14ac:dyDescent="0.3"/>
    <row r="105" s="26" customFormat="1" x14ac:dyDescent="0.3"/>
    <row r="106" s="26" customFormat="1" x14ac:dyDescent="0.3"/>
    <row r="107" s="26" customFormat="1" x14ac:dyDescent="0.3"/>
    <row r="108" s="26" customFormat="1" x14ac:dyDescent="0.3"/>
    <row r="109" s="26" customFormat="1" x14ac:dyDescent="0.3"/>
    <row r="110" s="26" customFormat="1" x14ac:dyDescent="0.3"/>
    <row r="111" s="26" customFormat="1" x14ac:dyDescent="0.3"/>
    <row r="112" s="26" customFormat="1" x14ac:dyDescent="0.3"/>
    <row r="113" s="26" customFormat="1" x14ac:dyDescent="0.3"/>
    <row r="114" s="26" customFormat="1" x14ac:dyDescent="0.3"/>
    <row r="115" s="26" customFormat="1" x14ac:dyDescent="0.3"/>
    <row r="116" s="26" customFormat="1" x14ac:dyDescent="0.3"/>
    <row r="117" s="26" customFormat="1" x14ac:dyDescent="0.3"/>
    <row r="118" s="26" customFormat="1" x14ac:dyDescent="0.3"/>
    <row r="119" s="26" customFormat="1" x14ac:dyDescent="0.3"/>
    <row r="120" s="26" customFormat="1" x14ac:dyDescent="0.3"/>
    <row r="121" s="26" customFormat="1" x14ac:dyDescent="0.3"/>
    <row r="122" s="26" customFormat="1" x14ac:dyDescent="0.3"/>
    <row r="123" s="26" customFormat="1" x14ac:dyDescent="0.3"/>
    <row r="124" s="26" customFormat="1" x14ac:dyDescent="0.3"/>
    <row r="125" s="26" customFormat="1" x14ac:dyDescent="0.3"/>
    <row r="126" s="26" customFormat="1" x14ac:dyDescent="0.3"/>
    <row r="127" s="26" customFormat="1" x14ac:dyDescent="0.3"/>
    <row r="128" s="26" customFormat="1" x14ac:dyDescent="0.3"/>
    <row r="129" s="26" customFormat="1" x14ac:dyDescent="0.3"/>
    <row r="130" s="26" customFormat="1" x14ac:dyDescent="0.3"/>
    <row r="131" s="26" customFormat="1" x14ac:dyDescent="0.3"/>
    <row r="132" s="26" customFormat="1" x14ac:dyDescent="0.3"/>
    <row r="133" s="26" customFormat="1" x14ac:dyDescent="0.3"/>
    <row r="134" s="26" customFormat="1" x14ac:dyDescent="0.3"/>
    <row r="135" s="26" customFormat="1" x14ac:dyDescent="0.3"/>
    <row r="136" s="26" customFormat="1" x14ac:dyDescent="0.3"/>
    <row r="137" s="26" customFormat="1" x14ac:dyDescent="0.3"/>
    <row r="138" s="26" customFormat="1" x14ac:dyDescent="0.3"/>
    <row r="139" s="26" customFormat="1" x14ac:dyDescent="0.3"/>
    <row r="140" s="26" customFormat="1" x14ac:dyDescent="0.3"/>
    <row r="141" s="26" customFormat="1" x14ac:dyDescent="0.3"/>
    <row r="142" s="26" customFormat="1" x14ac:dyDescent="0.3"/>
    <row r="143" s="26" customFormat="1" x14ac:dyDescent="0.3"/>
    <row r="144" s="26" customFormat="1" x14ac:dyDescent="0.3"/>
    <row r="145" s="26" customFormat="1" x14ac:dyDescent="0.3"/>
    <row r="146" s="26" customFormat="1" x14ac:dyDescent="0.3"/>
    <row r="147" s="26" customFormat="1" x14ac:dyDescent="0.3"/>
    <row r="148" s="26" customFormat="1" x14ac:dyDescent="0.3"/>
    <row r="149" s="26" customFormat="1" x14ac:dyDescent="0.3"/>
    <row r="150" s="26" customFormat="1" x14ac:dyDescent="0.3"/>
    <row r="151" s="26" customFormat="1" x14ac:dyDescent="0.3"/>
    <row r="152" s="26" customFormat="1" x14ac:dyDescent="0.3"/>
    <row r="153" s="26" customFormat="1" x14ac:dyDescent="0.3"/>
    <row r="154" s="26" customFormat="1" x14ac:dyDescent="0.3"/>
    <row r="155" s="26" customFormat="1" x14ac:dyDescent="0.3"/>
    <row r="156" s="26" customFormat="1" x14ac:dyDescent="0.3"/>
    <row r="157" s="26" customFormat="1" x14ac:dyDescent="0.3"/>
    <row r="158" s="26" customFormat="1" x14ac:dyDescent="0.3"/>
    <row r="159" s="26" customFormat="1" x14ac:dyDescent="0.3"/>
    <row r="160" s="26" customFormat="1" x14ac:dyDescent="0.3"/>
    <row r="161" s="26" customFormat="1" x14ac:dyDescent="0.3"/>
    <row r="162" s="26" customFormat="1" x14ac:dyDescent="0.3"/>
    <row r="163" s="26" customFormat="1" x14ac:dyDescent="0.3"/>
    <row r="164" s="26" customFormat="1" x14ac:dyDescent="0.3"/>
    <row r="165" s="26" customFormat="1" x14ac:dyDescent="0.3"/>
    <row r="166" s="26" customFormat="1" x14ac:dyDescent="0.3"/>
    <row r="167" s="26" customFormat="1" x14ac:dyDescent="0.3"/>
    <row r="168" s="26" customFormat="1" x14ac:dyDescent="0.3"/>
    <row r="169" s="26" customFormat="1" x14ac:dyDescent="0.3"/>
    <row r="170" s="26" customFormat="1" x14ac:dyDescent="0.3"/>
    <row r="171" s="26" customFormat="1" x14ac:dyDescent="0.3"/>
    <row r="172" s="26" customFormat="1" x14ac:dyDescent="0.3"/>
    <row r="173" s="26" customFormat="1" x14ac:dyDescent="0.3"/>
    <row r="174" s="26" customFormat="1" x14ac:dyDescent="0.3"/>
    <row r="175" s="26" customFormat="1" x14ac:dyDescent="0.3"/>
    <row r="176" s="26" customFormat="1" x14ac:dyDescent="0.3"/>
    <row r="177" s="26" customFormat="1" x14ac:dyDescent="0.3"/>
    <row r="178" s="26" customFormat="1" x14ac:dyDescent="0.3"/>
    <row r="179" s="26" customFormat="1" x14ac:dyDescent="0.3"/>
    <row r="180" s="26" customFormat="1" x14ac:dyDescent="0.3"/>
    <row r="181" s="26" customFormat="1" x14ac:dyDescent="0.3"/>
    <row r="182" s="26" customFormat="1" x14ac:dyDescent="0.3"/>
    <row r="183" s="26" customFormat="1" x14ac:dyDescent="0.3"/>
    <row r="184" s="26" customFormat="1" x14ac:dyDescent="0.3"/>
    <row r="185" s="26" customFormat="1" x14ac:dyDescent="0.3"/>
    <row r="186" s="26" customFormat="1" x14ac:dyDescent="0.3"/>
    <row r="187" s="26" customFormat="1" x14ac:dyDescent="0.3"/>
    <row r="188" s="26" customFormat="1" x14ac:dyDescent="0.3"/>
    <row r="189" s="26" customFormat="1" x14ac:dyDescent="0.3"/>
    <row r="190" s="26" customFormat="1" x14ac:dyDescent="0.3"/>
    <row r="191" s="26" customFormat="1" x14ac:dyDescent="0.3"/>
    <row r="192" s="26" customFormat="1" x14ac:dyDescent="0.3"/>
    <row r="193" s="26" customFormat="1" x14ac:dyDescent="0.3"/>
    <row r="194" s="26" customFormat="1" x14ac:dyDescent="0.3"/>
    <row r="195" s="26" customFormat="1" x14ac:dyDescent="0.3"/>
    <row r="196" s="26" customFormat="1" x14ac:dyDescent="0.3"/>
    <row r="197" s="26" customFormat="1" x14ac:dyDescent="0.3"/>
    <row r="198" s="26" customFormat="1" x14ac:dyDescent="0.3"/>
    <row r="199" s="26" customFormat="1" x14ac:dyDescent="0.3"/>
    <row r="200" s="26" customFormat="1" x14ac:dyDescent="0.3"/>
    <row r="201" s="26" customFormat="1" x14ac:dyDescent="0.3"/>
    <row r="202" s="26" customFormat="1" x14ac:dyDescent="0.3"/>
    <row r="203" s="26" customFormat="1" x14ac:dyDescent="0.3"/>
    <row r="204" s="26" customFormat="1" x14ac:dyDescent="0.3"/>
    <row r="205" s="26" customFormat="1" x14ac:dyDescent="0.3"/>
    <row r="206" s="26" customFormat="1" x14ac:dyDescent="0.3"/>
    <row r="207" s="26" customFormat="1" x14ac:dyDescent="0.3"/>
    <row r="208" s="26" customFormat="1" x14ac:dyDescent="0.3"/>
    <row r="209" s="26" customFormat="1" x14ac:dyDescent="0.3"/>
    <row r="210" s="26" customFormat="1" x14ac:dyDescent="0.3"/>
    <row r="211" s="26" customFormat="1" x14ac:dyDescent="0.3"/>
    <row r="212" s="26" customFormat="1" x14ac:dyDescent="0.3"/>
    <row r="213" s="26" customFormat="1" x14ac:dyDescent="0.3"/>
    <row r="214" s="26" customFormat="1" x14ac:dyDescent="0.3"/>
    <row r="215" s="26" customFormat="1" x14ac:dyDescent="0.3"/>
    <row r="216" s="26" customFormat="1" x14ac:dyDescent="0.3"/>
    <row r="217" s="26" customFormat="1" x14ac:dyDescent="0.3"/>
    <row r="218" s="26" customFormat="1" x14ac:dyDescent="0.3"/>
    <row r="219" s="26" customFormat="1" x14ac:dyDescent="0.3"/>
    <row r="220" s="26" customFormat="1" x14ac:dyDescent="0.3"/>
    <row r="221" s="26" customFormat="1" x14ac:dyDescent="0.3"/>
    <row r="222" s="26" customFormat="1" x14ac:dyDescent="0.3"/>
    <row r="223" s="26" customFormat="1" x14ac:dyDescent="0.3"/>
    <row r="224" s="26" customFormat="1" x14ac:dyDescent="0.3"/>
    <row r="225" s="26" customFormat="1" x14ac:dyDescent="0.3"/>
    <row r="226" s="26" customFormat="1" x14ac:dyDescent="0.3"/>
    <row r="227" s="26" customFormat="1" x14ac:dyDescent="0.3"/>
    <row r="228" s="26" customFormat="1" x14ac:dyDescent="0.3"/>
    <row r="229" s="26" customFormat="1" x14ac:dyDescent="0.3"/>
    <row r="230" s="26" customFormat="1" x14ac:dyDescent="0.3"/>
    <row r="231" s="26" customFormat="1" x14ac:dyDescent="0.3"/>
    <row r="232" s="26" customFormat="1" x14ac:dyDescent="0.3"/>
    <row r="233" s="26" customFormat="1" x14ac:dyDescent="0.3"/>
    <row r="234" s="26" customFormat="1" x14ac:dyDescent="0.3"/>
    <row r="235" s="26" customFormat="1" x14ac:dyDescent="0.3"/>
    <row r="236" s="26" customFormat="1" x14ac:dyDescent="0.3"/>
    <row r="237" s="26" customFormat="1" x14ac:dyDescent="0.3"/>
    <row r="238" s="26" customFormat="1" x14ac:dyDescent="0.3"/>
    <row r="239" s="26" customFormat="1" x14ac:dyDescent="0.3"/>
    <row r="240" s="26" customFormat="1" x14ac:dyDescent="0.3"/>
    <row r="241" s="26" customFormat="1" x14ac:dyDescent="0.3"/>
    <row r="242" s="26" customFormat="1" x14ac:dyDescent="0.3"/>
    <row r="243" s="26" customFormat="1" x14ac:dyDescent="0.3"/>
    <row r="244" s="26" customFormat="1" x14ac:dyDescent="0.3"/>
    <row r="245" s="26" customFormat="1" x14ac:dyDescent="0.3"/>
    <row r="246" s="26" customFormat="1" x14ac:dyDescent="0.3"/>
    <row r="247" s="26" customFormat="1" x14ac:dyDescent="0.3"/>
    <row r="248" s="26" customFormat="1" x14ac:dyDescent="0.3"/>
    <row r="249" s="26" customFormat="1" x14ac:dyDescent="0.3"/>
    <row r="250" s="26" customFormat="1" x14ac:dyDescent="0.3"/>
    <row r="251" s="26" customFormat="1" x14ac:dyDescent="0.3"/>
    <row r="252" s="26" customFormat="1" x14ac:dyDescent="0.3"/>
    <row r="253" s="26" customFormat="1" x14ac:dyDescent="0.3"/>
    <row r="254" s="26" customFormat="1" x14ac:dyDescent="0.3"/>
    <row r="255" s="26" customFormat="1" x14ac:dyDescent="0.3"/>
    <row r="256" s="26" customFormat="1" x14ac:dyDescent="0.3"/>
    <row r="257" s="26" customFormat="1" x14ac:dyDescent="0.3"/>
    <row r="258" s="26" customFormat="1" x14ac:dyDescent="0.3"/>
    <row r="259" s="26" customFormat="1" x14ac:dyDescent="0.3"/>
    <row r="260" s="26" customFormat="1" x14ac:dyDescent="0.3"/>
    <row r="261" s="26" customFormat="1" x14ac:dyDescent="0.3"/>
    <row r="262" s="26" customFormat="1" x14ac:dyDescent="0.3"/>
    <row r="263" s="26" customFormat="1" x14ac:dyDescent="0.3"/>
    <row r="264" s="26" customFormat="1" x14ac:dyDescent="0.3"/>
    <row r="265" s="26" customFormat="1" x14ac:dyDescent="0.3"/>
    <row r="266" s="26" customFormat="1" x14ac:dyDescent="0.3"/>
    <row r="267" s="26" customFormat="1" x14ac:dyDescent="0.3"/>
    <row r="268" s="26" customFormat="1" x14ac:dyDescent="0.3"/>
    <row r="269" s="26" customFormat="1" x14ac:dyDescent="0.3"/>
    <row r="270" s="26" customFormat="1" x14ac:dyDescent="0.3"/>
    <row r="271" s="26" customFormat="1" x14ac:dyDescent="0.3"/>
    <row r="272" s="26" customFormat="1" x14ac:dyDescent="0.3"/>
    <row r="273" s="26" customFormat="1" x14ac:dyDescent="0.3"/>
    <row r="274" s="26" customFormat="1" x14ac:dyDescent="0.3"/>
    <row r="275" s="26" customFormat="1" x14ac:dyDescent="0.3"/>
    <row r="276" s="26" customFormat="1" x14ac:dyDescent="0.3"/>
    <row r="277" s="26" customFormat="1" x14ac:dyDescent="0.3"/>
    <row r="278" s="26" customFormat="1" x14ac:dyDescent="0.3"/>
    <row r="279" s="26" customFormat="1" x14ac:dyDescent="0.3"/>
    <row r="280" s="26" customFormat="1" x14ac:dyDescent="0.3"/>
    <row r="281" s="26" customFormat="1" x14ac:dyDescent="0.3"/>
    <row r="282" s="26" customFormat="1" x14ac:dyDescent="0.3"/>
    <row r="283" s="26" customFormat="1" x14ac:dyDescent="0.3"/>
    <row r="284" s="26" customFormat="1" x14ac:dyDescent="0.3"/>
    <row r="285" s="26" customFormat="1" x14ac:dyDescent="0.3"/>
    <row r="286" s="26" customFormat="1" x14ac:dyDescent="0.3"/>
    <row r="287" s="26" customFormat="1" x14ac:dyDescent="0.3"/>
    <row r="288" s="26" customFormat="1" x14ac:dyDescent="0.3"/>
    <row r="289" s="26" customFormat="1" x14ac:dyDescent="0.3"/>
    <row r="290" s="26" customFormat="1" x14ac:dyDescent="0.3"/>
    <row r="291" s="26" customFormat="1" x14ac:dyDescent="0.3"/>
    <row r="292" s="26" customFormat="1" x14ac:dyDescent="0.3"/>
    <row r="293" s="26" customFormat="1" x14ac:dyDescent="0.3"/>
    <row r="294" s="26" customFormat="1" x14ac:dyDescent="0.3"/>
    <row r="295" s="26" customFormat="1" x14ac:dyDescent="0.3"/>
    <row r="296" s="26" customFormat="1" x14ac:dyDescent="0.3"/>
    <row r="297" s="26" customFormat="1" x14ac:dyDescent="0.3"/>
    <row r="298" s="26" customFormat="1" x14ac:dyDescent="0.3"/>
    <row r="299" s="26" customFormat="1" x14ac:dyDescent="0.3"/>
    <row r="300" s="26" customFormat="1" x14ac:dyDescent="0.3"/>
    <row r="301" s="26" customFormat="1" x14ac:dyDescent="0.3"/>
    <row r="302" s="26" customFormat="1" x14ac:dyDescent="0.3"/>
    <row r="303" s="26" customFormat="1" x14ac:dyDescent="0.3"/>
    <row r="304" s="26" customFormat="1" x14ac:dyDescent="0.3"/>
    <row r="305" s="26" customFormat="1" x14ac:dyDescent="0.3"/>
    <row r="306" s="26" customFormat="1" x14ac:dyDescent="0.3"/>
    <row r="307" s="26" customFormat="1" x14ac:dyDescent="0.3"/>
    <row r="308" s="26" customFormat="1" x14ac:dyDescent="0.3"/>
    <row r="309" s="26" customFormat="1" x14ac:dyDescent="0.3"/>
    <row r="310" s="26" customFormat="1" x14ac:dyDescent="0.3"/>
    <row r="311" s="26" customFormat="1" x14ac:dyDescent="0.3"/>
    <row r="312" s="26" customFormat="1" x14ac:dyDescent="0.3"/>
    <row r="313" s="26" customFormat="1" x14ac:dyDescent="0.3"/>
    <row r="314" s="26" customFormat="1" x14ac:dyDescent="0.3"/>
    <row r="315" s="26" customFormat="1" x14ac:dyDescent="0.3"/>
    <row r="316" s="26" customFormat="1" x14ac:dyDescent="0.3"/>
    <row r="317" s="26" customFormat="1" x14ac:dyDescent="0.3"/>
    <row r="318" s="26" customFormat="1" x14ac:dyDescent="0.3"/>
    <row r="319" s="26" customFormat="1" x14ac:dyDescent="0.3"/>
    <row r="320" s="26" customFormat="1" x14ac:dyDescent="0.3"/>
    <row r="321" s="26" customFormat="1" x14ac:dyDescent="0.3"/>
    <row r="322" s="26" customFormat="1" x14ac:dyDescent="0.3"/>
    <row r="323" s="26" customFormat="1" x14ac:dyDescent="0.3"/>
    <row r="324" s="26" customFormat="1" x14ac:dyDescent="0.3"/>
    <row r="325" s="26" customFormat="1" x14ac:dyDescent="0.3"/>
    <row r="326" s="26" customFormat="1" x14ac:dyDescent="0.3"/>
    <row r="327" s="26" customFormat="1" x14ac:dyDescent="0.3"/>
    <row r="328" s="26" customFormat="1" x14ac:dyDescent="0.3"/>
    <row r="329" s="26" customFormat="1" x14ac:dyDescent="0.3"/>
    <row r="330" s="26" customFormat="1" x14ac:dyDescent="0.3"/>
    <row r="331" s="26" customFormat="1" x14ac:dyDescent="0.3"/>
    <row r="332" s="26" customFormat="1" x14ac:dyDescent="0.3"/>
    <row r="333" s="26" customFormat="1" x14ac:dyDescent="0.3"/>
    <row r="334" s="26" customFormat="1" x14ac:dyDescent="0.3"/>
    <row r="335" s="26" customFormat="1" x14ac:dyDescent="0.3"/>
    <row r="336" s="26" customFormat="1" x14ac:dyDescent="0.3"/>
    <row r="337" s="26" customFormat="1" x14ac:dyDescent="0.3"/>
    <row r="338" s="26" customFormat="1" x14ac:dyDescent="0.3"/>
    <row r="339" s="26" customFormat="1" x14ac:dyDescent="0.3"/>
    <row r="340" s="26" customFormat="1" x14ac:dyDescent="0.3"/>
    <row r="341" s="26" customFormat="1" x14ac:dyDescent="0.3"/>
    <row r="342" s="26" customFormat="1" x14ac:dyDescent="0.3"/>
    <row r="343" s="26" customFormat="1" x14ac:dyDescent="0.3"/>
    <row r="344" s="26" customFormat="1" x14ac:dyDescent="0.3"/>
    <row r="345" s="26" customFormat="1" x14ac:dyDescent="0.3"/>
    <row r="346" s="26" customFormat="1" x14ac:dyDescent="0.3"/>
    <row r="347" s="26" customFormat="1" x14ac:dyDescent="0.3"/>
    <row r="348" s="26" customFormat="1" x14ac:dyDescent="0.3"/>
    <row r="349" s="26" customFormat="1" x14ac:dyDescent="0.3"/>
    <row r="350" s="26" customFormat="1" x14ac:dyDescent="0.3"/>
    <row r="351" s="26" customFormat="1" x14ac:dyDescent="0.3"/>
    <row r="352" s="26" customFormat="1" x14ac:dyDescent="0.3"/>
    <row r="353" s="26" customFormat="1" x14ac:dyDescent="0.3"/>
    <row r="354" s="26" customFormat="1" x14ac:dyDescent="0.3"/>
    <row r="355" s="26" customFormat="1" x14ac:dyDescent="0.3"/>
    <row r="356" s="26" customFormat="1" x14ac:dyDescent="0.3"/>
    <row r="357" s="26" customFormat="1" x14ac:dyDescent="0.3"/>
    <row r="358" s="26" customFormat="1" x14ac:dyDescent="0.3"/>
    <row r="359" s="26" customFormat="1" x14ac:dyDescent="0.3"/>
    <row r="360" s="26" customFormat="1" x14ac:dyDescent="0.3"/>
    <row r="361" s="26" customFormat="1" x14ac:dyDescent="0.3"/>
    <row r="362" s="26" customFormat="1" x14ac:dyDescent="0.3"/>
    <row r="363" s="26" customFormat="1" x14ac:dyDescent="0.3"/>
    <row r="364" s="26" customFormat="1" x14ac:dyDescent="0.3"/>
    <row r="365" s="26" customFormat="1" x14ac:dyDescent="0.3"/>
    <row r="366" s="26" customFormat="1" x14ac:dyDescent="0.3"/>
    <row r="367" s="26" customFormat="1" x14ac:dyDescent="0.3"/>
    <row r="368" s="26" customFormat="1" x14ac:dyDescent="0.3"/>
    <row r="369" s="26" customFormat="1" x14ac:dyDescent="0.3"/>
    <row r="370" s="26" customFormat="1" x14ac:dyDescent="0.3"/>
    <row r="371" s="26" customFormat="1" x14ac:dyDescent="0.3"/>
    <row r="372" s="26" customFormat="1" x14ac:dyDescent="0.3"/>
    <row r="373" s="26" customFormat="1" x14ac:dyDescent="0.3"/>
    <row r="374" s="26" customFormat="1" x14ac:dyDescent="0.3"/>
    <row r="375" s="26" customFormat="1" x14ac:dyDescent="0.3"/>
    <row r="376" s="26" customFormat="1" x14ac:dyDescent="0.3"/>
    <row r="377" s="26" customFormat="1" x14ac:dyDescent="0.3"/>
    <row r="378" s="26" customFormat="1" x14ac:dyDescent="0.3"/>
    <row r="379" s="26" customFormat="1" x14ac:dyDescent="0.3"/>
    <row r="380" s="26" customFormat="1" x14ac:dyDescent="0.3"/>
    <row r="381" s="26" customFormat="1" x14ac:dyDescent="0.3"/>
    <row r="382" s="26" customFormat="1" x14ac:dyDescent="0.3"/>
    <row r="383" s="26" customFormat="1" x14ac:dyDescent="0.3"/>
    <row r="384" s="26" customFormat="1" x14ac:dyDescent="0.3"/>
    <row r="385" s="26" customFormat="1" x14ac:dyDescent="0.3"/>
    <row r="386" s="26" customFormat="1" x14ac:dyDescent="0.3"/>
    <row r="387" s="26" customFormat="1" x14ac:dyDescent="0.3"/>
    <row r="388" s="26" customFormat="1" x14ac:dyDescent="0.3"/>
    <row r="389" s="26" customFormat="1" x14ac:dyDescent="0.3"/>
    <row r="390" s="26" customFormat="1" x14ac:dyDescent="0.3"/>
    <row r="391" s="26" customFormat="1" x14ac:dyDescent="0.3"/>
    <row r="392" s="26" customFormat="1" x14ac:dyDescent="0.3"/>
    <row r="393" s="26" customFormat="1" x14ac:dyDescent="0.3"/>
    <row r="394" s="26" customFormat="1" x14ac:dyDescent="0.3"/>
    <row r="395" s="26" customFormat="1" x14ac:dyDescent="0.3"/>
    <row r="396" s="26" customFormat="1" x14ac:dyDescent="0.3"/>
    <row r="397" s="26" customFormat="1" x14ac:dyDescent="0.3"/>
    <row r="398" s="26" customFormat="1" x14ac:dyDescent="0.3"/>
    <row r="399" s="26" customFormat="1" x14ac:dyDescent="0.3"/>
    <row r="400" s="26" customFormat="1" x14ac:dyDescent="0.3"/>
    <row r="401" s="26" customFormat="1" x14ac:dyDescent="0.3"/>
    <row r="402" s="26" customFormat="1" x14ac:dyDescent="0.3"/>
    <row r="403" s="26" customFormat="1" x14ac:dyDescent="0.3"/>
    <row r="404" s="26" customFormat="1" x14ac:dyDescent="0.3"/>
    <row r="405" s="26" customFormat="1" x14ac:dyDescent="0.3"/>
    <row r="406" s="26" customFormat="1" x14ac:dyDescent="0.3"/>
    <row r="407" s="26" customFormat="1" x14ac:dyDescent="0.3"/>
    <row r="408" s="26" customFormat="1" x14ac:dyDescent="0.3"/>
    <row r="409" s="26" customFormat="1" x14ac:dyDescent="0.3"/>
    <row r="410" s="26" customFormat="1" x14ac:dyDescent="0.3"/>
    <row r="411" s="26" customFormat="1" x14ac:dyDescent="0.3"/>
    <row r="412" s="26" customFormat="1" x14ac:dyDescent="0.3"/>
    <row r="413" s="26" customFormat="1" x14ac:dyDescent="0.3"/>
    <row r="414" s="26" customFormat="1" x14ac:dyDescent="0.3"/>
    <row r="415" s="26" customFormat="1" x14ac:dyDescent="0.3"/>
    <row r="416" s="26" customFormat="1" x14ac:dyDescent="0.3"/>
    <row r="417" s="26" customFormat="1" x14ac:dyDescent="0.3"/>
    <row r="418" s="26" customFormat="1" x14ac:dyDescent="0.3"/>
    <row r="419" s="26" customFormat="1" x14ac:dyDescent="0.3"/>
    <row r="420" s="26" customFormat="1" x14ac:dyDescent="0.3"/>
    <row r="421" s="26" customFormat="1" x14ac:dyDescent="0.3"/>
    <row r="422" s="26" customFormat="1" x14ac:dyDescent="0.3"/>
    <row r="423" s="26" customFormat="1" x14ac:dyDescent="0.3"/>
    <row r="424" s="26" customFormat="1" x14ac:dyDescent="0.3"/>
    <row r="425" s="26" customFormat="1" x14ac:dyDescent="0.3"/>
    <row r="426" s="26" customFormat="1" x14ac:dyDescent="0.3"/>
    <row r="427" s="26" customFormat="1" x14ac:dyDescent="0.3"/>
    <row r="428" s="26" customFormat="1" x14ac:dyDescent="0.3"/>
    <row r="429" s="26" customFormat="1" x14ac:dyDescent="0.3"/>
    <row r="430" s="26" customFormat="1" x14ac:dyDescent="0.3"/>
    <row r="431" s="26" customFormat="1" x14ac:dyDescent="0.3"/>
    <row r="432" s="26" customFormat="1" x14ac:dyDescent="0.3"/>
    <row r="433" s="26" customFormat="1" x14ac:dyDescent="0.3"/>
    <row r="434" s="26" customFormat="1" x14ac:dyDescent="0.3"/>
    <row r="435" s="26" customFormat="1" x14ac:dyDescent="0.3"/>
    <row r="436" s="26" customFormat="1" x14ac:dyDescent="0.3"/>
    <row r="437" s="26" customFormat="1" x14ac:dyDescent="0.3"/>
    <row r="438" s="26" customFormat="1" x14ac:dyDescent="0.3"/>
    <row r="439" s="26" customFormat="1" x14ac:dyDescent="0.3"/>
    <row r="440" s="26" customFormat="1" x14ac:dyDescent="0.3"/>
    <row r="441" s="26" customFormat="1" x14ac:dyDescent="0.3"/>
    <row r="442" s="26" customFormat="1" x14ac:dyDescent="0.3"/>
    <row r="443" s="26" customFormat="1" x14ac:dyDescent="0.3"/>
    <row r="444" s="26" customFormat="1" x14ac:dyDescent="0.3"/>
    <row r="445" s="26" customFormat="1" x14ac:dyDescent="0.3"/>
    <row r="446" s="26" customFormat="1" x14ac:dyDescent="0.3"/>
    <row r="447" s="26" customFormat="1" x14ac:dyDescent="0.3"/>
    <row r="448" s="26" customFormat="1" x14ac:dyDescent="0.3"/>
    <row r="449" s="26" customFormat="1" x14ac:dyDescent="0.3"/>
    <row r="450" s="26" customFormat="1" x14ac:dyDescent="0.3"/>
    <row r="451" s="26" customFormat="1" x14ac:dyDescent="0.3"/>
    <row r="452" s="26" customFormat="1" x14ac:dyDescent="0.3"/>
    <row r="453" s="26" customFormat="1" x14ac:dyDescent="0.3"/>
    <row r="454" s="26" customFormat="1" x14ac:dyDescent="0.3"/>
    <row r="455" s="26" customFormat="1" x14ac:dyDescent="0.3"/>
    <row r="456" s="26" customFormat="1" x14ac:dyDescent="0.3"/>
    <row r="457" s="26" customFormat="1" x14ac:dyDescent="0.3"/>
    <row r="458" s="26" customFormat="1" x14ac:dyDescent="0.3"/>
    <row r="459" s="26" customFormat="1" x14ac:dyDescent="0.3"/>
    <row r="460" s="26" customFormat="1" x14ac:dyDescent="0.3"/>
    <row r="461" s="26" customFormat="1" x14ac:dyDescent="0.3"/>
    <row r="462" s="26" customFormat="1" x14ac:dyDescent="0.3"/>
    <row r="463" s="26" customFormat="1" x14ac:dyDescent="0.3"/>
    <row r="464" s="26" customFormat="1" x14ac:dyDescent="0.3"/>
    <row r="465" s="26" customFormat="1" x14ac:dyDescent="0.3"/>
    <row r="466" s="26" customFormat="1" x14ac:dyDescent="0.3"/>
    <row r="467" s="26" customFormat="1" x14ac:dyDescent="0.3"/>
    <row r="468" s="26" customFormat="1" x14ac:dyDescent="0.3"/>
    <row r="469" s="26" customFormat="1" x14ac:dyDescent="0.3"/>
    <row r="470" s="26" customFormat="1" x14ac:dyDescent="0.3"/>
    <row r="471" s="26" customFormat="1" x14ac:dyDescent="0.3"/>
    <row r="472" s="26" customFormat="1" x14ac:dyDescent="0.3"/>
    <row r="473" s="26" customFormat="1" x14ac:dyDescent="0.3"/>
    <row r="474" s="26" customFormat="1" x14ac:dyDescent="0.3"/>
    <row r="475" s="26" customFormat="1" x14ac:dyDescent="0.3"/>
    <row r="476" s="26" customFormat="1" x14ac:dyDescent="0.3"/>
    <row r="477" s="26" customFormat="1" x14ac:dyDescent="0.3"/>
    <row r="478" s="26" customFormat="1" x14ac:dyDescent="0.3"/>
    <row r="479" s="26" customFormat="1" x14ac:dyDescent="0.3"/>
    <row r="480" s="26" customFormat="1" x14ac:dyDescent="0.3"/>
    <row r="481" s="26" customFormat="1" x14ac:dyDescent="0.3"/>
    <row r="482" s="26" customFormat="1" x14ac:dyDescent="0.3"/>
    <row r="483" s="26" customFormat="1" x14ac:dyDescent="0.3"/>
    <row r="484" s="26" customFormat="1" x14ac:dyDescent="0.3"/>
    <row r="485" s="26" customFormat="1" x14ac:dyDescent="0.3"/>
    <row r="486" s="26" customFormat="1" x14ac:dyDescent="0.3"/>
    <row r="487" s="26" customFormat="1" x14ac:dyDescent="0.3"/>
    <row r="488" s="26" customFormat="1" x14ac:dyDescent="0.3"/>
    <row r="489" s="26" customFormat="1" x14ac:dyDescent="0.3"/>
    <row r="490" s="26" customFormat="1" x14ac:dyDescent="0.3"/>
    <row r="491" s="26" customFormat="1" x14ac:dyDescent="0.3"/>
    <row r="492" s="26" customFormat="1" x14ac:dyDescent="0.3"/>
    <row r="493" s="26" customFormat="1" x14ac:dyDescent="0.3"/>
    <row r="494" s="26" customFormat="1" x14ac:dyDescent="0.3"/>
    <row r="495" s="26" customFormat="1" x14ac:dyDescent="0.3"/>
    <row r="496" s="26" customFormat="1" x14ac:dyDescent="0.3"/>
    <row r="497" s="26" customFormat="1" x14ac:dyDescent="0.3"/>
    <row r="498" s="26" customFormat="1" x14ac:dyDescent="0.3"/>
    <row r="499" s="26" customFormat="1" x14ac:dyDescent="0.3"/>
    <row r="500" s="26" customFormat="1" x14ac:dyDescent="0.3"/>
    <row r="501" s="26" customFormat="1" x14ac:dyDescent="0.3"/>
    <row r="502" s="26" customFormat="1" x14ac:dyDescent="0.3"/>
    <row r="503" s="26" customFormat="1" x14ac:dyDescent="0.3"/>
    <row r="504" s="26" customFormat="1" x14ac:dyDescent="0.3"/>
    <row r="505" s="26" customFormat="1" x14ac:dyDescent="0.3"/>
    <row r="506" s="26" customFormat="1" x14ac:dyDescent="0.3"/>
    <row r="507" s="26" customFormat="1" x14ac:dyDescent="0.3"/>
    <row r="508" s="26" customFormat="1" x14ac:dyDescent="0.3"/>
    <row r="509" s="26" customFormat="1" x14ac:dyDescent="0.3"/>
    <row r="510" s="26" customFormat="1" x14ac:dyDescent="0.3"/>
    <row r="511" s="26" customFormat="1" x14ac:dyDescent="0.3"/>
    <row r="512" s="26" customFormat="1" x14ac:dyDescent="0.3"/>
    <row r="513" s="26" customFormat="1" x14ac:dyDescent="0.3"/>
    <row r="514" s="26" customFormat="1" x14ac:dyDescent="0.3"/>
    <row r="515" s="26" customFormat="1" x14ac:dyDescent="0.3"/>
    <row r="516" s="26" customFormat="1" x14ac:dyDescent="0.3"/>
    <row r="517" s="26" customFormat="1" x14ac:dyDescent="0.3"/>
    <row r="518" s="26" customFormat="1" x14ac:dyDescent="0.3"/>
    <row r="519" s="26" customFormat="1" x14ac:dyDescent="0.3"/>
    <row r="520" s="26" customFormat="1" x14ac:dyDescent="0.3"/>
    <row r="521" s="26" customFormat="1" x14ac:dyDescent="0.3"/>
    <row r="522" s="26" customFormat="1" x14ac:dyDescent="0.3"/>
    <row r="523" s="26" customFormat="1" x14ac:dyDescent="0.3"/>
    <row r="524" s="26" customFormat="1" x14ac:dyDescent="0.3"/>
    <row r="525" s="26" customFormat="1" x14ac:dyDescent="0.3"/>
    <row r="526" s="26" customFormat="1" x14ac:dyDescent="0.3"/>
    <row r="527" s="26" customFormat="1" x14ac:dyDescent="0.3"/>
    <row r="528" s="26" customFormat="1" x14ac:dyDescent="0.3"/>
    <row r="529" s="26" customFormat="1" x14ac:dyDescent="0.3"/>
    <row r="530" s="26" customFormat="1" x14ac:dyDescent="0.3"/>
    <row r="531" s="26" customFormat="1" x14ac:dyDescent="0.3"/>
    <row r="532" s="26" customFormat="1" x14ac:dyDescent="0.3"/>
    <row r="533" s="26" customFormat="1" x14ac:dyDescent="0.3"/>
    <row r="534" s="26" customFormat="1" x14ac:dyDescent="0.3"/>
    <row r="535" s="26" customFormat="1" x14ac:dyDescent="0.3"/>
    <row r="536" s="26" customFormat="1" x14ac:dyDescent="0.3"/>
    <row r="537" s="26" customFormat="1" x14ac:dyDescent="0.3"/>
    <row r="538" s="26" customFormat="1" x14ac:dyDescent="0.3"/>
    <row r="539" s="26" customFormat="1" x14ac:dyDescent="0.3"/>
    <row r="540" s="26" customFormat="1" x14ac:dyDescent="0.3"/>
    <row r="541" s="26" customFormat="1" x14ac:dyDescent="0.3"/>
    <row r="542" s="26" customFormat="1" x14ac:dyDescent="0.3"/>
    <row r="543" s="26" customFormat="1" x14ac:dyDescent="0.3"/>
    <row r="544" s="26" customFormat="1" x14ac:dyDescent="0.3"/>
    <row r="545" s="26" customFormat="1" x14ac:dyDescent="0.3"/>
    <row r="546" s="26" customFormat="1" x14ac:dyDescent="0.3"/>
    <row r="547" s="26" customFormat="1" x14ac:dyDescent="0.3"/>
    <row r="548" s="26" customFormat="1" x14ac:dyDescent="0.3"/>
    <row r="549" s="26" customFormat="1" x14ac:dyDescent="0.3"/>
    <row r="550" s="26" customFormat="1" x14ac:dyDescent="0.3"/>
    <row r="551" s="26" customFormat="1" x14ac:dyDescent="0.3"/>
    <row r="552" s="26" customFormat="1" x14ac:dyDescent="0.3"/>
    <row r="553" s="26" customFormat="1" x14ac:dyDescent="0.3"/>
    <row r="554" s="26" customFormat="1" x14ac:dyDescent="0.3"/>
    <row r="555" s="26" customFormat="1" x14ac:dyDescent="0.3"/>
  </sheetData>
  <mergeCells count="25">
    <mergeCell ref="C33:G33"/>
    <mergeCell ref="C22:D22"/>
    <mergeCell ref="C23:D23"/>
    <mergeCell ref="C24:D24"/>
    <mergeCell ref="C26:I26"/>
    <mergeCell ref="C30:G30"/>
    <mergeCell ref="C21:D21"/>
    <mergeCell ref="C9:D9"/>
    <mergeCell ref="C10:D10"/>
    <mergeCell ref="C11:D11"/>
    <mergeCell ref="C12:D12"/>
    <mergeCell ref="C13:D13"/>
    <mergeCell ref="C14:D14"/>
    <mergeCell ref="C15:D15"/>
    <mergeCell ref="C16:D16"/>
    <mergeCell ref="C19:D19"/>
    <mergeCell ref="C20:D20"/>
    <mergeCell ref="C17:D17"/>
    <mergeCell ref="C18:D18"/>
    <mergeCell ref="C8:D8"/>
    <mergeCell ref="D2:E2"/>
    <mergeCell ref="C4:D4"/>
    <mergeCell ref="C5:D5"/>
    <mergeCell ref="C6:D6"/>
    <mergeCell ref="C7:D7"/>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092A-C956-4EB8-B850-6EACC6D21242}">
  <dimension ref="A1:AE153"/>
  <sheetViews>
    <sheetView zoomScale="80" zoomScaleNormal="80" workbookViewId="0">
      <pane ySplit="3" topLeftCell="A4" activePane="bottomLeft" state="frozen"/>
      <selection pane="bottomLeft" activeCell="D23" sqref="D23"/>
    </sheetView>
  </sheetViews>
  <sheetFormatPr defaultRowHeight="14.4" x14ac:dyDescent="0.3"/>
  <cols>
    <col min="1" max="1" width="1.44140625" customWidth="1"/>
    <col min="2" max="2" width="17.88671875" customWidth="1"/>
    <col min="3" max="3" width="13.88671875" style="126" customWidth="1"/>
    <col min="4" max="4" width="108.33203125" style="126" customWidth="1"/>
    <col min="5" max="7" width="8.5546875" style="126" customWidth="1"/>
    <col min="8" max="8" width="3.6640625" style="126" customWidth="1"/>
    <col min="9" max="10" width="3.44140625" style="126" bestFit="1" customWidth="1"/>
    <col min="11" max="11" width="2.88671875" style="126" customWidth="1"/>
    <col min="12" max="14" width="3.88671875" style="126" customWidth="1"/>
    <col min="15" max="17" width="4" style="126" customWidth="1"/>
    <col min="18" max="19" width="4.109375" style="126" customWidth="1"/>
    <col min="20" max="20" width="63.44140625" customWidth="1"/>
    <col min="21" max="31" width="9.109375" style="314"/>
  </cols>
  <sheetData>
    <row r="1" spans="1:22" ht="6" customHeight="1" x14ac:dyDescent="0.3">
      <c r="A1" s="289"/>
      <c r="B1" s="289"/>
      <c r="C1" s="128"/>
      <c r="D1" s="128"/>
      <c r="E1" s="128"/>
      <c r="F1" s="128"/>
      <c r="G1" s="128"/>
      <c r="H1" s="128"/>
      <c r="I1" s="128"/>
      <c r="J1" s="128"/>
      <c r="K1" s="128"/>
      <c r="L1" s="128"/>
      <c r="M1" s="128"/>
      <c r="N1" s="128"/>
      <c r="O1" s="128"/>
      <c r="P1" s="128"/>
      <c r="Q1" s="128"/>
      <c r="R1" s="128"/>
      <c r="S1" s="128"/>
      <c r="T1" s="289"/>
    </row>
    <row r="2" spans="1:22" ht="26.85" customHeight="1" x14ac:dyDescent="0.3">
      <c r="A2" s="289"/>
      <c r="B2" s="289"/>
      <c r="C2" s="128"/>
      <c r="D2" s="128"/>
      <c r="E2" s="128"/>
      <c r="F2" s="128"/>
      <c r="G2" s="128"/>
      <c r="H2" s="128"/>
      <c r="I2" s="455" t="s">
        <v>326</v>
      </c>
      <c r="J2" s="456"/>
      <c r="K2" s="456"/>
      <c r="L2" s="456"/>
      <c r="M2" s="456"/>
      <c r="N2" s="456"/>
      <c r="O2" s="456"/>
      <c r="P2" s="290"/>
      <c r="Q2" s="290"/>
      <c r="R2" s="457" t="s">
        <v>24</v>
      </c>
      <c r="S2" s="457"/>
      <c r="T2" s="128"/>
    </row>
    <row r="3" spans="1:22" ht="158.1" customHeight="1" x14ac:dyDescent="0.3">
      <c r="A3" s="289"/>
      <c r="B3" s="371" t="s">
        <v>191</v>
      </c>
      <c r="C3" s="372" t="s">
        <v>327</v>
      </c>
      <c r="D3" s="373" t="s">
        <v>23</v>
      </c>
      <c r="E3" s="374" t="s">
        <v>15</v>
      </c>
      <c r="F3" s="374" t="s">
        <v>31</v>
      </c>
      <c r="G3" s="374" t="s">
        <v>642</v>
      </c>
      <c r="H3" s="375" t="s">
        <v>19</v>
      </c>
      <c r="I3" s="376" t="s">
        <v>643</v>
      </c>
      <c r="J3" s="376" t="s">
        <v>881</v>
      </c>
      <c r="K3" s="376" t="s">
        <v>644</v>
      </c>
      <c r="L3" s="376" t="s">
        <v>645</v>
      </c>
      <c r="M3" s="376" t="s">
        <v>700</v>
      </c>
      <c r="N3" s="376" t="s">
        <v>698</v>
      </c>
      <c r="O3" s="376" t="s">
        <v>699</v>
      </c>
      <c r="P3" s="376" t="s">
        <v>429</v>
      </c>
      <c r="Q3" s="376" t="s">
        <v>685</v>
      </c>
      <c r="R3" s="377" t="s">
        <v>430</v>
      </c>
      <c r="S3" s="377" t="s">
        <v>676</v>
      </c>
      <c r="T3" s="383" t="s">
        <v>20</v>
      </c>
    </row>
    <row r="4" spans="1:22" ht="15" customHeight="1" x14ac:dyDescent="0.3">
      <c r="A4" s="289"/>
      <c r="B4" s="396" t="s">
        <v>775</v>
      </c>
      <c r="C4" s="219" t="s">
        <v>366</v>
      </c>
      <c r="D4" s="378" t="s">
        <v>738</v>
      </c>
      <c r="E4" s="285" t="s">
        <v>14</v>
      </c>
      <c r="F4" s="285" t="s">
        <v>14</v>
      </c>
      <c r="G4" s="189" t="s">
        <v>18</v>
      </c>
      <c r="H4" s="379" t="s">
        <v>5</v>
      </c>
      <c r="I4" s="127" t="s">
        <v>21</v>
      </c>
      <c r="J4" s="127"/>
      <c r="K4" s="127"/>
      <c r="L4" s="127"/>
      <c r="M4" s="127"/>
      <c r="N4" s="127"/>
      <c r="O4" s="127"/>
      <c r="P4" s="127"/>
      <c r="Q4" s="127"/>
      <c r="R4" s="380" t="s">
        <v>21</v>
      </c>
      <c r="S4" s="381"/>
      <c r="T4" s="384"/>
    </row>
    <row r="5" spans="1:22" x14ac:dyDescent="0.3">
      <c r="A5" s="289"/>
      <c r="B5" s="396" t="s">
        <v>776</v>
      </c>
      <c r="C5" s="219" t="s">
        <v>366</v>
      </c>
      <c r="D5" s="378" t="s">
        <v>739</v>
      </c>
      <c r="E5" s="285" t="s">
        <v>14</v>
      </c>
      <c r="F5" s="285" t="s">
        <v>18</v>
      </c>
      <c r="G5" s="189" t="s">
        <v>14</v>
      </c>
      <c r="H5" s="379" t="s">
        <v>5</v>
      </c>
      <c r="I5" s="127" t="s">
        <v>21</v>
      </c>
      <c r="J5" s="127"/>
      <c r="K5" s="127"/>
      <c r="L5" s="127"/>
      <c r="M5" s="127"/>
      <c r="N5" s="127"/>
      <c r="O5" s="127"/>
      <c r="P5" s="127"/>
      <c r="Q5" s="127"/>
      <c r="R5" s="380"/>
      <c r="S5" s="381" t="s">
        <v>21</v>
      </c>
      <c r="T5" s="384"/>
    </row>
    <row r="6" spans="1:22" x14ac:dyDescent="0.3">
      <c r="A6" s="289"/>
      <c r="B6" s="396" t="s">
        <v>777</v>
      </c>
      <c r="C6" s="219" t="s">
        <v>366</v>
      </c>
      <c r="D6" s="378" t="s">
        <v>740</v>
      </c>
      <c r="E6" s="285" t="s">
        <v>14</v>
      </c>
      <c r="F6" s="285" t="s">
        <v>18</v>
      </c>
      <c r="G6" s="189" t="s">
        <v>14</v>
      </c>
      <c r="H6" s="379" t="s">
        <v>5</v>
      </c>
      <c r="I6" s="127" t="s">
        <v>21</v>
      </c>
      <c r="J6" s="127"/>
      <c r="K6" s="127"/>
      <c r="L6" s="127"/>
      <c r="M6" s="127"/>
      <c r="N6" s="127"/>
      <c r="O6" s="127"/>
      <c r="P6" s="127"/>
      <c r="Q6" s="127"/>
      <c r="R6" s="380"/>
      <c r="S6" s="381" t="s">
        <v>21</v>
      </c>
      <c r="T6" s="384"/>
      <c r="V6" s="314" t="s">
        <v>7</v>
      </c>
    </row>
    <row r="7" spans="1:22" x14ac:dyDescent="0.3">
      <c r="A7" s="289"/>
      <c r="B7" s="385" t="s">
        <v>778</v>
      </c>
      <c r="C7" s="219" t="s">
        <v>378</v>
      </c>
      <c r="D7" s="287" t="s">
        <v>752</v>
      </c>
      <c r="E7" s="285" t="s">
        <v>14</v>
      </c>
      <c r="F7" s="285" t="s">
        <v>14</v>
      </c>
      <c r="G7" s="189" t="s">
        <v>14</v>
      </c>
      <c r="H7" s="379" t="s">
        <v>370</v>
      </c>
      <c r="I7" s="127" t="s">
        <v>21</v>
      </c>
      <c r="J7" s="127"/>
      <c r="K7" s="127"/>
      <c r="L7" s="127"/>
      <c r="M7" s="127"/>
      <c r="N7" s="127"/>
      <c r="O7" s="127"/>
      <c r="P7" s="127"/>
      <c r="Q7" s="127"/>
      <c r="R7" s="380" t="s">
        <v>21</v>
      </c>
      <c r="S7" s="381" t="s">
        <v>21</v>
      </c>
      <c r="T7" s="384"/>
    </row>
    <row r="8" spans="1:22" ht="15" customHeight="1" x14ac:dyDescent="0.3">
      <c r="A8" s="289"/>
      <c r="B8" s="385" t="s">
        <v>779</v>
      </c>
      <c r="C8" s="219" t="s">
        <v>719</v>
      </c>
      <c r="D8" s="287" t="s">
        <v>579</v>
      </c>
      <c r="E8" s="285" t="s">
        <v>14</v>
      </c>
      <c r="F8" s="285" t="s">
        <v>14</v>
      </c>
      <c r="G8" s="189" t="s">
        <v>18</v>
      </c>
      <c r="H8" s="379" t="s">
        <v>5</v>
      </c>
      <c r="I8" s="127" t="s">
        <v>21</v>
      </c>
      <c r="J8" s="127"/>
      <c r="K8" s="127"/>
      <c r="L8" s="127"/>
      <c r="M8" s="127"/>
      <c r="N8" s="127"/>
      <c r="O8" s="127"/>
      <c r="P8" s="127"/>
      <c r="Q8" s="127"/>
      <c r="R8" s="380" t="s">
        <v>21</v>
      </c>
      <c r="S8" s="381"/>
      <c r="T8" s="384"/>
    </row>
    <row r="9" spans="1:22" ht="15" customHeight="1" x14ac:dyDescent="0.3">
      <c r="A9" s="289"/>
      <c r="B9" s="385" t="s">
        <v>780</v>
      </c>
      <c r="C9" s="219" t="s">
        <v>719</v>
      </c>
      <c r="D9" s="287" t="s">
        <v>714</v>
      </c>
      <c r="E9" s="285" t="s">
        <v>14</v>
      </c>
      <c r="F9" s="285" t="s">
        <v>18</v>
      </c>
      <c r="G9" s="189" t="s">
        <v>14</v>
      </c>
      <c r="H9" s="379" t="s">
        <v>5</v>
      </c>
      <c r="I9" s="127" t="s">
        <v>21</v>
      </c>
      <c r="J9" s="127"/>
      <c r="K9" s="127"/>
      <c r="L9" s="127"/>
      <c r="M9" s="127"/>
      <c r="N9" s="127"/>
      <c r="O9" s="127"/>
      <c r="P9" s="127"/>
      <c r="Q9" s="127"/>
      <c r="R9" s="380"/>
      <c r="S9" s="381" t="s">
        <v>21</v>
      </c>
      <c r="T9" s="384"/>
    </row>
    <row r="10" spans="1:22" ht="15" customHeight="1" x14ac:dyDescent="0.3">
      <c r="A10" s="289"/>
      <c r="B10" s="385" t="s">
        <v>781</v>
      </c>
      <c r="C10" s="219" t="s">
        <v>719</v>
      </c>
      <c r="D10" s="287" t="s">
        <v>580</v>
      </c>
      <c r="E10" s="285" t="s">
        <v>14</v>
      </c>
      <c r="F10" s="285" t="s">
        <v>18</v>
      </c>
      <c r="G10" s="189" t="s">
        <v>14</v>
      </c>
      <c r="H10" s="386" t="s">
        <v>5</v>
      </c>
      <c r="I10" s="127" t="s">
        <v>21</v>
      </c>
      <c r="J10" s="235"/>
      <c r="K10" s="235"/>
      <c r="L10" s="235"/>
      <c r="M10" s="235"/>
      <c r="N10" s="235"/>
      <c r="O10" s="127"/>
      <c r="P10" s="127"/>
      <c r="Q10" s="127"/>
      <c r="R10" s="387"/>
      <c r="S10" s="382" t="s">
        <v>21</v>
      </c>
      <c r="T10" s="384"/>
    </row>
    <row r="11" spans="1:22" ht="15" customHeight="1" x14ac:dyDescent="0.3">
      <c r="A11" s="289"/>
      <c r="B11" s="385" t="s">
        <v>782</v>
      </c>
      <c r="C11" s="219" t="s">
        <v>719</v>
      </c>
      <c r="D11" s="287" t="s">
        <v>713</v>
      </c>
      <c r="E11" s="285" t="s">
        <v>14</v>
      </c>
      <c r="F11" s="285" t="s">
        <v>18</v>
      </c>
      <c r="G11" s="189" t="s">
        <v>14</v>
      </c>
      <c r="H11" s="386" t="s">
        <v>5</v>
      </c>
      <c r="I11" s="127" t="s">
        <v>21</v>
      </c>
      <c r="J11" s="235"/>
      <c r="K11" s="235"/>
      <c r="L11" s="235"/>
      <c r="M11" s="235"/>
      <c r="N11" s="235"/>
      <c r="O11" s="127"/>
      <c r="P11" s="127"/>
      <c r="Q11" s="127"/>
      <c r="R11" s="387"/>
      <c r="S11" s="382" t="s">
        <v>21</v>
      </c>
      <c r="T11" s="384"/>
    </row>
    <row r="12" spans="1:22" x14ac:dyDescent="0.3">
      <c r="A12" s="289"/>
      <c r="B12" s="388" t="s">
        <v>438</v>
      </c>
      <c r="C12" s="286" t="s">
        <v>660</v>
      </c>
      <c r="D12" s="287" t="s">
        <v>751</v>
      </c>
      <c r="E12" s="189" t="s">
        <v>14</v>
      </c>
      <c r="F12" s="189" t="s">
        <v>14</v>
      </c>
      <c r="G12" s="189" t="s">
        <v>18</v>
      </c>
      <c r="H12" s="379" t="s">
        <v>370</v>
      </c>
      <c r="I12" s="127"/>
      <c r="J12" s="127" t="s">
        <v>21</v>
      </c>
      <c r="K12" s="127"/>
      <c r="L12" s="127"/>
      <c r="M12" s="127"/>
      <c r="N12" s="127"/>
      <c r="O12" s="127"/>
      <c r="P12" s="127"/>
      <c r="Q12" s="127"/>
      <c r="R12" s="380" t="s">
        <v>21</v>
      </c>
      <c r="S12" s="381"/>
      <c r="T12" s="384"/>
    </row>
    <row r="13" spans="1:22" x14ac:dyDescent="0.3">
      <c r="A13" s="289"/>
      <c r="B13" s="388" t="s">
        <v>445</v>
      </c>
      <c r="C13" s="286" t="s">
        <v>660</v>
      </c>
      <c r="D13" s="287" t="s">
        <v>750</v>
      </c>
      <c r="E13" s="189" t="s">
        <v>14</v>
      </c>
      <c r="F13" s="189" t="s">
        <v>14</v>
      </c>
      <c r="G13" s="189" t="s">
        <v>18</v>
      </c>
      <c r="H13" s="379" t="s">
        <v>370</v>
      </c>
      <c r="I13" s="127"/>
      <c r="J13" s="127" t="s">
        <v>21</v>
      </c>
      <c r="K13" s="127"/>
      <c r="L13" s="127"/>
      <c r="M13" s="127"/>
      <c r="N13" s="127"/>
      <c r="O13" s="127"/>
      <c r="P13" s="127"/>
      <c r="Q13" s="127"/>
      <c r="R13" s="380" t="s">
        <v>21</v>
      </c>
      <c r="S13" s="381"/>
      <c r="T13" s="384"/>
    </row>
    <row r="14" spans="1:22" x14ac:dyDescent="0.3">
      <c r="A14" s="289"/>
      <c r="B14" s="388" t="s">
        <v>481</v>
      </c>
      <c r="C14" s="234" t="s">
        <v>596</v>
      </c>
      <c r="D14" s="247" t="s">
        <v>441</v>
      </c>
      <c r="E14" s="189" t="s">
        <v>14</v>
      </c>
      <c r="F14" s="189" t="s">
        <v>14</v>
      </c>
      <c r="G14" s="189" t="s">
        <v>18</v>
      </c>
      <c r="H14" s="379" t="s">
        <v>5</v>
      </c>
      <c r="I14" s="127"/>
      <c r="J14" s="127" t="s">
        <v>21</v>
      </c>
      <c r="K14" s="127"/>
      <c r="L14" s="127"/>
      <c r="M14" s="127"/>
      <c r="N14" s="127"/>
      <c r="O14" s="127"/>
      <c r="P14" s="127"/>
      <c r="Q14" s="127"/>
      <c r="R14" s="380" t="s">
        <v>21</v>
      </c>
      <c r="S14" s="381"/>
      <c r="T14" s="384"/>
    </row>
    <row r="15" spans="1:22" ht="15" customHeight="1" x14ac:dyDescent="0.3">
      <c r="A15" s="289"/>
      <c r="B15" s="388" t="s">
        <v>482</v>
      </c>
      <c r="C15" s="234" t="s">
        <v>596</v>
      </c>
      <c r="D15" s="389" t="s">
        <v>442</v>
      </c>
      <c r="E15" s="189" t="s">
        <v>14</v>
      </c>
      <c r="F15" s="189" t="s">
        <v>14</v>
      </c>
      <c r="G15" s="189" t="s">
        <v>18</v>
      </c>
      <c r="H15" s="379" t="s">
        <v>22</v>
      </c>
      <c r="I15" s="127"/>
      <c r="J15" s="127" t="s">
        <v>21</v>
      </c>
      <c r="K15" s="127"/>
      <c r="L15" s="127"/>
      <c r="M15" s="127"/>
      <c r="N15" s="127"/>
      <c r="O15" s="127"/>
      <c r="P15" s="127"/>
      <c r="Q15" s="127"/>
      <c r="R15" s="380" t="s">
        <v>21</v>
      </c>
      <c r="S15" s="381"/>
      <c r="T15" s="384"/>
    </row>
    <row r="16" spans="1:22" ht="15" customHeight="1" x14ac:dyDescent="0.3">
      <c r="A16" s="289"/>
      <c r="B16" s="388" t="s">
        <v>483</v>
      </c>
      <c r="C16" s="286" t="s">
        <v>597</v>
      </c>
      <c r="D16" s="390" t="s">
        <v>448</v>
      </c>
      <c r="E16" s="189" t="s">
        <v>14</v>
      </c>
      <c r="F16" s="189" t="s">
        <v>14</v>
      </c>
      <c r="G16" s="189" t="s">
        <v>18</v>
      </c>
      <c r="H16" s="386" t="s">
        <v>5</v>
      </c>
      <c r="I16" s="235"/>
      <c r="J16" s="127" t="s">
        <v>21</v>
      </c>
      <c r="K16" s="235"/>
      <c r="L16" s="235"/>
      <c r="M16" s="235"/>
      <c r="N16" s="235"/>
      <c r="O16" s="127"/>
      <c r="P16" s="127"/>
      <c r="Q16" s="127"/>
      <c r="R16" s="380" t="s">
        <v>21</v>
      </c>
      <c r="S16" s="382"/>
      <c r="T16" s="384"/>
    </row>
    <row r="17" spans="1:20" ht="15" customHeight="1" x14ac:dyDescent="0.3">
      <c r="A17" s="289"/>
      <c r="B17" s="388" t="s">
        <v>484</v>
      </c>
      <c r="C17" s="286" t="s">
        <v>597</v>
      </c>
      <c r="D17" s="390" t="s">
        <v>449</v>
      </c>
      <c r="E17" s="189" t="s">
        <v>14</v>
      </c>
      <c r="F17" s="189" t="s">
        <v>14</v>
      </c>
      <c r="G17" s="189" t="s">
        <v>18</v>
      </c>
      <c r="H17" s="386" t="s">
        <v>5</v>
      </c>
      <c r="I17" s="235"/>
      <c r="J17" s="127" t="s">
        <v>21</v>
      </c>
      <c r="K17" s="235"/>
      <c r="L17" s="235"/>
      <c r="M17" s="235"/>
      <c r="N17" s="235"/>
      <c r="O17" s="127"/>
      <c r="P17" s="127"/>
      <c r="Q17" s="127"/>
      <c r="R17" s="380" t="s">
        <v>21</v>
      </c>
      <c r="S17" s="382"/>
      <c r="T17" s="384"/>
    </row>
    <row r="18" spans="1:20" ht="15" customHeight="1" x14ac:dyDescent="0.3">
      <c r="A18" s="289"/>
      <c r="B18" s="388" t="s">
        <v>485</v>
      </c>
      <c r="C18" s="286" t="s">
        <v>598</v>
      </c>
      <c r="D18" s="390" t="s">
        <v>646</v>
      </c>
      <c r="E18" s="189" t="s">
        <v>14</v>
      </c>
      <c r="F18" s="189" t="s">
        <v>14</v>
      </c>
      <c r="G18" s="189" t="s">
        <v>18</v>
      </c>
      <c r="H18" s="386" t="s">
        <v>5</v>
      </c>
      <c r="I18" s="235"/>
      <c r="J18" s="127" t="s">
        <v>21</v>
      </c>
      <c r="K18" s="235"/>
      <c r="L18" s="235"/>
      <c r="M18" s="235"/>
      <c r="N18" s="235"/>
      <c r="O18" s="127"/>
      <c r="P18" s="127"/>
      <c r="Q18" s="127"/>
      <c r="R18" s="380" t="s">
        <v>21</v>
      </c>
      <c r="S18" s="382"/>
      <c r="T18" s="384"/>
    </row>
    <row r="19" spans="1:20" ht="15" customHeight="1" x14ac:dyDescent="0.3">
      <c r="A19" s="289"/>
      <c r="B19" s="388" t="s">
        <v>486</v>
      </c>
      <c r="C19" s="234" t="s">
        <v>599</v>
      </c>
      <c r="D19" s="390" t="s">
        <v>452</v>
      </c>
      <c r="E19" s="189" t="s">
        <v>14</v>
      </c>
      <c r="F19" s="189" t="s">
        <v>14</v>
      </c>
      <c r="G19" s="189" t="s">
        <v>18</v>
      </c>
      <c r="H19" s="386" t="s">
        <v>5</v>
      </c>
      <c r="I19" s="235"/>
      <c r="J19" s="127" t="s">
        <v>21</v>
      </c>
      <c r="K19" s="235"/>
      <c r="L19" s="235"/>
      <c r="M19" s="235"/>
      <c r="N19" s="235"/>
      <c r="O19" s="127"/>
      <c r="P19" s="127"/>
      <c r="Q19" s="127"/>
      <c r="R19" s="380" t="s">
        <v>21</v>
      </c>
      <c r="S19" s="382"/>
      <c r="T19" s="384"/>
    </row>
    <row r="20" spans="1:20" ht="15" customHeight="1" x14ac:dyDescent="0.3">
      <c r="A20" s="289"/>
      <c r="B20" s="388" t="s">
        <v>487</v>
      </c>
      <c r="C20" s="234" t="s">
        <v>600</v>
      </c>
      <c r="D20" s="390" t="s">
        <v>647</v>
      </c>
      <c r="E20" s="189" t="s">
        <v>14</v>
      </c>
      <c r="F20" s="189" t="s">
        <v>14</v>
      </c>
      <c r="G20" s="189" t="s">
        <v>18</v>
      </c>
      <c r="H20" s="386" t="s">
        <v>22</v>
      </c>
      <c r="I20" s="235"/>
      <c r="J20" s="127" t="s">
        <v>21</v>
      </c>
      <c r="K20" s="235"/>
      <c r="L20" s="235"/>
      <c r="M20" s="235"/>
      <c r="N20" s="235"/>
      <c r="O20" s="127"/>
      <c r="P20" s="127"/>
      <c r="Q20" s="127"/>
      <c r="R20" s="380" t="s">
        <v>21</v>
      </c>
      <c r="S20" s="382"/>
      <c r="T20" s="384"/>
    </row>
    <row r="21" spans="1:20" ht="15" customHeight="1" x14ac:dyDescent="0.3">
      <c r="A21" s="314"/>
      <c r="B21" s="388" t="s">
        <v>809</v>
      </c>
      <c r="C21" s="234" t="s">
        <v>600</v>
      </c>
      <c r="D21" s="390" t="s">
        <v>922</v>
      </c>
      <c r="E21" s="189" t="s">
        <v>14</v>
      </c>
      <c r="F21" s="189" t="s">
        <v>14</v>
      </c>
      <c r="G21" s="189" t="s">
        <v>18</v>
      </c>
      <c r="H21" s="386" t="s">
        <v>22</v>
      </c>
      <c r="I21" s="235"/>
      <c r="J21" s="127" t="s">
        <v>21</v>
      </c>
      <c r="K21" s="235"/>
      <c r="L21" s="235"/>
      <c r="M21" s="235"/>
      <c r="N21" s="235"/>
      <c r="O21" s="127"/>
      <c r="P21" s="127"/>
      <c r="Q21" s="127"/>
      <c r="R21" s="380"/>
      <c r="S21" s="382"/>
      <c r="T21" s="384"/>
    </row>
    <row r="22" spans="1:20" ht="15" customHeight="1" x14ac:dyDescent="0.3">
      <c r="A22" s="289"/>
      <c r="B22" s="388" t="s">
        <v>488</v>
      </c>
      <c r="C22" s="286" t="s">
        <v>601</v>
      </c>
      <c r="D22" s="390" t="s">
        <v>647</v>
      </c>
      <c r="E22" s="189" t="s">
        <v>14</v>
      </c>
      <c r="F22" s="189" t="s">
        <v>14</v>
      </c>
      <c r="G22" s="189" t="s">
        <v>18</v>
      </c>
      <c r="H22" s="386" t="s">
        <v>22</v>
      </c>
      <c r="I22" s="235"/>
      <c r="J22" s="127" t="s">
        <v>21</v>
      </c>
      <c r="K22" s="235"/>
      <c r="L22" s="235"/>
      <c r="M22" s="235"/>
      <c r="N22" s="235"/>
      <c r="O22" s="127"/>
      <c r="P22" s="127"/>
      <c r="Q22" s="127"/>
      <c r="R22" s="380" t="s">
        <v>21</v>
      </c>
      <c r="S22" s="382"/>
      <c r="T22" s="384"/>
    </row>
    <row r="23" spans="1:20" ht="15" customHeight="1" x14ac:dyDescent="0.3">
      <c r="A23" s="314"/>
      <c r="B23" s="388" t="s">
        <v>810</v>
      </c>
      <c r="C23" s="234" t="s">
        <v>601</v>
      </c>
      <c r="D23" s="390" t="s">
        <v>922</v>
      </c>
      <c r="E23" s="189" t="s">
        <v>14</v>
      </c>
      <c r="F23" s="189" t="s">
        <v>14</v>
      </c>
      <c r="G23" s="189" t="s">
        <v>18</v>
      </c>
      <c r="H23" s="386" t="s">
        <v>22</v>
      </c>
      <c r="I23" s="235"/>
      <c r="J23" s="127" t="s">
        <v>21</v>
      </c>
      <c r="K23" s="235"/>
      <c r="L23" s="235"/>
      <c r="M23" s="235"/>
      <c r="N23" s="235"/>
      <c r="O23" s="127"/>
      <c r="P23" s="127"/>
      <c r="Q23" s="127"/>
      <c r="R23" s="380"/>
      <c r="S23" s="382"/>
      <c r="T23" s="384"/>
    </row>
    <row r="24" spans="1:20" ht="15" customHeight="1" x14ac:dyDescent="0.3">
      <c r="A24" s="289"/>
      <c r="B24" s="388" t="s">
        <v>489</v>
      </c>
      <c r="C24" s="286" t="s">
        <v>602</v>
      </c>
      <c r="D24" s="174" t="s">
        <v>453</v>
      </c>
      <c r="E24" s="189" t="s">
        <v>14</v>
      </c>
      <c r="F24" s="189" t="s">
        <v>14</v>
      </c>
      <c r="G24" s="189" t="s">
        <v>18</v>
      </c>
      <c r="H24" s="386" t="s">
        <v>5</v>
      </c>
      <c r="I24" s="235"/>
      <c r="J24" s="127" t="s">
        <v>21</v>
      </c>
      <c r="K24" s="235"/>
      <c r="L24" s="235"/>
      <c r="M24" s="235"/>
      <c r="N24" s="235"/>
      <c r="O24" s="127"/>
      <c r="P24" s="127"/>
      <c r="Q24" s="127"/>
      <c r="R24" s="380" t="s">
        <v>21</v>
      </c>
      <c r="S24" s="382"/>
      <c r="T24" s="384"/>
    </row>
    <row r="25" spans="1:20" ht="15" customHeight="1" x14ac:dyDescent="0.3">
      <c r="A25" s="289"/>
      <c r="B25" s="388" t="s">
        <v>490</v>
      </c>
      <c r="C25" s="286" t="s">
        <v>603</v>
      </c>
      <c r="D25" s="174" t="s">
        <v>455</v>
      </c>
      <c r="E25" s="189" t="s">
        <v>14</v>
      </c>
      <c r="F25" s="189" t="s">
        <v>14</v>
      </c>
      <c r="G25" s="189" t="s">
        <v>18</v>
      </c>
      <c r="H25" s="386" t="s">
        <v>370</v>
      </c>
      <c r="I25" s="235"/>
      <c r="J25" s="127" t="s">
        <v>21</v>
      </c>
      <c r="K25" s="235"/>
      <c r="L25" s="235"/>
      <c r="M25" s="235"/>
      <c r="N25" s="235"/>
      <c r="O25" s="127"/>
      <c r="P25" s="127"/>
      <c r="Q25" s="127"/>
      <c r="R25" s="380" t="s">
        <v>21</v>
      </c>
      <c r="S25" s="382"/>
      <c r="T25" s="384"/>
    </row>
    <row r="26" spans="1:20" ht="15" customHeight="1" x14ac:dyDescent="0.3">
      <c r="A26" s="289"/>
      <c r="B26" s="388" t="s">
        <v>491</v>
      </c>
      <c r="C26" s="286" t="s">
        <v>603</v>
      </c>
      <c r="D26" s="174" t="s">
        <v>456</v>
      </c>
      <c r="E26" s="189" t="s">
        <v>14</v>
      </c>
      <c r="F26" s="189" t="s">
        <v>14</v>
      </c>
      <c r="G26" s="189" t="s">
        <v>18</v>
      </c>
      <c r="H26" s="386" t="s">
        <v>370</v>
      </c>
      <c r="I26" s="235"/>
      <c r="J26" s="127" t="s">
        <v>21</v>
      </c>
      <c r="K26" s="235"/>
      <c r="L26" s="235"/>
      <c r="M26" s="235"/>
      <c r="N26" s="235"/>
      <c r="O26" s="127"/>
      <c r="P26" s="127"/>
      <c r="Q26" s="127"/>
      <c r="R26" s="380" t="s">
        <v>21</v>
      </c>
      <c r="S26" s="382"/>
      <c r="T26" s="384"/>
    </row>
    <row r="27" spans="1:20" ht="15" customHeight="1" x14ac:dyDescent="0.3">
      <c r="A27" s="289"/>
      <c r="B27" s="388" t="s">
        <v>492</v>
      </c>
      <c r="C27" s="286" t="s">
        <v>29</v>
      </c>
      <c r="D27" s="174" t="s">
        <v>459</v>
      </c>
      <c r="E27" s="189" t="s">
        <v>14</v>
      </c>
      <c r="F27" s="189" t="s">
        <v>14</v>
      </c>
      <c r="G27" s="189" t="s">
        <v>18</v>
      </c>
      <c r="H27" s="379" t="s">
        <v>5</v>
      </c>
      <c r="I27" s="127"/>
      <c r="J27" s="127" t="s">
        <v>21</v>
      </c>
      <c r="K27" s="127"/>
      <c r="L27" s="127"/>
      <c r="M27" s="127"/>
      <c r="N27" s="127"/>
      <c r="O27" s="127"/>
      <c r="P27" s="127"/>
      <c r="Q27" s="127"/>
      <c r="R27" s="380" t="s">
        <v>21</v>
      </c>
      <c r="S27" s="381"/>
      <c r="T27" s="384"/>
    </row>
    <row r="28" spans="1:20" ht="15" customHeight="1" x14ac:dyDescent="0.3">
      <c r="A28" s="289"/>
      <c r="B28" s="388" t="s">
        <v>493</v>
      </c>
      <c r="C28" s="286" t="s">
        <v>29</v>
      </c>
      <c r="D28" s="174" t="s">
        <v>460</v>
      </c>
      <c r="E28" s="189" t="s">
        <v>14</v>
      </c>
      <c r="F28" s="189" t="s">
        <v>14</v>
      </c>
      <c r="G28" s="189" t="s">
        <v>18</v>
      </c>
      <c r="H28" s="386" t="s">
        <v>5</v>
      </c>
      <c r="I28" s="127"/>
      <c r="J28" s="127" t="s">
        <v>21</v>
      </c>
      <c r="K28" s="127"/>
      <c r="L28" s="127"/>
      <c r="M28" s="127"/>
      <c r="N28" s="127"/>
      <c r="O28" s="127"/>
      <c r="P28" s="127"/>
      <c r="Q28" s="127"/>
      <c r="R28" s="380" t="s">
        <v>21</v>
      </c>
      <c r="S28" s="381"/>
      <c r="T28" s="384"/>
    </row>
    <row r="29" spans="1:20" ht="15" customHeight="1" x14ac:dyDescent="0.3">
      <c r="A29" s="314"/>
      <c r="B29" s="388" t="s">
        <v>811</v>
      </c>
      <c r="C29" s="286" t="s">
        <v>29</v>
      </c>
      <c r="D29" s="174" t="s">
        <v>1048</v>
      </c>
      <c r="E29" s="189" t="s">
        <v>14</v>
      </c>
      <c r="F29" s="189" t="s">
        <v>14</v>
      </c>
      <c r="G29" s="189" t="s">
        <v>18</v>
      </c>
      <c r="H29" s="386" t="s">
        <v>5</v>
      </c>
      <c r="I29" s="127"/>
      <c r="J29" s="127" t="s">
        <v>21</v>
      </c>
      <c r="K29" s="127"/>
      <c r="L29" s="127"/>
      <c r="M29" s="127"/>
      <c r="N29" s="127"/>
      <c r="O29" s="127"/>
      <c r="P29" s="127"/>
      <c r="Q29" s="127"/>
      <c r="R29" s="380"/>
      <c r="S29" s="381"/>
      <c r="T29" s="384"/>
    </row>
    <row r="30" spans="1:20" ht="15" customHeight="1" x14ac:dyDescent="0.3">
      <c r="A30" s="314"/>
      <c r="B30" s="388" t="s">
        <v>812</v>
      </c>
      <c r="C30" s="286" t="s">
        <v>29</v>
      </c>
      <c r="D30" s="174" t="s">
        <v>1049</v>
      </c>
      <c r="E30" s="189" t="s">
        <v>14</v>
      </c>
      <c r="F30" s="189" t="s">
        <v>14</v>
      </c>
      <c r="G30" s="189" t="s">
        <v>18</v>
      </c>
      <c r="H30" s="386" t="s">
        <v>5</v>
      </c>
      <c r="I30" s="127"/>
      <c r="J30" s="127" t="s">
        <v>21</v>
      </c>
      <c r="K30" s="127"/>
      <c r="L30" s="127"/>
      <c r="M30" s="127"/>
      <c r="N30" s="127"/>
      <c r="O30" s="127"/>
      <c r="P30" s="127"/>
      <c r="Q30" s="127"/>
      <c r="R30" s="380"/>
      <c r="S30" s="381"/>
      <c r="T30" s="384"/>
    </row>
    <row r="31" spans="1:20" x14ac:dyDescent="0.3">
      <c r="A31" s="289"/>
      <c r="B31" s="388" t="s">
        <v>494</v>
      </c>
      <c r="C31" s="286" t="s">
        <v>789</v>
      </c>
      <c r="D31" s="174" t="s">
        <v>461</v>
      </c>
      <c r="E31" s="189" t="s">
        <v>14</v>
      </c>
      <c r="F31" s="189" t="s">
        <v>14</v>
      </c>
      <c r="G31" s="189" t="s">
        <v>18</v>
      </c>
      <c r="H31" s="386" t="s">
        <v>22</v>
      </c>
      <c r="I31" s="127"/>
      <c r="J31" s="127" t="s">
        <v>21</v>
      </c>
      <c r="K31" s="127"/>
      <c r="L31" s="127"/>
      <c r="M31" s="127"/>
      <c r="N31" s="127"/>
      <c r="O31" s="127"/>
      <c r="P31" s="127"/>
      <c r="Q31" s="127"/>
      <c r="R31" s="380" t="s">
        <v>21</v>
      </c>
      <c r="S31" s="381"/>
      <c r="T31" s="384"/>
    </row>
    <row r="32" spans="1:20" x14ac:dyDescent="0.3">
      <c r="A32" s="314"/>
      <c r="B32" s="388" t="s">
        <v>813</v>
      </c>
      <c r="C32" s="286" t="s">
        <v>789</v>
      </c>
      <c r="D32" s="174" t="s">
        <v>803</v>
      </c>
      <c r="E32" s="189" t="s">
        <v>14</v>
      </c>
      <c r="F32" s="189" t="s">
        <v>14</v>
      </c>
      <c r="G32" s="189" t="s">
        <v>18</v>
      </c>
      <c r="H32" s="386" t="s">
        <v>22</v>
      </c>
      <c r="I32" s="127"/>
      <c r="J32" s="127" t="s">
        <v>21</v>
      </c>
      <c r="K32" s="127"/>
      <c r="L32" s="127"/>
      <c r="M32" s="127"/>
      <c r="N32" s="127"/>
      <c r="O32" s="127"/>
      <c r="P32" s="127"/>
      <c r="Q32" s="127"/>
      <c r="R32" s="380"/>
      <c r="S32" s="381"/>
      <c r="T32" s="384"/>
    </row>
    <row r="33" spans="1:20" x14ac:dyDescent="0.3">
      <c r="A33" s="289"/>
      <c r="B33" s="388" t="s">
        <v>495</v>
      </c>
      <c r="C33" s="286" t="s">
        <v>368</v>
      </c>
      <c r="D33" s="174" t="s">
        <v>463</v>
      </c>
      <c r="E33" s="189" t="s">
        <v>14</v>
      </c>
      <c r="F33" s="189" t="s">
        <v>14</v>
      </c>
      <c r="G33" s="189" t="s">
        <v>18</v>
      </c>
      <c r="H33" s="386" t="s">
        <v>22</v>
      </c>
      <c r="I33" s="127"/>
      <c r="J33" s="127" t="s">
        <v>21</v>
      </c>
      <c r="K33" s="127"/>
      <c r="L33" s="127"/>
      <c r="M33" s="127"/>
      <c r="N33" s="127"/>
      <c r="O33" s="127"/>
      <c r="P33" s="127"/>
      <c r="Q33" s="127"/>
      <c r="R33" s="380" t="s">
        <v>21</v>
      </c>
      <c r="S33" s="381"/>
      <c r="T33" s="384"/>
    </row>
    <row r="34" spans="1:20" x14ac:dyDescent="0.3">
      <c r="A34" s="289"/>
      <c r="B34" s="388" t="s">
        <v>496</v>
      </c>
      <c r="C34" s="286" t="s">
        <v>368</v>
      </c>
      <c r="D34" s="174" t="s">
        <v>594</v>
      </c>
      <c r="E34" s="189" t="s">
        <v>14</v>
      </c>
      <c r="F34" s="189" t="s">
        <v>14</v>
      </c>
      <c r="G34" s="189" t="s">
        <v>18</v>
      </c>
      <c r="H34" s="386" t="s">
        <v>22</v>
      </c>
      <c r="I34" s="127"/>
      <c r="J34" s="127" t="s">
        <v>21</v>
      </c>
      <c r="K34" s="127"/>
      <c r="L34" s="127"/>
      <c r="M34" s="127"/>
      <c r="N34" s="127"/>
      <c r="O34" s="127"/>
      <c r="P34" s="127"/>
      <c r="Q34" s="127"/>
      <c r="R34" s="380" t="s">
        <v>21</v>
      </c>
      <c r="S34" s="381"/>
      <c r="T34" s="384"/>
    </row>
    <row r="35" spans="1:20" x14ac:dyDescent="0.3">
      <c r="A35" s="289"/>
      <c r="B35" s="388" t="s">
        <v>497</v>
      </c>
      <c r="C35" s="286" t="s">
        <v>368</v>
      </c>
      <c r="D35" s="174" t="s">
        <v>595</v>
      </c>
      <c r="E35" s="189" t="s">
        <v>14</v>
      </c>
      <c r="F35" s="189" t="s">
        <v>14</v>
      </c>
      <c r="G35" s="189" t="s">
        <v>18</v>
      </c>
      <c r="H35" s="386" t="s">
        <v>22</v>
      </c>
      <c r="I35" s="127"/>
      <c r="J35" s="127" t="s">
        <v>21</v>
      </c>
      <c r="K35" s="127"/>
      <c r="L35" s="127"/>
      <c r="M35" s="127"/>
      <c r="N35" s="127"/>
      <c r="O35" s="127"/>
      <c r="P35" s="127"/>
      <c r="Q35" s="127"/>
      <c r="R35" s="380" t="s">
        <v>21</v>
      </c>
      <c r="S35" s="381"/>
      <c r="T35" s="384"/>
    </row>
    <row r="36" spans="1:20" x14ac:dyDescent="0.3">
      <c r="A36" s="289"/>
      <c r="B36" s="388" t="s">
        <v>498</v>
      </c>
      <c r="C36" s="286" t="s">
        <v>604</v>
      </c>
      <c r="D36" s="174" t="s">
        <v>464</v>
      </c>
      <c r="E36" s="189" t="s">
        <v>14</v>
      </c>
      <c r="F36" s="189" t="s">
        <v>14</v>
      </c>
      <c r="G36" s="189" t="s">
        <v>18</v>
      </c>
      <c r="H36" s="386" t="s">
        <v>5</v>
      </c>
      <c r="I36" s="127"/>
      <c r="J36" s="127" t="s">
        <v>21</v>
      </c>
      <c r="K36" s="127"/>
      <c r="L36" s="127"/>
      <c r="M36" s="127"/>
      <c r="N36" s="127"/>
      <c r="O36" s="127"/>
      <c r="P36" s="127"/>
      <c r="Q36" s="127"/>
      <c r="R36" s="380" t="s">
        <v>21</v>
      </c>
      <c r="S36" s="381"/>
      <c r="T36" s="384"/>
    </row>
    <row r="37" spans="1:20" x14ac:dyDescent="0.3">
      <c r="A37" s="314"/>
      <c r="B37" s="388" t="s">
        <v>814</v>
      </c>
      <c r="C37" s="286" t="s">
        <v>604</v>
      </c>
      <c r="D37" s="174" t="s">
        <v>822</v>
      </c>
      <c r="E37" s="189" t="s">
        <v>14</v>
      </c>
      <c r="F37" s="189" t="s">
        <v>14</v>
      </c>
      <c r="G37" s="189" t="s">
        <v>18</v>
      </c>
      <c r="H37" s="386" t="s">
        <v>5</v>
      </c>
      <c r="I37" s="127"/>
      <c r="J37" s="127" t="s">
        <v>21</v>
      </c>
      <c r="K37" s="127"/>
      <c r="L37" s="127"/>
      <c r="M37" s="127"/>
      <c r="N37" s="127"/>
      <c r="O37" s="127"/>
      <c r="P37" s="127"/>
      <c r="Q37" s="127"/>
      <c r="R37" s="380"/>
      <c r="S37" s="381"/>
      <c r="T37" s="384"/>
    </row>
    <row r="38" spans="1:20" x14ac:dyDescent="0.3">
      <c r="A38" s="289"/>
      <c r="B38" s="388" t="s">
        <v>499</v>
      </c>
      <c r="C38" s="286" t="s">
        <v>27</v>
      </c>
      <c r="D38" s="174" t="s">
        <v>923</v>
      </c>
      <c r="E38" s="189" t="s">
        <v>14</v>
      </c>
      <c r="F38" s="189" t="s">
        <v>14</v>
      </c>
      <c r="G38" s="189" t="s">
        <v>18</v>
      </c>
      <c r="H38" s="386" t="s">
        <v>5</v>
      </c>
      <c r="I38" s="127"/>
      <c r="J38" s="127" t="s">
        <v>21</v>
      </c>
      <c r="K38" s="127"/>
      <c r="L38" s="127"/>
      <c r="M38" s="127"/>
      <c r="N38" s="127"/>
      <c r="O38" s="127"/>
      <c r="P38" s="127"/>
      <c r="Q38" s="127"/>
      <c r="R38" s="380" t="s">
        <v>21</v>
      </c>
      <c r="S38" s="381"/>
      <c r="T38" s="384"/>
    </row>
    <row r="39" spans="1:20" x14ac:dyDescent="0.3">
      <c r="A39" s="314"/>
      <c r="B39" s="388" t="s">
        <v>815</v>
      </c>
      <c r="C39" s="286" t="s">
        <v>27</v>
      </c>
      <c r="D39" s="174" t="s">
        <v>924</v>
      </c>
      <c r="E39" s="189" t="s">
        <v>14</v>
      </c>
      <c r="F39" s="189" t="s">
        <v>14</v>
      </c>
      <c r="G39" s="189" t="s">
        <v>18</v>
      </c>
      <c r="H39" s="386" t="s">
        <v>5</v>
      </c>
      <c r="I39" s="127"/>
      <c r="J39" s="127" t="s">
        <v>21</v>
      </c>
      <c r="K39" s="127"/>
      <c r="L39" s="127"/>
      <c r="M39" s="127"/>
      <c r="N39" s="127"/>
      <c r="O39" s="127"/>
      <c r="P39" s="127"/>
      <c r="Q39" s="127"/>
      <c r="R39" s="380"/>
      <c r="S39" s="381"/>
      <c r="T39" s="384"/>
    </row>
    <row r="40" spans="1:20" x14ac:dyDescent="0.3">
      <c r="A40" s="289"/>
      <c r="B40" s="388" t="s">
        <v>500</v>
      </c>
      <c r="C40" s="286" t="s">
        <v>605</v>
      </c>
      <c r="D40" s="174" t="s">
        <v>648</v>
      </c>
      <c r="E40" s="189" t="s">
        <v>14</v>
      </c>
      <c r="F40" s="189" t="s">
        <v>14</v>
      </c>
      <c r="G40" s="189" t="s">
        <v>18</v>
      </c>
      <c r="H40" s="386" t="s">
        <v>370</v>
      </c>
      <c r="I40" s="127"/>
      <c r="J40" s="127" t="s">
        <v>21</v>
      </c>
      <c r="K40" s="127"/>
      <c r="L40" s="127"/>
      <c r="M40" s="127"/>
      <c r="N40" s="127"/>
      <c r="O40" s="127"/>
      <c r="P40" s="127"/>
      <c r="Q40" s="127"/>
      <c r="R40" s="380" t="s">
        <v>21</v>
      </c>
      <c r="S40" s="381"/>
      <c r="T40" s="384"/>
    </row>
    <row r="41" spans="1:20" x14ac:dyDescent="0.3">
      <c r="A41" s="314"/>
      <c r="B41" s="388" t="s">
        <v>816</v>
      </c>
      <c r="C41" s="286" t="s">
        <v>605</v>
      </c>
      <c r="D41" s="174" t="s">
        <v>876</v>
      </c>
      <c r="E41" s="189" t="s">
        <v>14</v>
      </c>
      <c r="F41" s="189" t="s">
        <v>14</v>
      </c>
      <c r="G41" s="189" t="s">
        <v>18</v>
      </c>
      <c r="H41" s="386" t="s">
        <v>370</v>
      </c>
      <c r="I41" s="127"/>
      <c r="J41" s="127" t="s">
        <v>21</v>
      </c>
      <c r="K41" s="127"/>
      <c r="L41" s="127"/>
      <c r="M41" s="127"/>
      <c r="N41" s="127"/>
      <c r="O41" s="127"/>
      <c r="P41" s="127"/>
      <c r="Q41" s="127"/>
      <c r="R41" s="380"/>
      <c r="S41" s="381"/>
      <c r="T41" s="384"/>
    </row>
    <row r="42" spans="1:20" x14ac:dyDescent="0.3">
      <c r="A42" s="289"/>
      <c r="B42" s="388" t="s">
        <v>501</v>
      </c>
      <c r="C42" s="286" t="s">
        <v>605</v>
      </c>
      <c r="D42" s="174" t="s">
        <v>649</v>
      </c>
      <c r="E42" s="189" t="s">
        <v>14</v>
      </c>
      <c r="F42" s="189" t="s">
        <v>14</v>
      </c>
      <c r="G42" s="189" t="s">
        <v>18</v>
      </c>
      <c r="H42" s="386" t="s">
        <v>370</v>
      </c>
      <c r="I42" s="127"/>
      <c r="J42" s="127" t="s">
        <v>21</v>
      </c>
      <c r="K42" s="127"/>
      <c r="L42" s="127"/>
      <c r="M42" s="127"/>
      <c r="N42" s="127"/>
      <c r="O42" s="127"/>
      <c r="P42" s="127"/>
      <c r="Q42" s="127"/>
      <c r="R42" s="380" t="s">
        <v>21</v>
      </c>
      <c r="S42" s="381"/>
      <c r="T42" s="384"/>
    </row>
    <row r="43" spans="1:20" x14ac:dyDescent="0.3">
      <c r="A43" s="314"/>
      <c r="B43" s="388" t="s">
        <v>817</v>
      </c>
      <c r="C43" s="286" t="s">
        <v>605</v>
      </c>
      <c r="D43" s="174" t="s">
        <v>877</v>
      </c>
      <c r="E43" s="189" t="s">
        <v>14</v>
      </c>
      <c r="F43" s="189" t="s">
        <v>14</v>
      </c>
      <c r="G43" s="189" t="s">
        <v>18</v>
      </c>
      <c r="H43" s="386" t="s">
        <v>370</v>
      </c>
      <c r="I43" s="127"/>
      <c r="J43" s="127" t="s">
        <v>21</v>
      </c>
      <c r="K43" s="127"/>
      <c r="L43" s="127"/>
      <c r="M43" s="127"/>
      <c r="N43" s="127"/>
      <c r="O43" s="127"/>
      <c r="P43" s="127"/>
      <c r="Q43" s="127"/>
      <c r="R43" s="380"/>
      <c r="S43" s="381"/>
      <c r="T43" s="384"/>
    </row>
    <row r="44" spans="1:20" x14ac:dyDescent="0.3">
      <c r="A44" s="289"/>
      <c r="B44" s="388" t="s">
        <v>502</v>
      </c>
      <c r="C44" s="286" t="s">
        <v>605</v>
      </c>
      <c r="D44" s="174" t="s">
        <v>769</v>
      </c>
      <c r="E44" s="189" t="s">
        <v>14</v>
      </c>
      <c r="F44" s="189" t="s">
        <v>14</v>
      </c>
      <c r="G44" s="189" t="s">
        <v>18</v>
      </c>
      <c r="H44" s="386" t="s">
        <v>370</v>
      </c>
      <c r="I44" s="127"/>
      <c r="J44" s="127" t="s">
        <v>21</v>
      </c>
      <c r="K44" s="127"/>
      <c r="L44" s="127"/>
      <c r="M44" s="127"/>
      <c r="N44" s="127"/>
      <c r="O44" s="127"/>
      <c r="P44" s="127"/>
      <c r="Q44" s="127"/>
      <c r="R44" s="380" t="s">
        <v>21</v>
      </c>
      <c r="S44" s="381"/>
      <c r="T44" s="384"/>
    </row>
    <row r="45" spans="1:20" x14ac:dyDescent="0.3">
      <c r="A45" s="314"/>
      <c r="B45" s="388" t="s">
        <v>818</v>
      </c>
      <c r="C45" s="286" t="s">
        <v>605</v>
      </c>
      <c r="D45" s="174" t="s">
        <v>878</v>
      </c>
      <c r="E45" s="189" t="s">
        <v>14</v>
      </c>
      <c r="F45" s="189" t="s">
        <v>14</v>
      </c>
      <c r="G45" s="189" t="s">
        <v>18</v>
      </c>
      <c r="H45" s="386" t="s">
        <v>370</v>
      </c>
      <c r="I45" s="127"/>
      <c r="J45" s="127" t="s">
        <v>21</v>
      </c>
      <c r="K45" s="127"/>
      <c r="L45" s="127"/>
      <c r="M45" s="127"/>
      <c r="N45" s="127"/>
      <c r="O45" s="127"/>
      <c r="P45" s="127"/>
      <c r="Q45" s="127"/>
      <c r="R45" s="380"/>
      <c r="S45" s="381"/>
      <c r="T45" s="384"/>
    </row>
    <row r="46" spans="1:20" x14ac:dyDescent="0.3">
      <c r="A46" s="289"/>
      <c r="B46" s="388" t="s">
        <v>503</v>
      </c>
      <c r="C46" s="286" t="s">
        <v>606</v>
      </c>
      <c r="D46" s="390" t="s">
        <v>472</v>
      </c>
      <c r="E46" s="189" t="s">
        <v>14</v>
      </c>
      <c r="F46" s="189" t="s">
        <v>14</v>
      </c>
      <c r="G46" s="189" t="s">
        <v>18</v>
      </c>
      <c r="H46" s="386" t="s">
        <v>369</v>
      </c>
      <c r="I46" s="127"/>
      <c r="J46" s="127" t="s">
        <v>21</v>
      </c>
      <c r="K46" s="127"/>
      <c r="L46" s="127"/>
      <c r="M46" s="127"/>
      <c r="N46" s="127"/>
      <c r="O46" s="127"/>
      <c r="P46" s="127"/>
      <c r="Q46" s="127"/>
      <c r="R46" s="380" t="s">
        <v>21</v>
      </c>
      <c r="S46" s="381"/>
      <c r="T46" s="384"/>
    </row>
    <row r="47" spans="1:20" x14ac:dyDescent="0.3">
      <c r="A47" s="289"/>
      <c r="B47" s="388" t="s">
        <v>504</v>
      </c>
      <c r="C47" s="286" t="s">
        <v>607</v>
      </c>
      <c r="D47" s="390" t="s">
        <v>925</v>
      </c>
      <c r="E47" s="189" t="s">
        <v>14</v>
      </c>
      <c r="F47" s="189" t="s">
        <v>14</v>
      </c>
      <c r="G47" s="189" t="s">
        <v>18</v>
      </c>
      <c r="H47" s="386" t="s">
        <v>5</v>
      </c>
      <c r="I47" s="127"/>
      <c r="J47" s="127" t="s">
        <v>21</v>
      </c>
      <c r="K47" s="127"/>
      <c r="L47" s="127"/>
      <c r="M47" s="127"/>
      <c r="N47" s="127"/>
      <c r="O47" s="127"/>
      <c r="P47" s="127"/>
      <c r="Q47" s="127"/>
      <c r="R47" s="380" t="s">
        <v>21</v>
      </c>
      <c r="S47" s="381"/>
      <c r="T47" s="384"/>
    </row>
    <row r="48" spans="1:20" x14ac:dyDescent="0.3">
      <c r="A48" s="289"/>
      <c r="B48" s="388" t="s">
        <v>505</v>
      </c>
      <c r="C48" s="286" t="s">
        <v>607</v>
      </c>
      <c r="D48" s="390" t="s">
        <v>926</v>
      </c>
      <c r="E48" s="189" t="s">
        <v>14</v>
      </c>
      <c r="F48" s="189" t="s">
        <v>14</v>
      </c>
      <c r="G48" s="189" t="s">
        <v>18</v>
      </c>
      <c r="H48" s="386" t="s">
        <v>5</v>
      </c>
      <c r="I48" s="127"/>
      <c r="J48" s="127" t="s">
        <v>21</v>
      </c>
      <c r="K48" s="127"/>
      <c r="L48" s="127"/>
      <c r="M48" s="127"/>
      <c r="N48" s="127"/>
      <c r="O48" s="127"/>
      <c r="P48" s="127"/>
      <c r="Q48" s="127"/>
      <c r="R48" s="380" t="s">
        <v>21</v>
      </c>
      <c r="S48" s="381"/>
      <c r="T48" s="384"/>
    </row>
    <row r="49" spans="1:20" x14ac:dyDescent="0.3">
      <c r="A49" s="314"/>
      <c r="B49" s="388" t="s">
        <v>1219</v>
      </c>
      <c r="C49" s="286" t="s">
        <v>607</v>
      </c>
      <c r="D49" s="390" t="s">
        <v>1226</v>
      </c>
      <c r="E49" s="189" t="s">
        <v>14</v>
      </c>
      <c r="F49" s="189" t="s">
        <v>14</v>
      </c>
      <c r="G49" s="189" t="s">
        <v>18</v>
      </c>
      <c r="H49" s="386" t="s">
        <v>5</v>
      </c>
      <c r="I49" s="127"/>
      <c r="J49" s="127" t="s">
        <v>21</v>
      </c>
      <c r="K49" s="127"/>
      <c r="L49" s="127"/>
      <c r="M49" s="127"/>
      <c r="N49" s="127"/>
      <c r="O49" s="127"/>
      <c r="P49" s="127"/>
      <c r="Q49" s="127"/>
      <c r="R49" s="380"/>
      <c r="S49" s="381"/>
      <c r="T49" s="384"/>
    </row>
    <row r="50" spans="1:20" x14ac:dyDescent="0.3">
      <c r="A50" s="314"/>
      <c r="B50" s="388" t="s">
        <v>819</v>
      </c>
      <c r="C50" s="286" t="s">
        <v>607</v>
      </c>
      <c r="D50" s="390" t="s">
        <v>911</v>
      </c>
      <c r="E50" s="189" t="s">
        <v>14</v>
      </c>
      <c r="F50" s="189" t="s">
        <v>14</v>
      </c>
      <c r="G50" s="189" t="s">
        <v>18</v>
      </c>
      <c r="H50" s="386" t="s">
        <v>5</v>
      </c>
      <c r="I50" s="127"/>
      <c r="J50" s="127" t="s">
        <v>21</v>
      </c>
      <c r="K50" s="127"/>
      <c r="L50" s="127"/>
      <c r="M50" s="127"/>
      <c r="N50" s="127"/>
      <c r="O50" s="127"/>
      <c r="P50" s="127"/>
      <c r="Q50" s="127"/>
      <c r="R50" s="380"/>
      <c r="S50" s="381"/>
      <c r="T50" s="384"/>
    </row>
    <row r="51" spans="1:20" x14ac:dyDescent="0.3">
      <c r="A51" s="314"/>
      <c r="B51" s="388" t="s">
        <v>830</v>
      </c>
      <c r="C51" s="286" t="s">
        <v>607</v>
      </c>
      <c r="D51" s="390" t="s">
        <v>913</v>
      </c>
      <c r="E51" s="189" t="s">
        <v>14</v>
      </c>
      <c r="F51" s="189" t="s">
        <v>14</v>
      </c>
      <c r="G51" s="189" t="s">
        <v>18</v>
      </c>
      <c r="H51" s="386" t="s">
        <v>5</v>
      </c>
      <c r="I51" s="127"/>
      <c r="J51" s="127" t="s">
        <v>21</v>
      </c>
      <c r="K51" s="127"/>
      <c r="L51" s="127"/>
      <c r="M51" s="127"/>
      <c r="N51" s="127"/>
      <c r="O51" s="127"/>
      <c r="P51" s="127"/>
      <c r="Q51" s="127"/>
      <c r="R51" s="380"/>
      <c r="S51" s="381"/>
      <c r="T51" s="384"/>
    </row>
    <row r="52" spans="1:20" x14ac:dyDescent="0.3">
      <c r="A52" s="314"/>
      <c r="B52" s="388" t="s">
        <v>1220</v>
      </c>
      <c r="C52" s="286" t="s">
        <v>607</v>
      </c>
      <c r="D52" s="390" t="s">
        <v>1227</v>
      </c>
      <c r="E52" s="189" t="s">
        <v>14</v>
      </c>
      <c r="F52" s="189" t="s">
        <v>14</v>
      </c>
      <c r="G52" s="189" t="s">
        <v>18</v>
      </c>
      <c r="H52" s="386" t="s">
        <v>5</v>
      </c>
      <c r="I52" s="127"/>
      <c r="J52" s="127" t="s">
        <v>21</v>
      </c>
      <c r="K52" s="127"/>
      <c r="L52" s="127"/>
      <c r="M52" s="127"/>
      <c r="N52" s="127"/>
      <c r="O52" s="127"/>
      <c r="P52" s="127"/>
      <c r="Q52" s="127"/>
      <c r="R52" s="380"/>
      <c r="S52" s="381"/>
      <c r="T52" s="384"/>
    </row>
    <row r="53" spans="1:20" x14ac:dyDescent="0.3">
      <c r="A53" s="289"/>
      <c r="B53" s="388" t="s">
        <v>506</v>
      </c>
      <c r="C53" s="286" t="s">
        <v>608</v>
      </c>
      <c r="D53" s="390" t="s">
        <v>640</v>
      </c>
      <c r="E53" s="189" t="s">
        <v>14</v>
      </c>
      <c r="F53" s="189" t="s">
        <v>14</v>
      </c>
      <c r="G53" s="189" t="s">
        <v>18</v>
      </c>
      <c r="H53" s="386" t="s">
        <v>5</v>
      </c>
      <c r="I53" s="127"/>
      <c r="J53" s="127" t="s">
        <v>21</v>
      </c>
      <c r="K53" s="127"/>
      <c r="L53" s="127"/>
      <c r="M53" s="127"/>
      <c r="N53" s="127"/>
      <c r="O53" s="127"/>
      <c r="P53" s="127"/>
      <c r="Q53" s="127"/>
      <c r="R53" s="380" t="s">
        <v>21</v>
      </c>
      <c r="S53" s="381"/>
      <c r="T53" s="384"/>
    </row>
    <row r="54" spans="1:20" x14ac:dyDescent="0.3">
      <c r="A54" s="289"/>
      <c r="B54" s="388" t="s">
        <v>517</v>
      </c>
      <c r="C54" s="286" t="s">
        <v>608</v>
      </c>
      <c r="D54" s="390" t="s">
        <v>641</v>
      </c>
      <c r="E54" s="189" t="s">
        <v>14</v>
      </c>
      <c r="F54" s="189" t="s">
        <v>14</v>
      </c>
      <c r="G54" s="189" t="s">
        <v>18</v>
      </c>
      <c r="H54" s="386" t="s">
        <v>5</v>
      </c>
      <c r="I54" s="127"/>
      <c r="J54" s="127" t="s">
        <v>21</v>
      </c>
      <c r="K54" s="127"/>
      <c r="L54" s="127"/>
      <c r="M54" s="127"/>
      <c r="N54" s="127"/>
      <c r="O54" s="127"/>
      <c r="P54" s="127"/>
      <c r="Q54" s="127"/>
      <c r="R54" s="380" t="s">
        <v>21</v>
      </c>
      <c r="S54" s="381"/>
      <c r="T54" s="384"/>
    </row>
    <row r="55" spans="1:20" x14ac:dyDescent="0.3">
      <c r="A55" s="314"/>
      <c r="B55" s="388" t="s">
        <v>874</v>
      </c>
      <c r="C55" s="286" t="s">
        <v>608</v>
      </c>
      <c r="D55" s="390" t="s">
        <v>1228</v>
      </c>
      <c r="E55" s="189" t="s">
        <v>14</v>
      </c>
      <c r="F55" s="189" t="s">
        <v>14</v>
      </c>
      <c r="G55" s="189" t="s">
        <v>18</v>
      </c>
      <c r="H55" s="386" t="s">
        <v>5</v>
      </c>
      <c r="I55" s="127"/>
      <c r="J55" s="127" t="s">
        <v>21</v>
      </c>
      <c r="K55" s="127"/>
      <c r="L55" s="127"/>
      <c r="M55" s="127"/>
      <c r="N55" s="127"/>
      <c r="O55" s="127"/>
      <c r="P55" s="127"/>
      <c r="Q55" s="127"/>
      <c r="R55" s="380"/>
      <c r="S55" s="381"/>
      <c r="T55" s="384"/>
    </row>
    <row r="56" spans="1:20" x14ac:dyDescent="0.3">
      <c r="A56" s="314"/>
      <c r="B56" s="388" t="s">
        <v>831</v>
      </c>
      <c r="C56" s="286" t="s">
        <v>608</v>
      </c>
      <c r="D56" s="390" t="s">
        <v>927</v>
      </c>
      <c r="E56" s="189" t="s">
        <v>14</v>
      </c>
      <c r="F56" s="189" t="s">
        <v>14</v>
      </c>
      <c r="G56" s="189" t="s">
        <v>18</v>
      </c>
      <c r="H56" s="386" t="s">
        <v>5</v>
      </c>
      <c r="I56" s="127"/>
      <c r="J56" s="127" t="s">
        <v>21</v>
      </c>
      <c r="K56" s="127"/>
      <c r="L56" s="127"/>
      <c r="M56" s="127"/>
      <c r="N56" s="127"/>
      <c r="O56" s="127"/>
      <c r="P56" s="127"/>
      <c r="Q56" s="127"/>
      <c r="R56" s="380"/>
      <c r="S56" s="381"/>
      <c r="T56" s="384"/>
    </row>
    <row r="57" spans="1:20" x14ac:dyDescent="0.3">
      <c r="A57" s="314"/>
      <c r="B57" s="388" t="s">
        <v>832</v>
      </c>
      <c r="C57" s="286" t="s">
        <v>608</v>
      </c>
      <c r="D57" s="390" t="s">
        <v>928</v>
      </c>
      <c r="E57" s="189" t="s">
        <v>14</v>
      </c>
      <c r="F57" s="189" t="s">
        <v>14</v>
      </c>
      <c r="G57" s="189" t="s">
        <v>18</v>
      </c>
      <c r="H57" s="386" t="s">
        <v>5</v>
      </c>
      <c r="I57" s="127"/>
      <c r="J57" s="127" t="s">
        <v>21</v>
      </c>
      <c r="K57" s="127"/>
      <c r="L57" s="127"/>
      <c r="M57" s="127"/>
      <c r="N57" s="127"/>
      <c r="O57" s="127"/>
      <c r="P57" s="127"/>
      <c r="Q57" s="127"/>
      <c r="R57" s="380"/>
      <c r="S57" s="381"/>
      <c r="T57" s="384"/>
    </row>
    <row r="58" spans="1:20" x14ac:dyDescent="0.3">
      <c r="A58" s="314"/>
      <c r="B58" s="388" t="s">
        <v>875</v>
      </c>
      <c r="C58" s="286" t="s">
        <v>608</v>
      </c>
      <c r="D58" s="390" t="s">
        <v>1231</v>
      </c>
      <c r="E58" s="189" t="s">
        <v>14</v>
      </c>
      <c r="F58" s="189" t="s">
        <v>14</v>
      </c>
      <c r="G58" s="189" t="s">
        <v>18</v>
      </c>
      <c r="H58" s="386" t="s">
        <v>5</v>
      </c>
      <c r="I58" s="127"/>
      <c r="J58" s="127" t="s">
        <v>21</v>
      </c>
      <c r="K58" s="127"/>
      <c r="L58" s="127"/>
      <c r="M58" s="127"/>
      <c r="N58" s="127"/>
      <c r="O58" s="127"/>
      <c r="P58" s="127"/>
      <c r="Q58" s="127"/>
      <c r="R58" s="380"/>
      <c r="S58" s="381"/>
      <c r="T58" s="384"/>
    </row>
    <row r="59" spans="1:20" x14ac:dyDescent="0.3">
      <c r="A59" s="289"/>
      <c r="B59" s="388" t="s">
        <v>518</v>
      </c>
      <c r="C59" s="286" t="s">
        <v>609</v>
      </c>
      <c r="D59" s="390" t="s">
        <v>478</v>
      </c>
      <c r="E59" s="189" t="s">
        <v>14</v>
      </c>
      <c r="F59" s="189" t="s">
        <v>14</v>
      </c>
      <c r="G59" s="189" t="s">
        <v>18</v>
      </c>
      <c r="H59" s="386" t="s">
        <v>22</v>
      </c>
      <c r="I59" s="127"/>
      <c r="J59" s="127" t="s">
        <v>21</v>
      </c>
      <c r="K59" s="127"/>
      <c r="L59" s="127"/>
      <c r="M59" s="127"/>
      <c r="N59" s="127"/>
      <c r="O59" s="127"/>
      <c r="P59" s="127"/>
      <c r="Q59" s="127"/>
      <c r="R59" s="380" t="s">
        <v>21</v>
      </c>
      <c r="S59" s="381"/>
      <c r="T59" s="384"/>
    </row>
    <row r="60" spans="1:20" x14ac:dyDescent="0.3">
      <c r="A60" s="314"/>
      <c r="B60" s="388" t="s">
        <v>833</v>
      </c>
      <c r="C60" s="286" t="s">
        <v>609</v>
      </c>
      <c r="D60" s="390" t="s">
        <v>929</v>
      </c>
      <c r="E60" s="189" t="s">
        <v>14</v>
      </c>
      <c r="F60" s="189" t="s">
        <v>14</v>
      </c>
      <c r="G60" s="189" t="s">
        <v>18</v>
      </c>
      <c r="H60" s="386" t="s">
        <v>22</v>
      </c>
      <c r="I60" s="127"/>
      <c r="J60" s="127" t="s">
        <v>21</v>
      </c>
      <c r="K60" s="127"/>
      <c r="L60" s="127"/>
      <c r="M60" s="127"/>
      <c r="N60" s="127"/>
      <c r="O60" s="127"/>
      <c r="P60" s="127"/>
      <c r="Q60" s="127"/>
      <c r="R60" s="380"/>
      <c r="S60" s="381"/>
      <c r="T60" s="384"/>
    </row>
    <row r="61" spans="1:20" x14ac:dyDescent="0.3">
      <c r="A61" s="289"/>
      <c r="B61" s="388" t="s">
        <v>519</v>
      </c>
      <c r="C61" s="286" t="s">
        <v>610</v>
      </c>
      <c r="D61" s="390" t="s">
        <v>480</v>
      </c>
      <c r="E61" s="189" t="s">
        <v>14</v>
      </c>
      <c r="F61" s="189" t="s">
        <v>14</v>
      </c>
      <c r="G61" s="189" t="s">
        <v>18</v>
      </c>
      <c r="H61" s="386" t="s">
        <v>369</v>
      </c>
      <c r="I61" s="127"/>
      <c r="J61" s="127" t="s">
        <v>21</v>
      </c>
      <c r="K61" s="127"/>
      <c r="L61" s="127"/>
      <c r="M61" s="127"/>
      <c r="N61" s="127"/>
      <c r="O61" s="127"/>
      <c r="P61" s="127"/>
      <c r="Q61" s="127"/>
      <c r="R61" s="380" t="s">
        <v>21</v>
      </c>
      <c r="S61" s="381"/>
      <c r="T61" s="384"/>
    </row>
    <row r="62" spans="1:20" x14ac:dyDescent="0.3">
      <c r="A62" s="289"/>
      <c r="B62" s="388" t="s">
        <v>520</v>
      </c>
      <c r="C62" s="286" t="s">
        <v>611</v>
      </c>
      <c r="D62" s="390" t="s">
        <v>509</v>
      </c>
      <c r="E62" s="189" t="s">
        <v>14</v>
      </c>
      <c r="F62" s="189" t="s">
        <v>14</v>
      </c>
      <c r="G62" s="189" t="s">
        <v>18</v>
      </c>
      <c r="H62" s="386" t="s">
        <v>5</v>
      </c>
      <c r="I62" s="127"/>
      <c r="J62" s="127" t="s">
        <v>21</v>
      </c>
      <c r="K62" s="127"/>
      <c r="L62" s="127"/>
      <c r="M62" s="127"/>
      <c r="N62" s="127"/>
      <c r="O62" s="127"/>
      <c r="P62" s="127"/>
      <c r="Q62" s="127"/>
      <c r="R62" s="380" t="s">
        <v>21</v>
      </c>
      <c r="S62" s="381"/>
      <c r="T62" s="384"/>
    </row>
    <row r="63" spans="1:20" x14ac:dyDescent="0.3">
      <c r="A63" s="289"/>
      <c r="B63" s="388" t="s">
        <v>521</v>
      </c>
      <c r="C63" s="286" t="s">
        <v>611</v>
      </c>
      <c r="D63" s="390" t="s">
        <v>510</v>
      </c>
      <c r="E63" s="189" t="s">
        <v>14</v>
      </c>
      <c r="F63" s="189" t="s">
        <v>14</v>
      </c>
      <c r="G63" s="189" t="s">
        <v>18</v>
      </c>
      <c r="H63" s="386" t="s">
        <v>5</v>
      </c>
      <c r="I63" s="127"/>
      <c r="J63" s="127" t="s">
        <v>21</v>
      </c>
      <c r="K63" s="127"/>
      <c r="L63" s="127"/>
      <c r="M63" s="127"/>
      <c r="N63" s="127"/>
      <c r="O63" s="127"/>
      <c r="P63" s="127"/>
      <c r="Q63" s="127"/>
      <c r="R63" s="380" t="s">
        <v>21</v>
      </c>
      <c r="S63" s="381"/>
      <c r="T63" s="384"/>
    </row>
    <row r="64" spans="1:20" x14ac:dyDescent="0.3">
      <c r="A64" s="314"/>
      <c r="B64" s="388" t="s">
        <v>834</v>
      </c>
      <c r="C64" s="286" t="s">
        <v>611</v>
      </c>
      <c r="D64" s="390" t="s">
        <v>930</v>
      </c>
      <c r="E64" s="189" t="s">
        <v>14</v>
      </c>
      <c r="F64" s="189" t="s">
        <v>14</v>
      </c>
      <c r="G64" s="189" t="s">
        <v>18</v>
      </c>
      <c r="H64" s="386" t="s">
        <v>5</v>
      </c>
      <c r="I64" s="127"/>
      <c r="J64" s="127" t="s">
        <v>21</v>
      </c>
      <c r="K64" s="127"/>
      <c r="L64" s="127"/>
      <c r="M64" s="127"/>
      <c r="N64" s="127"/>
      <c r="O64" s="127"/>
      <c r="P64" s="127"/>
      <c r="Q64" s="127"/>
      <c r="R64" s="380"/>
      <c r="S64" s="381"/>
      <c r="T64" s="384"/>
    </row>
    <row r="65" spans="1:20" x14ac:dyDescent="0.3">
      <c r="A65" s="314"/>
      <c r="B65" s="388" t="s">
        <v>835</v>
      </c>
      <c r="C65" s="286" t="s">
        <v>611</v>
      </c>
      <c r="D65" s="390" t="s">
        <v>931</v>
      </c>
      <c r="E65" s="189" t="s">
        <v>14</v>
      </c>
      <c r="F65" s="189" t="s">
        <v>14</v>
      </c>
      <c r="G65" s="189" t="s">
        <v>18</v>
      </c>
      <c r="H65" s="386" t="s">
        <v>5</v>
      </c>
      <c r="I65" s="127"/>
      <c r="J65" s="127" t="s">
        <v>21</v>
      </c>
      <c r="K65" s="127"/>
      <c r="L65" s="127"/>
      <c r="M65" s="127"/>
      <c r="N65" s="127"/>
      <c r="O65" s="127"/>
      <c r="P65" s="127"/>
      <c r="Q65" s="127"/>
      <c r="R65" s="380"/>
      <c r="S65" s="381"/>
      <c r="T65" s="384"/>
    </row>
    <row r="66" spans="1:20" x14ac:dyDescent="0.3">
      <c r="A66" s="289"/>
      <c r="B66" s="388" t="s">
        <v>535</v>
      </c>
      <c r="C66" s="286" t="s">
        <v>367</v>
      </c>
      <c r="D66" s="390" t="s">
        <v>932</v>
      </c>
      <c r="E66" s="189" t="s">
        <v>14</v>
      </c>
      <c r="F66" s="189" t="s">
        <v>14</v>
      </c>
      <c r="G66" s="189" t="s">
        <v>18</v>
      </c>
      <c r="H66" s="386" t="s">
        <v>5</v>
      </c>
      <c r="I66" s="127"/>
      <c r="J66" s="127" t="s">
        <v>21</v>
      </c>
      <c r="K66" s="127"/>
      <c r="L66" s="127"/>
      <c r="M66" s="127"/>
      <c r="N66" s="127"/>
      <c r="O66" s="127"/>
      <c r="P66" s="127"/>
      <c r="Q66" s="127"/>
      <c r="R66" s="380" t="s">
        <v>21</v>
      </c>
      <c r="S66" s="381"/>
      <c r="T66" s="384"/>
    </row>
    <row r="67" spans="1:20" x14ac:dyDescent="0.3">
      <c r="A67" s="289"/>
      <c r="B67" s="388" t="s">
        <v>536</v>
      </c>
      <c r="C67" s="286" t="s">
        <v>367</v>
      </c>
      <c r="D67" s="390" t="s">
        <v>933</v>
      </c>
      <c r="E67" s="189" t="s">
        <v>14</v>
      </c>
      <c r="F67" s="189" t="s">
        <v>14</v>
      </c>
      <c r="G67" s="189" t="s">
        <v>18</v>
      </c>
      <c r="H67" s="386" t="s">
        <v>5</v>
      </c>
      <c r="I67" s="127"/>
      <c r="J67" s="127" t="s">
        <v>21</v>
      </c>
      <c r="K67" s="127"/>
      <c r="L67" s="127"/>
      <c r="M67" s="127"/>
      <c r="N67" s="127"/>
      <c r="O67" s="127"/>
      <c r="P67" s="127"/>
      <c r="Q67" s="127"/>
      <c r="R67" s="380" t="s">
        <v>21</v>
      </c>
      <c r="S67" s="381"/>
      <c r="T67" s="384"/>
    </row>
    <row r="68" spans="1:20" x14ac:dyDescent="0.3">
      <c r="A68" s="314"/>
      <c r="B68" s="388" t="s">
        <v>871</v>
      </c>
      <c r="C68" s="286" t="s">
        <v>367</v>
      </c>
      <c r="D68" s="390" t="s">
        <v>991</v>
      </c>
      <c r="E68" s="189" t="s">
        <v>14</v>
      </c>
      <c r="F68" s="189" t="s">
        <v>14</v>
      </c>
      <c r="G68" s="189" t="s">
        <v>18</v>
      </c>
      <c r="H68" s="386" t="s">
        <v>5</v>
      </c>
      <c r="I68" s="127"/>
      <c r="J68" s="127" t="s">
        <v>21</v>
      </c>
      <c r="K68" s="127"/>
      <c r="L68" s="127"/>
      <c r="M68" s="127"/>
      <c r="N68" s="127"/>
      <c r="O68" s="127"/>
      <c r="P68" s="127"/>
      <c r="Q68" s="127"/>
      <c r="R68" s="380"/>
      <c r="S68" s="381"/>
      <c r="T68" s="384"/>
    </row>
    <row r="69" spans="1:20" x14ac:dyDescent="0.3">
      <c r="A69" s="289"/>
      <c r="B69" s="388" t="s">
        <v>537</v>
      </c>
      <c r="C69" s="286" t="s">
        <v>367</v>
      </c>
      <c r="D69" s="390" t="s">
        <v>934</v>
      </c>
      <c r="E69" s="189" t="s">
        <v>14</v>
      </c>
      <c r="F69" s="189" t="s">
        <v>14</v>
      </c>
      <c r="G69" s="189" t="s">
        <v>18</v>
      </c>
      <c r="H69" s="386" t="s">
        <v>5</v>
      </c>
      <c r="I69" s="127"/>
      <c r="J69" s="127" t="s">
        <v>21</v>
      </c>
      <c r="K69" s="127"/>
      <c r="L69" s="127"/>
      <c r="M69" s="127"/>
      <c r="N69" s="127"/>
      <c r="O69" s="127"/>
      <c r="P69" s="127"/>
      <c r="Q69" s="127"/>
      <c r="R69" s="380" t="s">
        <v>21</v>
      </c>
      <c r="S69" s="381"/>
      <c r="T69" s="384"/>
    </row>
    <row r="70" spans="1:20" x14ac:dyDescent="0.3">
      <c r="A70" s="314"/>
      <c r="B70" s="388" t="s">
        <v>872</v>
      </c>
      <c r="C70" s="286" t="s">
        <v>367</v>
      </c>
      <c r="D70" s="390" t="s">
        <v>996</v>
      </c>
      <c r="E70" s="189" t="s">
        <v>14</v>
      </c>
      <c r="F70" s="189" t="s">
        <v>14</v>
      </c>
      <c r="G70" s="189" t="s">
        <v>18</v>
      </c>
      <c r="H70" s="386" t="s">
        <v>5</v>
      </c>
      <c r="I70" s="127"/>
      <c r="J70" s="127" t="s">
        <v>21</v>
      </c>
      <c r="K70" s="127"/>
      <c r="L70" s="127"/>
      <c r="M70" s="127"/>
      <c r="N70" s="127"/>
      <c r="O70" s="127"/>
      <c r="P70" s="127"/>
      <c r="Q70" s="127"/>
      <c r="R70" s="380"/>
      <c r="S70" s="381"/>
      <c r="T70" s="384"/>
    </row>
    <row r="71" spans="1:20" x14ac:dyDescent="0.3">
      <c r="A71" s="289"/>
      <c r="B71" s="388" t="s">
        <v>538</v>
      </c>
      <c r="C71" s="286" t="s">
        <v>367</v>
      </c>
      <c r="D71" s="390" t="s">
        <v>935</v>
      </c>
      <c r="E71" s="189" t="s">
        <v>14</v>
      </c>
      <c r="F71" s="189" t="s">
        <v>14</v>
      </c>
      <c r="G71" s="189" t="s">
        <v>18</v>
      </c>
      <c r="H71" s="386" t="s">
        <v>5</v>
      </c>
      <c r="I71" s="127"/>
      <c r="J71" s="127" t="s">
        <v>21</v>
      </c>
      <c r="K71" s="127"/>
      <c r="L71" s="127"/>
      <c r="M71" s="127"/>
      <c r="N71" s="127"/>
      <c r="O71" s="127"/>
      <c r="P71" s="127"/>
      <c r="Q71" s="127"/>
      <c r="R71" s="380" t="s">
        <v>21</v>
      </c>
      <c r="S71" s="381"/>
      <c r="T71" s="384"/>
    </row>
    <row r="72" spans="1:20" x14ac:dyDescent="0.3">
      <c r="A72" s="314"/>
      <c r="B72" s="388" t="s">
        <v>873</v>
      </c>
      <c r="C72" s="286" t="s">
        <v>367</v>
      </c>
      <c r="D72" s="390" t="s">
        <v>1027</v>
      </c>
      <c r="E72" s="189" t="s">
        <v>14</v>
      </c>
      <c r="F72" s="189" t="s">
        <v>14</v>
      </c>
      <c r="G72" s="189" t="s">
        <v>18</v>
      </c>
      <c r="H72" s="386" t="s">
        <v>5</v>
      </c>
      <c r="I72" s="127"/>
      <c r="J72" s="127" t="s">
        <v>21</v>
      </c>
      <c r="K72" s="127"/>
      <c r="L72" s="127"/>
      <c r="M72" s="127"/>
      <c r="N72" s="127"/>
      <c r="O72" s="127"/>
      <c r="P72" s="127"/>
      <c r="Q72" s="127"/>
      <c r="R72" s="380"/>
      <c r="S72" s="381"/>
      <c r="T72" s="384"/>
    </row>
    <row r="73" spans="1:20" x14ac:dyDescent="0.3">
      <c r="A73" s="289"/>
      <c r="B73" s="388" t="s">
        <v>539</v>
      </c>
      <c r="C73" s="286" t="s">
        <v>612</v>
      </c>
      <c r="D73" s="390" t="s">
        <v>650</v>
      </c>
      <c r="E73" s="189" t="s">
        <v>14</v>
      </c>
      <c r="F73" s="189" t="s">
        <v>14</v>
      </c>
      <c r="G73" s="189" t="s">
        <v>18</v>
      </c>
      <c r="H73" s="386" t="s">
        <v>22</v>
      </c>
      <c r="I73" s="127"/>
      <c r="J73" s="127" t="s">
        <v>21</v>
      </c>
      <c r="K73" s="127"/>
      <c r="L73" s="127"/>
      <c r="M73" s="127"/>
      <c r="N73" s="127"/>
      <c r="O73" s="127"/>
      <c r="P73" s="127"/>
      <c r="Q73" s="127"/>
      <c r="R73" s="380" t="s">
        <v>21</v>
      </c>
      <c r="S73" s="381"/>
      <c r="T73" s="384"/>
    </row>
    <row r="74" spans="1:20" x14ac:dyDescent="0.3">
      <c r="A74" s="289"/>
      <c r="B74" s="388" t="s">
        <v>540</v>
      </c>
      <c r="C74" s="286" t="s">
        <v>612</v>
      </c>
      <c r="D74" s="390" t="s">
        <v>651</v>
      </c>
      <c r="E74" s="189" t="s">
        <v>14</v>
      </c>
      <c r="F74" s="189" t="s">
        <v>14</v>
      </c>
      <c r="G74" s="189" t="s">
        <v>18</v>
      </c>
      <c r="H74" s="386" t="s">
        <v>22</v>
      </c>
      <c r="I74" s="127"/>
      <c r="J74" s="127" t="s">
        <v>21</v>
      </c>
      <c r="K74" s="127"/>
      <c r="L74" s="127"/>
      <c r="M74" s="127"/>
      <c r="N74" s="127"/>
      <c r="O74" s="127"/>
      <c r="P74" s="127"/>
      <c r="Q74" s="127"/>
      <c r="R74" s="380" t="s">
        <v>21</v>
      </c>
      <c r="S74" s="381"/>
      <c r="T74" s="384"/>
    </row>
    <row r="75" spans="1:20" x14ac:dyDescent="0.3">
      <c r="A75" s="314"/>
      <c r="B75" s="388" t="s">
        <v>874</v>
      </c>
      <c r="C75" s="286" t="s">
        <v>612</v>
      </c>
      <c r="D75" s="390" t="s">
        <v>823</v>
      </c>
      <c r="E75" s="189" t="s">
        <v>14</v>
      </c>
      <c r="F75" s="189" t="s">
        <v>14</v>
      </c>
      <c r="G75" s="189" t="s">
        <v>18</v>
      </c>
      <c r="H75" s="386" t="s">
        <v>22</v>
      </c>
      <c r="I75" s="127"/>
      <c r="J75" s="127" t="s">
        <v>21</v>
      </c>
      <c r="K75" s="127"/>
      <c r="L75" s="127"/>
      <c r="M75" s="127"/>
      <c r="N75" s="127"/>
      <c r="O75" s="127"/>
      <c r="P75" s="127"/>
      <c r="Q75" s="127"/>
      <c r="R75" s="380"/>
      <c r="S75" s="381"/>
      <c r="T75" s="384"/>
    </row>
    <row r="76" spans="1:20" x14ac:dyDescent="0.3">
      <c r="A76" s="314"/>
      <c r="B76" s="388" t="s">
        <v>875</v>
      </c>
      <c r="C76" s="286" t="s">
        <v>612</v>
      </c>
      <c r="D76" s="390" t="s">
        <v>824</v>
      </c>
      <c r="E76" s="189" t="s">
        <v>14</v>
      </c>
      <c r="F76" s="189" t="s">
        <v>14</v>
      </c>
      <c r="G76" s="189" t="s">
        <v>18</v>
      </c>
      <c r="H76" s="386" t="s">
        <v>22</v>
      </c>
      <c r="I76" s="127"/>
      <c r="J76" s="127" t="s">
        <v>21</v>
      </c>
      <c r="K76" s="127"/>
      <c r="L76" s="127"/>
      <c r="M76" s="127"/>
      <c r="N76" s="127"/>
      <c r="O76" s="127"/>
      <c r="P76" s="127"/>
      <c r="Q76" s="127"/>
      <c r="R76" s="380"/>
      <c r="S76" s="381"/>
      <c r="T76" s="384"/>
    </row>
    <row r="77" spans="1:20" x14ac:dyDescent="0.3">
      <c r="A77" s="289"/>
      <c r="B77" s="388" t="s">
        <v>628</v>
      </c>
      <c r="C77" s="286" t="s">
        <v>613</v>
      </c>
      <c r="D77" s="390" t="s">
        <v>749</v>
      </c>
      <c r="E77" s="189" t="s">
        <v>14</v>
      </c>
      <c r="F77" s="189" t="s">
        <v>14</v>
      </c>
      <c r="G77" s="189" t="s">
        <v>18</v>
      </c>
      <c r="H77" s="386" t="s">
        <v>369</v>
      </c>
      <c r="I77" s="127"/>
      <c r="J77" s="127" t="s">
        <v>21</v>
      </c>
      <c r="K77" s="127"/>
      <c r="L77" s="127"/>
      <c r="M77" s="127"/>
      <c r="N77" s="127"/>
      <c r="O77" s="127"/>
      <c r="P77" s="127"/>
      <c r="Q77" s="127"/>
      <c r="R77" s="380" t="s">
        <v>21</v>
      </c>
      <c r="S77" s="381"/>
      <c r="T77" s="384"/>
    </row>
    <row r="78" spans="1:20" x14ac:dyDescent="0.3">
      <c r="A78" s="289"/>
      <c r="B78" s="388" t="s">
        <v>661</v>
      </c>
      <c r="C78" s="286" t="s">
        <v>614</v>
      </c>
      <c r="D78" s="390" t="s">
        <v>652</v>
      </c>
      <c r="E78" s="189" t="s">
        <v>14</v>
      </c>
      <c r="F78" s="189" t="s">
        <v>14</v>
      </c>
      <c r="G78" s="189" t="s">
        <v>18</v>
      </c>
      <c r="H78" s="386" t="s">
        <v>370</v>
      </c>
      <c r="I78" s="127"/>
      <c r="J78" s="127" t="s">
        <v>21</v>
      </c>
      <c r="K78" s="127"/>
      <c r="L78" s="127"/>
      <c r="M78" s="127"/>
      <c r="N78" s="127"/>
      <c r="O78" s="127"/>
      <c r="P78" s="127"/>
      <c r="Q78" s="127"/>
      <c r="R78" s="380" t="s">
        <v>21</v>
      </c>
      <c r="S78" s="381"/>
      <c r="T78" s="384"/>
    </row>
    <row r="79" spans="1:20" x14ac:dyDescent="0.3">
      <c r="A79" s="289"/>
      <c r="B79" s="388" t="s">
        <v>741</v>
      </c>
      <c r="C79" s="286" t="s">
        <v>615</v>
      </c>
      <c r="D79" s="390" t="s">
        <v>532</v>
      </c>
      <c r="E79" s="189" t="s">
        <v>14</v>
      </c>
      <c r="F79" s="189" t="s">
        <v>14</v>
      </c>
      <c r="G79" s="189" t="s">
        <v>18</v>
      </c>
      <c r="H79" s="386" t="s">
        <v>5</v>
      </c>
      <c r="I79" s="127"/>
      <c r="J79" s="127" t="s">
        <v>21</v>
      </c>
      <c r="K79" s="127"/>
      <c r="L79" s="127"/>
      <c r="M79" s="127"/>
      <c r="N79" s="127"/>
      <c r="O79" s="127"/>
      <c r="P79" s="127"/>
      <c r="Q79" s="127"/>
      <c r="R79" s="380" t="s">
        <v>21</v>
      </c>
      <c r="S79" s="381"/>
      <c r="T79" s="384"/>
    </row>
    <row r="80" spans="1:20" x14ac:dyDescent="0.3">
      <c r="A80" s="314"/>
      <c r="B80" s="388" t="s">
        <v>1117</v>
      </c>
      <c r="C80" s="286" t="s">
        <v>1075</v>
      </c>
      <c r="D80" s="390" t="s">
        <v>1124</v>
      </c>
      <c r="E80" s="189" t="s">
        <v>14</v>
      </c>
      <c r="F80" s="189" t="s">
        <v>14</v>
      </c>
      <c r="G80" s="189" t="s">
        <v>18</v>
      </c>
      <c r="H80" s="386" t="s">
        <v>369</v>
      </c>
      <c r="I80" s="127"/>
      <c r="J80" s="127" t="s">
        <v>21</v>
      </c>
      <c r="K80" s="127"/>
      <c r="L80" s="127"/>
      <c r="M80" s="127"/>
      <c r="N80" s="127"/>
      <c r="O80" s="127"/>
      <c r="P80" s="127"/>
      <c r="Q80" s="127"/>
      <c r="R80" s="380" t="s">
        <v>21</v>
      </c>
      <c r="S80" s="381"/>
      <c r="T80" s="384"/>
    </row>
    <row r="81" spans="1:20" x14ac:dyDescent="0.3">
      <c r="A81" s="314"/>
      <c r="B81" s="388" t="s">
        <v>1118</v>
      </c>
      <c r="C81" s="286" t="s">
        <v>1075</v>
      </c>
      <c r="D81" s="390" t="s">
        <v>1097</v>
      </c>
      <c r="E81" s="189" t="s">
        <v>14</v>
      </c>
      <c r="F81" s="189" t="s">
        <v>14</v>
      </c>
      <c r="G81" s="189" t="s">
        <v>18</v>
      </c>
      <c r="H81" s="386" t="s">
        <v>369</v>
      </c>
      <c r="I81" s="127"/>
      <c r="J81" s="127" t="s">
        <v>21</v>
      </c>
      <c r="K81" s="127"/>
      <c r="L81" s="127"/>
      <c r="M81" s="127"/>
      <c r="N81" s="127"/>
      <c r="O81" s="127"/>
      <c r="P81" s="127"/>
      <c r="Q81" s="127"/>
      <c r="R81" s="380" t="s">
        <v>21</v>
      </c>
      <c r="S81" s="381"/>
      <c r="T81" s="384"/>
    </row>
    <row r="82" spans="1:20" x14ac:dyDescent="0.3">
      <c r="A82" s="289"/>
      <c r="B82" s="388" t="s">
        <v>542</v>
      </c>
      <c r="C82" s="286" t="s">
        <v>616</v>
      </c>
      <c r="D82" s="390" t="s">
        <v>936</v>
      </c>
      <c r="E82" s="189" t="s">
        <v>14</v>
      </c>
      <c r="F82" s="189" t="s">
        <v>14</v>
      </c>
      <c r="G82" s="189" t="s">
        <v>18</v>
      </c>
      <c r="H82" s="386" t="s">
        <v>5</v>
      </c>
      <c r="I82" s="127"/>
      <c r="J82" s="127"/>
      <c r="K82" s="127" t="s">
        <v>21</v>
      </c>
      <c r="L82" s="127"/>
      <c r="M82" s="127"/>
      <c r="N82" s="127"/>
      <c r="O82" s="127"/>
      <c r="P82" s="127"/>
      <c r="Q82" s="127"/>
      <c r="R82" s="380" t="s">
        <v>21</v>
      </c>
      <c r="S82" s="381"/>
      <c r="T82" s="384"/>
    </row>
    <row r="83" spans="1:20" x14ac:dyDescent="0.3">
      <c r="A83" s="314"/>
      <c r="B83" s="388" t="s">
        <v>836</v>
      </c>
      <c r="C83" s="286" t="s">
        <v>616</v>
      </c>
      <c r="D83" s="390" t="s">
        <v>1028</v>
      </c>
      <c r="E83" s="189" t="s">
        <v>14</v>
      </c>
      <c r="F83" s="189" t="s">
        <v>14</v>
      </c>
      <c r="G83" s="189" t="s">
        <v>18</v>
      </c>
      <c r="H83" s="386" t="s">
        <v>5</v>
      </c>
      <c r="I83" s="127"/>
      <c r="J83" s="127"/>
      <c r="K83" s="127" t="s">
        <v>21</v>
      </c>
      <c r="L83" s="127"/>
      <c r="M83" s="127"/>
      <c r="N83" s="127"/>
      <c r="O83" s="127"/>
      <c r="P83" s="127"/>
      <c r="Q83" s="127"/>
      <c r="R83" s="380"/>
      <c r="S83" s="381"/>
      <c r="T83" s="384"/>
    </row>
    <row r="84" spans="1:20" x14ac:dyDescent="0.3">
      <c r="A84" s="289"/>
      <c r="B84" s="388" t="s">
        <v>543</v>
      </c>
      <c r="C84" s="286" t="s">
        <v>617</v>
      </c>
      <c r="D84" s="390" t="s">
        <v>653</v>
      </c>
      <c r="E84" s="189" t="s">
        <v>14</v>
      </c>
      <c r="F84" s="189" t="s">
        <v>14</v>
      </c>
      <c r="G84" s="189" t="s">
        <v>18</v>
      </c>
      <c r="H84" s="386" t="s">
        <v>5</v>
      </c>
      <c r="I84" s="127"/>
      <c r="J84" s="127"/>
      <c r="K84" s="127" t="s">
        <v>21</v>
      </c>
      <c r="L84" s="127"/>
      <c r="M84" s="127"/>
      <c r="N84" s="127"/>
      <c r="O84" s="127"/>
      <c r="P84" s="127"/>
      <c r="Q84" s="127"/>
      <c r="R84" s="380" t="s">
        <v>21</v>
      </c>
      <c r="S84" s="381"/>
      <c r="T84" s="384"/>
    </row>
    <row r="85" spans="1:20" x14ac:dyDescent="0.3">
      <c r="A85" s="289"/>
      <c r="B85" s="388" t="s">
        <v>544</v>
      </c>
      <c r="C85" s="286" t="s">
        <v>617</v>
      </c>
      <c r="D85" s="390" t="s">
        <v>654</v>
      </c>
      <c r="E85" s="189" t="s">
        <v>14</v>
      </c>
      <c r="F85" s="189" t="s">
        <v>14</v>
      </c>
      <c r="G85" s="189" t="s">
        <v>18</v>
      </c>
      <c r="H85" s="386" t="s">
        <v>5</v>
      </c>
      <c r="I85" s="127"/>
      <c r="J85" s="127"/>
      <c r="K85" s="127" t="s">
        <v>21</v>
      </c>
      <c r="L85" s="127"/>
      <c r="M85" s="127"/>
      <c r="N85" s="127"/>
      <c r="O85" s="127"/>
      <c r="P85" s="127"/>
      <c r="Q85" s="127"/>
      <c r="R85" s="380" t="s">
        <v>21</v>
      </c>
      <c r="S85" s="381"/>
      <c r="T85" s="384"/>
    </row>
    <row r="86" spans="1:20" x14ac:dyDescent="0.3">
      <c r="A86" s="289"/>
      <c r="B86" s="388" t="s">
        <v>545</v>
      </c>
      <c r="C86" s="286" t="s">
        <v>617</v>
      </c>
      <c r="D86" s="390" t="s">
        <v>655</v>
      </c>
      <c r="E86" s="189" t="s">
        <v>14</v>
      </c>
      <c r="F86" s="189" t="s">
        <v>14</v>
      </c>
      <c r="G86" s="189" t="s">
        <v>18</v>
      </c>
      <c r="H86" s="386" t="s">
        <v>5</v>
      </c>
      <c r="I86" s="127"/>
      <c r="J86" s="127"/>
      <c r="K86" s="127" t="s">
        <v>21</v>
      </c>
      <c r="L86" s="127"/>
      <c r="M86" s="127"/>
      <c r="N86" s="127"/>
      <c r="O86" s="127"/>
      <c r="P86" s="127"/>
      <c r="Q86" s="127"/>
      <c r="R86" s="380" t="s">
        <v>21</v>
      </c>
      <c r="S86" s="381"/>
      <c r="T86" s="384"/>
    </row>
    <row r="87" spans="1:20" x14ac:dyDescent="0.3">
      <c r="A87" s="314"/>
      <c r="B87" s="388" t="s">
        <v>866</v>
      </c>
      <c r="C87" s="286" t="s">
        <v>617</v>
      </c>
      <c r="D87" s="390" t="s">
        <v>937</v>
      </c>
      <c r="E87" s="189" t="s">
        <v>14</v>
      </c>
      <c r="F87" s="189" t="s">
        <v>14</v>
      </c>
      <c r="G87" s="189" t="s">
        <v>18</v>
      </c>
      <c r="H87" s="386" t="s">
        <v>5</v>
      </c>
      <c r="I87" s="127"/>
      <c r="J87" s="127"/>
      <c r="K87" s="127" t="s">
        <v>21</v>
      </c>
      <c r="L87" s="127"/>
      <c r="M87" s="127"/>
      <c r="N87" s="127"/>
      <c r="O87" s="127"/>
      <c r="P87" s="127"/>
      <c r="Q87" s="127"/>
      <c r="R87" s="380"/>
      <c r="S87" s="381"/>
      <c r="T87" s="384"/>
    </row>
    <row r="88" spans="1:20" x14ac:dyDescent="0.3">
      <c r="A88" s="314"/>
      <c r="B88" s="388" t="s">
        <v>867</v>
      </c>
      <c r="C88" s="286" t="s">
        <v>617</v>
      </c>
      <c r="D88" s="390" t="s">
        <v>938</v>
      </c>
      <c r="E88" s="189" t="s">
        <v>14</v>
      </c>
      <c r="F88" s="189" t="s">
        <v>14</v>
      </c>
      <c r="G88" s="189" t="s">
        <v>18</v>
      </c>
      <c r="H88" s="386" t="s">
        <v>5</v>
      </c>
      <c r="I88" s="127"/>
      <c r="J88" s="127"/>
      <c r="K88" s="127" t="s">
        <v>21</v>
      </c>
      <c r="L88" s="127"/>
      <c r="M88" s="127"/>
      <c r="N88" s="127"/>
      <c r="O88" s="127"/>
      <c r="P88" s="127"/>
      <c r="Q88" s="127"/>
      <c r="R88" s="380"/>
      <c r="S88" s="381"/>
      <c r="T88" s="384"/>
    </row>
    <row r="89" spans="1:20" x14ac:dyDescent="0.3">
      <c r="A89" s="314"/>
      <c r="B89" s="388" t="s">
        <v>868</v>
      </c>
      <c r="C89" s="286" t="s">
        <v>617</v>
      </c>
      <c r="D89" s="390" t="s">
        <v>939</v>
      </c>
      <c r="E89" s="189" t="s">
        <v>14</v>
      </c>
      <c r="F89" s="189" t="s">
        <v>14</v>
      </c>
      <c r="G89" s="189" t="s">
        <v>18</v>
      </c>
      <c r="H89" s="386" t="s">
        <v>5</v>
      </c>
      <c r="I89" s="127"/>
      <c r="J89" s="127"/>
      <c r="K89" s="127" t="s">
        <v>21</v>
      </c>
      <c r="L89" s="127"/>
      <c r="M89" s="127"/>
      <c r="N89" s="127"/>
      <c r="O89" s="127"/>
      <c r="P89" s="127"/>
      <c r="Q89" s="127"/>
      <c r="R89" s="380"/>
      <c r="S89" s="381"/>
      <c r="T89" s="384"/>
    </row>
    <row r="90" spans="1:20" x14ac:dyDescent="0.3">
      <c r="A90" s="289"/>
      <c r="B90" s="388" t="s">
        <v>629</v>
      </c>
      <c r="C90" s="286" t="s">
        <v>25</v>
      </c>
      <c r="D90" s="390" t="s">
        <v>880</v>
      </c>
      <c r="E90" s="189" t="s">
        <v>14</v>
      </c>
      <c r="F90" s="189" t="s">
        <v>14</v>
      </c>
      <c r="G90" s="189" t="s">
        <v>18</v>
      </c>
      <c r="H90" s="386" t="s">
        <v>370</v>
      </c>
      <c r="I90" s="127"/>
      <c r="J90" s="127"/>
      <c r="K90" s="127"/>
      <c r="L90" s="127" t="s">
        <v>21</v>
      </c>
      <c r="M90" s="127"/>
      <c r="N90" s="127"/>
      <c r="O90" s="127"/>
      <c r="P90" s="127"/>
      <c r="Q90" s="127"/>
      <c r="R90" s="380" t="s">
        <v>21</v>
      </c>
      <c r="S90" s="381"/>
      <c r="T90" s="384"/>
    </row>
    <row r="91" spans="1:20" x14ac:dyDescent="0.3">
      <c r="A91" s="289"/>
      <c r="B91" s="388" t="s">
        <v>630</v>
      </c>
      <c r="C91" s="286" t="s">
        <v>26</v>
      </c>
      <c r="D91" s="390" t="s">
        <v>940</v>
      </c>
      <c r="E91" s="189" t="s">
        <v>14</v>
      </c>
      <c r="F91" s="189" t="s">
        <v>14</v>
      </c>
      <c r="G91" s="189" t="s">
        <v>18</v>
      </c>
      <c r="H91" s="386" t="s">
        <v>5</v>
      </c>
      <c r="I91" s="127"/>
      <c r="J91" s="127"/>
      <c r="K91" s="127"/>
      <c r="L91" s="127" t="s">
        <v>21</v>
      </c>
      <c r="M91" s="127"/>
      <c r="N91" s="127"/>
      <c r="O91" s="127"/>
      <c r="P91" s="127"/>
      <c r="Q91" s="127"/>
      <c r="R91" s="380" t="s">
        <v>21</v>
      </c>
      <c r="S91" s="381"/>
      <c r="T91" s="384"/>
    </row>
    <row r="92" spans="1:20" x14ac:dyDescent="0.3">
      <c r="A92" s="289"/>
      <c r="B92" s="388" t="s">
        <v>631</v>
      </c>
      <c r="C92" s="286" t="s">
        <v>618</v>
      </c>
      <c r="D92" s="390" t="s">
        <v>656</v>
      </c>
      <c r="E92" s="189" t="s">
        <v>14</v>
      </c>
      <c r="F92" s="189" t="s">
        <v>14</v>
      </c>
      <c r="G92" s="189" t="s">
        <v>18</v>
      </c>
      <c r="H92" s="386" t="s">
        <v>370</v>
      </c>
      <c r="I92" s="127"/>
      <c r="J92" s="127"/>
      <c r="K92" s="127"/>
      <c r="L92" s="127" t="s">
        <v>21</v>
      </c>
      <c r="M92" s="127"/>
      <c r="N92" s="127"/>
      <c r="O92" s="127"/>
      <c r="P92" s="127"/>
      <c r="Q92" s="127"/>
      <c r="R92" s="380" t="s">
        <v>21</v>
      </c>
      <c r="S92" s="381"/>
      <c r="T92" s="384"/>
    </row>
    <row r="93" spans="1:20" x14ac:dyDescent="0.3">
      <c r="A93" s="289"/>
      <c r="B93" s="388" t="s">
        <v>632</v>
      </c>
      <c r="C93" s="286" t="s">
        <v>619</v>
      </c>
      <c r="D93" s="390" t="s">
        <v>941</v>
      </c>
      <c r="E93" s="189" t="s">
        <v>14</v>
      </c>
      <c r="F93" s="189" t="s">
        <v>14</v>
      </c>
      <c r="G93" s="189" t="s">
        <v>18</v>
      </c>
      <c r="H93" s="386" t="s">
        <v>5</v>
      </c>
      <c r="I93" s="127"/>
      <c r="J93" s="127"/>
      <c r="K93" s="127"/>
      <c r="L93" s="127" t="s">
        <v>21</v>
      </c>
      <c r="M93" s="127"/>
      <c r="N93" s="127"/>
      <c r="O93" s="127"/>
      <c r="P93" s="127"/>
      <c r="Q93" s="127"/>
      <c r="R93" s="380" t="s">
        <v>21</v>
      </c>
      <c r="S93" s="381"/>
      <c r="T93" s="384"/>
    </row>
    <row r="94" spans="1:20" x14ac:dyDescent="0.3">
      <c r="A94" s="289"/>
      <c r="B94" s="388" t="s">
        <v>633</v>
      </c>
      <c r="C94" s="286" t="s">
        <v>619</v>
      </c>
      <c r="D94" s="390" t="s">
        <v>942</v>
      </c>
      <c r="E94" s="189" t="s">
        <v>14</v>
      </c>
      <c r="F94" s="189" t="s">
        <v>14</v>
      </c>
      <c r="G94" s="189" t="s">
        <v>18</v>
      </c>
      <c r="H94" s="386" t="s">
        <v>5</v>
      </c>
      <c r="I94" s="127"/>
      <c r="J94" s="127"/>
      <c r="K94" s="127"/>
      <c r="L94" s="127" t="s">
        <v>21</v>
      </c>
      <c r="M94" s="127"/>
      <c r="N94" s="127"/>
      <c r="O94" s="127"/>
      <c r="P94" s="127"/>
      <c r="Q94" s="127"/>
      <c r="R94" s="380" t="s">
        <v>21</v>
      </c>
      <c r="S94" s="381"/>
      <c r="T94" s="384"/>
    </row>
    <row r="95" spans="1:20" x14ac:dyDescent="0.3">
      <c r="A95" s="314"/>
      <c r="B95" s="388" t="s">
        <v>837</v>
      </c>
      <c r="C95" s="286" t="s">
        <v>619</v>
      </c>
      <c r="D95" s="390" t="s">
        <v>943</v>
      </c>
      <c r="E95" s="189" t="s">
        <v>14</v>
      </c>
      <c r="F95" s="189" t="s">
        <v>14</v>
      </c>
      <c r="G95" s="189" t="s">
        <v>18</v>
      </c>
      <c r="H95" s="386" t="s">
        <v>5</v>
      </c>
      <c r="I95" s="127"/>
      <c r="J95" s="127"/>
      <c r="K95" s="127"/>
      <c r="L95" s="127" t="s">
        <v>21</v>
      </c>
      <c r="M95" s="127"/>
      <c r="N95" s="127"/>
      <c r="O95" s="127"/>
      <c r="P95" s="127"/>
      <c r="Q95" s="127"/>
      <c r="R95" s="380"/>
      <c r="S95" s="381"/>
      <c r="T95" s="384"/>
    </row>
    <row r="96" spans="1:20" x14ac:dyDescent="0.3">
      <c r="A96" s="314"/>
      <c r="B96" s="388" t="s">
        <v>864</v>
      </c>
      <c r="C96" s="286" t="s">
        <v>619</v>
      </c>
      <c r="D96" s="390" t="s">
        <v>944</v>
      </c>
      <c r="E96" s="189" t="s">
        <v>14</v>
      </c>
      <c r="F96" s="189" t="s">
        <v>14</v>
      </c>
      <c r="G96" s="189" t="s">
        <v>18</v>
      </c>
      <c r="H96" s="386" t="s">
        <v>5</v>
      </c>
      <c r="I96" s="127"/>
      <c r="J96" s="127"/>
      <c r="K96" s="127"/>
      <c r="L96" s="127" t="s">
        <v>21</v>
      </c>
      <c r="M96" s="127"/>
      <c r="N96" s="127"/>
      <c r="O96" s="127"/>
      <c r="P96" s="127"/>
      <c r="Q96" s="127"/>
      <c r="R96" s="380"/>
      <c r="S96" s="381"/>
      <c r="T96" s="384"/>
    </row>
    <row r="97" spans="1:20" x14ac:dyDescent="0.3">
      <c r="A97" s="289"/>
      <c r="B97" s="388" t="s">
        <v>634</v>
      </c>
      <c r="C97" s="286" t="s">
        <v>620</v>
      </c>
      <c r="D97" s="390" t="s">
        <v>945</v>
      </c>
      <c r="E97" s="189" t="s">
        <v>14</v>
      </c>
      <c r="F97" s="189" t="s">
        <v>14</v>
      </c>
      <c r="G97" s="189" t="s">
        <v>18</v>
      </c>
      <c r="H97" s="386" t="s">
        <v>5</v>
      </c>
      <c r="I97" s="127"/>
      <c r="J97" s="127"/>
      <c r="K97" s="127"/>
      <c r="L97" s="127" t="s">
        <v>21</v>
      </c>
      <c r="M97" s="127"/>
      <c r="N97" s="127"/>
      <c r="O97" s="127"/>
      <c r="P97" s="127"/>
      <c r="Q97" s="127"/>
      <c r="R97" s="380" t="s">
        <v>21</v>
      </c>
      <c r="S97" s="381"/>
      <c r="T97" s="384"/>
    </row>
    <row r="98" spans="1:20" x14ac:dyDescent="0.3">
      <c r="A98" s="289"/>
      <c r="B98" s="388" t="s">
        <v>635</v>
      </c>
      <c r="C98" s="286" t="s">
        <v>621</v>
      </c>
      <c r="D98" s="390" t="s">
        <v>946</v>
      </c>
      <c r="E98" s="189" t="s">
        <v>14</v>
      </c>
      <c r="F98" s="189" t="s">
        <v>14</v>
      </c>
      <c r="G98" s="189" t="s">
        <v>18</v>
      </c>
      <c r="H98" s="386" t="s">
        <v>5</v>
      </c>
      <c r="I98" s="127"/>
      <c r="J98" s="127"/>
      <c r="K98" s="127"/>
      <c r="L98" s="127" t="s">
        <v>21</v>
      </c>
      <c r="M98" s="127"/>
      <c r="N98" s="127"/>
      <c r="O98" s="127"/>
      <c r="P98" s="127"/>
      <c r="Q98" s="127"/>
      <c r="R98" s="380" t="s">
        <v>21</v>
      </c>
      <c r="S98" s="381"/>
      <c r="T98" s="384"/>
    </row>
    <row r="99" spans="1:20" x14ac:dyDescent="0.3">
      <c r="A99" s="289"/>
      <c r="B99" s="388" t="s">
        <v>636</v>
      </c>
      <c r="C99" s="286" t="s">
        <v>622</v>
      </c>
      <c r="D99" s="390" t="s">
        <v>558</v>
      </c>
      <c r="E99" s="189" t="s">
        <v>14</v>
      </c>
      <c r="F99" s="189" t="s">
        <v>14</v>
      </c>
      <c r="G99" s="189" t="s">
        <v>18</v>
      </c>
      <c r="H99" s="386" t="s">
        <v>5</v>
      </c>
      <c r="I99" s="127"/>
      <c r="J99" s="127"/>
      <c r="K99" s="127"/>
      <c r="L99" s="127" t="s">
        <v>21</v>
      </c>
      <c r="M99" s="127"/>
      <c r="N99" s="127"/>
      <c r="O99" s="127"/>
      <c r="P99" s="127"/>
      <c r="Q99" s="127"/>
      <c r="R99" s="380" t="s">
        <v>21</v>
      </c>
      <c r="S99" s="381"/>
      <c r="T99" s="384"/>
    </row>
    <row r="100" spans="1:20" x14ac:dyDescent="0.3">
      <c r="A100" s="289"/>
      <c r="B100" s="388" t="s">
        <v>637</v>
      </c>
      <c r="C100" s="286" t="s">
        <v>623</v>
      </c>
      <c r="D100" s="390" t="s">
        <v>947</v>
      </c>
      <c r="E100" s="189" t="s">
        <v>14</v>
      </c>
      <c r="F100" s="189" t="s">
        <v>14</v>
      </c>
      <c r="G100" s="189" t="s">
        <v>18</v>
      </c>
      <c r="H100" s="386" t="s">
        <v>5</v>
      </c>
      <c r="I100" s="127"/>
      <c r="J100" s="127"/>
      <c r="K100" s="127"/>
      <c r="L100" s="127" t="s">
        <v>21</v>
      </c>
      <c r="M100" s="127"/>
      <c r="N100" s="127"/>
      <c r="O100" s="127"/>
      <c r="P100" s="127"/>
      <c r="Q100" s="127"/>
      <c r="R100" s="380" t="s">
        <v>21</v>
      </c>
      <c r="S100" s="381"/>
      <c r="T100" s="384"/>
    </row>
    <row r="101" spans="1:20" x14ac:dyDescent="0.3">
      <c r="A101" s="289"/>
      <c r="B101" s="385" t="s">
        <v>704</v>
      </c>
      <c r="C101" s="219" t="s">
        <v>30</v>
      </c>
      <c r="D101" s="180" t="s">
        <v>578</v>
      </c>
      <c r="E101" s="391" t="s">
        <v>14</v>
      </c>
      <c r="F101" s="391" t="s">
        <v>14</v>
      </c>
      <c r="G101" s="391" t="s">
        <v>18</v>
      </c>
      <c r="H101" s="392" t="s">
        <v>5</v>
      </c>
      <c r="I101" s="127"/>
      <c r="J101" s="127"/>
      <c r="K101" s="127"/>
      <c r="L101" s="127"/>
      <c r="M101" s="127" t="s">
        <v>21</v>
      </c>
      <c r="N101" s="127"/>
      <c r="O101" s="127"/>
      <c r="P101" s="127"/>
      <c r="Q101" s="127"/>
      <c r="R101" s="380" t="s">
        <v>21</v>
      </c>
      <c r="S101" s="381"/>
      <c r="T101" s="384"/>
    </row>
    <row r="102" spans="1:20" x14ac:dyDescent="0.3">
      <c r="A102" s="289"/>
      <c r="B102" s="385" t="s">
        <v>705</v>
      </c>
      <c r="C102" s="219" t="s">
        <v>30</v>
      </c>
      <c r="D102" s="180" t="s">
        <v>748</v>
      </c>
      <c r="E102" s="391" t="s">
        <v>14</v>
      </c>
      <c r="F102" s="391" t="s">
        <v>14</v>
      </c>
      <c r="G102" s="391" t="s">
        <v>18</v>
      </c>
      <c r="H102" s="392" t="s">
        <v>5</v>
      </c>
      <c r="I102" s="127"/>
      <c r="J102" s="127"/>
      <c r="K102" s="127"/>
      <c r="L102" s="127"/>
      <c r="M102" s="127" t="s">
        <v>21</v>
      </c>
      <c r="N102" s="127"/>
      <c r="O102" s="127"/>
      <c r="P102" s="127"/>
      <c r="Q102" s="127"/>
      <c r="R102" s="380" t="s">
        <v>21</v>
      </c>
      <c r="S102" s="381"/>
      <c r="T102" s="384"/>
    </row>
    <row r="103" spans="1:20" x14ac:dyDescent="0.3">
      <c r="A103" s="289"/>
      <c r="B103" s="385" t="s">
        <v>706</v>
      </c>
      <c r="C103" s="234" t="s">
        <v>754</v>
      </c>
      <c r="D103" s="293" t="s">
        <v>759</v>
      </c>
      <c r="E103" s="391" t="s">
        <v>14</v>
      </c>
      <c r="F103" s="391" t="s">
        <v>14</v>
      </c>
      <c r="G103" s="391" t="s">
        <v>18</v>
      </c>
      <c r="H103" s="392" t="s">
        <v>22</v>
      </c>
      <c r="I103" s="127"/>
      <c r="J103" s="127"/>
      <c r="K103" s="127"/>
      <c r="L103" s="127"/>
      <c r="M103" s="127" t="s">
        <v>21</v>
      </c>
      <c r="N103" s="127"/>
      <c r="O103" s="127"/>
      <c r="P103" s="127"/>
      <c r="Q103" s="127"/>
      <c r="R103" s="380" t="s">
        <v>21</v>
      </c>
      <c r="S103" s="381"/>
      <c r="T103" s="384"/>
    </row>
    <row r="104" spans="1:20" x14ac:dyDescent="0.3">
      <c r="A104" s="289"/>
      <c r="B104" s="385" t="s">
        <v>707</v>
      </c>
      <c r="C104" s="234" t="s">
        <v>382</v>
      </c>
      <c r="D104" s="180" t="s">
        <v>760</v>
      </c>
      <c r="E104" s="391" t="s">
        <v>14</v>
      </c>
      <c r="F104" s="391" t="s">
        <v>14</v>
      </c>
      <c r="G104" s="391" t="s">
        <v>18</v>
      </c>
      <c r="H104" s="392" t="s">
        <v>5</v>
      </c>
      <c r="I104" s="127"/>
      <c r="J104" s="127"/>
      <c r="K104" s="127"/>
      <c r="L104" s="127"/>
      <c r="M104" s="127" t="s">
        <v>21</v>
      </c>
      <c r="N104" s="127"/>
      <c r="O104" s="127"/>
      <c r="P104" s="127"/>
      <c r="Q104" s="127"/>
      <c r="R104" s="380" t="s">
        <v>21</v>
      </c>
      <c r="S104" s="381"/>
      <c r="T104" s="384"/>
    </row>
    <row r="105" spans="1:20" x14ac:dyDescent="0.3">
      <c r="A105" s="289"/>
      <c r="B105" s="385" t="s">
        <v>708</v>
      </c>
      <c r="C105" s="71" t="s">
        <v>386</v>
      </c>
      <c r="D105" s="174" t="s">
        <v>389</v>
      </c>
      <c r="E105" s="391" t="s">
        <v>14</v>
      </c>
      <c r="F105" s="391" t="s">
        <v>14</v>
      </c>
      <c r="G105" s="391" t="s">
        <v>18</v>
      </c>
      <c r="H105" s="392" t="s">
        <v>5</v>
      </c>
      <c r="I105" s="127"/>
      <c r="J105" s="127"/>
      <c r="K105" s="127"/>
      <c r="L105" s="127"/>
      <c r="M105" s="127" t="s">
        <v>21</v>
      </c>
      <c r="N105" s="127"/>
      <c r="O105" s="127"/>
      <c r="P105" s="127"/>
      <c r="Q105" s="127"/>
      <c r="R105" s="380" t="s">
        <v>21</v>
      </c>
      <c r="S105" s="381"/>
      <c r="T105" s="384"/>
    </row>
    <row r="106" spans="1:20" x14ac:dyDescent="0.3">
      <c r="A106" s="289"/>
      <c r="B106" s="385" t="s">
        <v>709</v>
      </c>
      <c r="C106" s="234" t="s">
        <v>755</v>
      </c>
      <c r="D106" s="293" t="s">
        <v>756</v>
      </c>
      <c r="E106" s="391" t="s">
        <v>14</v>
      </c>
      <c r="F106" s="391" t="s">
        <v>14</v>
      </c>
      <c r="G106" s="391" t="s">
        <v>18</v>
      </c>
      <c r="H106" s="392" t="s">
        <v>5</v>
      </c>
      <c r="I106" s="127"/>
      <c r="J106" s="127"/>
      <c r="K106" s="127"/>
      <c r="L106" s="127"/>
      <c r="M106" s="127" t="s">
        <v>21</v>
      </c>
      <c r="N106" s="127"/>
      <c r="O106" s="127"/>
      <c r="P106" s="127"/>
      <c r="Q106" s="127"/>
      <c r="R106" s="380" t="s">
        <v>21</v>
      </c>
      <c r="S106" s="381"/>
      <c r="T106" s="384"/>
    </row>
    <row r="107" spans="1:20" x14ac:dyDescent="0.3">
      <c r="A107" s="289"/>
      <c r="B107" s="385" t="s">
        <v>710</v>
      </c>
      <c r="C107" s="234" t="s">
        <v>380</v>
      </c>
      <c r="D107" s="174" t="s">
        <v>561</v>
      </c>
      <c r="E107" s="391" t="s">
        <v>14</v>
      </c>
      <c r="F107" s="391" t="s">
        <v>14</v>
      </c>
      <c r="G107" s="391" t="s">
        <v>18</v>
      </c>
      <c r="H107" s="392" t="s">
        <v>5</v>
      </c>
      <c r="I107" s="127"/>
      <c r="J107" s="127"/>
      <c r="K107" s="127"/>
      <c r="L107" s="127"/>
      <c r="M107" s="127" t="s">
        <v>21</v>
      </c>
      <c r="N107" s="127"/>
      <c r="O107" s="127"/>
      <c r="P107" s="127"/>
      <c r="Q107" s="127"/>
      <c r="R107" s="380" t="s">
        <v>21</v>
      </c>
      <c r="S107" s="381"/>
      <c r="T107" s="384"/>
    </row>
    <row r="108" spans="1:20" x14ac:dyDescent="0.3">
      <c r="A108" s="289"/>
      <c r="B108" s="385" t="s">
        <v>711</v>
      </c>
      <c r="C108" s="234" t="s">
        <v>384</v>
      </c>
      <c r="D108" s="174" t="s">
        <v>746</v>
      </c>
      <c r="E108" s="391" t="s">
        <v>14</v>
      </c>
      <c r="F108" s="391" t="s">
        <v>14</v>
      </c>
      <c r="G108" s="391" t="s">
        <v>18</v>
      </c>
      <c r="H108" s="392" t="s">
        <v>370</v>
      </c>
      <c r="I108" s="127"/>
      <c r="J108" s="127"/>
      <c r="K108" s="127"/>
      <c r="L108" s="127"/>
      <c r="M108" s="127" t="s">
        <v>21</v>
      </c>
      <c r="N108" s="127"/>
      <c r="O108" s="127"/>
      <c r="P108" s="127"/>
      <c r="Q108" s="127"/>
      <c r="R108" s="380" t="s">
        <v>21</v>
      </c>
      <c r="S108" s="381"/>
      <c r="T108" s="384"/>
    </row>
    <row r="109" spans="1:20" x14ac:dyDescent="0.3">
      <c r="A109" s="289"/>
      <c r="B109" s="385" t="s">
        <v>712</v>
      </c>
      <c r="C109" s="234" t="s">
        <v>381</v>
      </c>
      <c r="D109" s="174" t="s">
        <v>747</v>
      </c>
      <c r="E109" s="391" t="s">
        <v>14</v>
      </c>
      <c r="F109" s="391" t="s">
        <v>14</v>
      </c>
      <c r="G109" s="391" t="s">
        <v>18</v>
      </c>
      <c r="H109" s="392" t="s">
        <v>5</v>
      </c>
      <c r="I109" s="127"/>
      <c r="J109" s="127"/>
      <c r="K109" s="127"/>
      <c r="L109" s="127"/>
      <c r="M109" s="127" t="s">
        <v>21</v>
      </c>
      <c r="N109" s="127"/>
      <c r="O109" s="127"/>
      <c r="P109" s="127"/>
      <c r="Q109" s="127"/>
      <c r="R109" s="380" t="s">
        <v>21</v>
      </c>
      <c r="S109" s="381"/>
      <c r="T109" s="384"/>
    </row>
    <row r="110" spans="1:20" x14ac:dyDescent="0.3">
      <c r="A110" s="289"/>
      <c r="B110" s="385" t="s">
        <v>764</v>
      </c>
      <c r="C110" s="219" t="s">
        <v>387</v>
      </c>
      <c r="D110" s="174" t="s">
        <v>702</v>
      </c>
      <c r="E110" s="391" t="s">
        <v>14</v>
      </c>
      <c r="F110" s="391" t="s">
        <v>14</v>
      </c>
      <c r="G110" s="391" t="s">
        <v>18</v>
      </c>
      <c r="H110" s="392" t="s">
        <v>369</v>
      </c>
      <c r="I110" s="127"/>
      <c r="J110" s="127"/>
      <c r="K110" s="127"/>
      <c r="L110" s="127"/>
      <c r="M110" s="127" t="s">
        <v>21</v>
      </c>
      <c r="N110" s="127"/>
      <c r="O110" s="127"/>
      <c r="P110" s="127"/>
      <c r="Q110" s="127"/>
      <c r="R110" s="380" t="s">
        <v>21</v>
      </c>
      <c r="S110" s="381"/>
      <c r="T110" s="384"/>
    </row>
    <row r="111" spans="1:20" x14ac:dyDescent="0.3">
      <c r="A111" s="289"/>
      <c r="B111" s="385" t="s">
        <v>765</v>
      </c>
      <c r="C111" s="219" t="s">
        <v>387</v>
      </c>
      <c r="D111" s="174" t="s">
        <v>703</v>
      </c>
      <c r="E111" s="391" t="s">
        <v>14</v>
      </c>
      <c r="F111" s="391" t="s">
        <v>14</v>
      </c>
      <c r="G111" s="391" t="s">
        <v>18</v>
      </c>
      <c r="H111" s="392" t="s">
        <v>369</v>
      </c>
      <c r="I111" s="127"/>
      <c r="J111" s="127"/>
      <c r="K111" s="127"/>
      <c r="L111" s="127"/>
      <c r="M111" s="127" t="s">
        <v>21</v>
      </c>
      <c r="N111" s="127"/>
      <c r="O111" s="127"/>
      <c r="P111" s="127"/>
      <c r="Q111" s="127"/>
      <c r="R111" s="380" t="s">
        <v>21</v>
      </c>
      <c r="S111" s="381"/>
      <c r="T111" s="384"/>
    </row>
    <row r="112" spans="1:20" x14ac:dyDescent="0.3">
      <c r="A112" s="289"/>
      <c r="B112" s="388" t="s">
        <v>626</v>
      </c>
      <c r="C112" s="286" t="s">
        <v>624</v>
      </c>
      <c r="D112" s="174" t="s">
        <v>679</v>
      </c>
      <c r="E112" s="189" t="s">
        <v>14</v>
      </c>
      <c r="F112" s="189" t="s">
        <v>18</v>
      </c>
      <c r="G112" s="189" t="s">
        <v>14</v>
      </c>
      <c r="H112" s="386" t="s">
        <v>5</v>
      </c>
      <c r="I112" s="127"/>
      <c r="J112" s="127"/>
      <c r="K112" s="127"/>
      <c r="L112" s="127"/>
      <c r="M112" s="127"/>
      <c r="N112" s="127" t="s">
        <v>21</v>
      </c>
      <c r="O112" s="127"/>
      <c r="P112" s="127"/>
      <c r="Q112" s="127"/>
      <c r="R112" s="380"/>
      <c r="S112" s="381" t="s">
        <v>21</v>
      </c>
      <c r="T112" s="384"/>
    </row>
    <row r="113" spans="1:20" x14ac:dyDescent="0.3">
      <c r="A113" s="289"/>
      <c r="B113" s="388" t="s">
        <v>627</v>
      </c>
      <c r="C113" s="286" t="s">
        <v>624</v>
      </c>
      <c r="D113" s="390" t="s">
        <v>590</v>
      </c>
      <c r="E113" s="189" t="s">
        <v>14</v>
      </c>
      <c r="F113" s="189" t="s">
        <v>18</v>
      </c>
      <c r="G113" s="189" t="s">
        <v>14</v>
      </c>
      <c r="H113" s="386" t="s">
        <v>5</v>
      </c>
      <c r="I113" s="127"/>
      <c r="J113" s="127"/>
      <c r="K113" s="127"/>
      <c r="L113" s="127"/>
      <c r="M113" s="127"/>
      <c r="N113" s="127" t="s">
        <v>21</v>
      </c>
      <c r="O113" s="127"/>
      <c r="P113" s="127"/>
      <c r="Q113" s="127"/>
      <c r="R113" s="380"/>
      <c r="S113" s="381" t="s">
        <v>21</v>
      </c>
      <c r="T113" s="384"/>
    </row>
    <row r="114" spans="1:20" x14ac:dyDescent="0.3">
      <c r="A114" s="314"/>
      <c r="B114" s="388" t="s">
        <v>820</v>
      </c>
      <c r="C114" s="286" t="s">
        <v>624</v>
      </c>
      <c r="D114" s="174" t="s">
        <v>825</v>
      </c>
      <c r="E114" s="189" t="s">
        <v>14</v>
      </c>
      <c r="F114" s="189" t="s">
        <v>18</v>
      </c>
      <c r="G114" s="189" t="s">
        <v>14</v>
      </c>
      <c r="H114" s="386" t="s">
        <v>5</v>
      </c>
      <c r="I114" s="127"/>
      <c r="J114" s="127"/>
      <c r="K114" s="127"/>
      <c r="L114" s="127"/>
      <c r="M114" s="127"/>
      <c r="N114" s="127" t="s">
        <v>21</v>
      </c>
      <c r="O114" s="127"/>
      <c r="P114" s="127"/>
      <c r="Q114" s="127"/>
      <c r="R114" s="380"/>
      <c r="S114" s="381"/>
      <c r="T114" s="384"/>
    </row>
    <row r="115" spans="1:20" ht="28.8" x14ac:dyDescent="0.3">
      <c r="A115" s="314"/>
      <c r="B115" s="388" t="s">
        <v>821</v>
      </c>
      <c r="C115" s="286" t="s">
        <v>624</v>
      </c>
      <c r="D115" s="390" t="s">
        <v>805</v>
      </c>
      <c r="E115" s="189" t="s">
        <v>14</v>
      </c>
      <c r="F115" s="189" t="s">
        <v>18</v>
      </c>
      <c r="G115" s="189" t="s">
        <v>14</v>
      </c>
      <c r="H115" s="386" t="s">
        <v>5</v>
      </c>
      <c r="I115" s="127"/>
      <c r="J115" s="127"/>
      <c r="K115" s="127"/>
      <c r="L115" s="127"/>
      <c r="M115" s="127"/>
      <c r="N115" s="127" t="s">
        <v>21</v>
      </c>
      <c r="O115" s="127"/>
      <c r="P115" s="127"/>
      <c r="Q115" s="127"/>
      <c r="R115" s="380"/>
      <c r="S115" s="381"/>
      <c r="T115" s="384"/>
    </row>
    <row r="116" spans="1:20" ht="16.5" customHeight="1" x14ac:dyDescent="0.3">
      <c r="A116" s="289"/>
      <c r="B116" s="388" t="s">
        <v>688</v>
      </c>
      <c r="C116" s="286" t="s">
        <v>398</v>
      </c>
      <c r="D116" s="390" t="s">
        <v>400</v>
      </c>
      <c r="E116" s="189" t="s">
        <v>14</v>
      </c>
      <c r="F116" s="189" t="s">
        <v>18</v>
      </c>
      <c r="G116" s="189" t="s">
        <v>14</v>
      </c>
      <c r="H116" s="386" t="s">
        <v>5</v>
      </c>
      <c r="I116" s="127"/>
      <c r="J116" s="127"/>
      <c r="K116" s="127"/>
      <c r="L116" s="127"/>
      <c r="M116" s="127"/>
      <c r="N116" s="127"/>
      <c r="O116" s="127" t="s">
        <v>21</v>
      </c>
      <c r="P116" s="127"/>
      <c r="Q116" s="127"/>
      <c r="R116" s="380"/>
      <c r="S116" s="381" t="s">
        <v>21</v>
      </c>
      <c r="T116" s="384"/>
    </row>
    <row r="117" spans="1:20" x14ac:dyDescent="0.3">
      <c r="A117" s="289"/>
      <c r="B117" s="388" t="s">
        <v>689</v>
      </c>
      <c r="C117" s="286" t="s">
        <v>401</v>
      </c>
      <c r="D117" s="390" t="s">
        <v>402</v>
      </c>
      <c r="E117" s="189" t="s">
        <v>14</v>
      </c>
      <c r="F117" s="189" t="s">
        <v>18</v>
      </c>
      <c r="G117" s="189" t="s">
        <v>14</v>
      </c>
      <c r="H117" s="386" t="s">
        <v>5</v>
      </c>
      <c r="I117" s="127"/>
      <c r="J117" s="127"/>
      <c r="K117" s="127"/>
      <c r="L117" s="127"/>
      <c r="M117" s="127"/>
      <c r="N117" s="127"/>
      <c r="O117" s="127" t="s">
        <v>21</v>
      </c>
      <c r="P117" s="127"/>
      <c r="Q117" s="127"/>
      <c r="R117" s="380"/>
      <c r="S117" s="381" t="s">
        <v>21</v>
      </c>
      <c r="T117" s="384"/>
    </row>
    <row r="118" spans="1:20" ht="16.5" customHeight="1" x14ac:dyDescent="0.3">
      <c r="A118" s="289"/>
      <c r="B118" s="388" t="s">
        <v>687</v>
      </c>
      <c r="C118" s="286" t="s">
        <v>408</v>
      </c>
      <c r="D118" s="390" t="s">
        <v>569</v>
      </c>
      <c r="E118" s="189" t="s">
        <v>14</v>
      </c>
      <c r="F118" s="189" t="s">
        <v>18</v>
      </c>
      <c r="G118" s="189" t="s">
        <v>14</v>
      </c>
      <c r="H118" s="386" t="s">
        <v>5</v>
      </c>
      <c r="I118" s="127"/>
      <c r="J118" s="127"/>
      <c r="K118" s="127"/>
      <c r="L118" s="127"/>
      <c r="M118" s="127"/>
      <c r="N118" s="127"/>
      <c r="O118" s="127" t="s">
        <v>21</v>
      </c>
      <c r="P118" s="127"/>
      <c r="Q118" s="127"/>
      <c r="R118" s="380"/>
      <c r="S118" s="381" t="s">
        <v>21</v>
      </c>
      <c r="T118" s="384"/>
    </row>
    <row r="119" spans="1:20" ht="17.25" customHeight="1" x14ac:dyDescent="0.3">
      <c r="A119" s="289"/>
      <c r="B119" s="388" t="s">
        <v>690</v>
      </c>
      <c r="C119" s="286" t="s">
        <v>408</v>
      </c>
      <c r="D119" s="390" t="s">
        <v>570</v>
      </c>
      <c r="E119" s="189" t="s">
        <v>14</v>
      </c>
      <c r="F119" s="189" t="s">
        <v>18</v>
      </c>
      <c r="G119" s="189" t="s">
        <v>14</v>
      </c>
      <c r="H119" s="386" t="s">
        <v>5</v>
      </c>
      <c r="I119" s="127"/>
      <c r="J119" s="127"/>
      <c r="K119" s="127"/>
      <c r="L119" s="127"/>
      <c r="M119" s="127"/>
      <c r="N119" s="127"/>
      <c r="O119" s="127" t="s">
        <v>21</v>
      </c>
      <c r="P119" s="127"/>
      <c r="Q119" s="127"/>
      <c r="R119" s="380"/>
      <c r="S119" s="381" t="s">
        <v>21</v>
      </c>
      <c r="T119" s="384"/>
    </row>
    <row r="120" spans="1:20" x14ac:dyDescent="0.3">
      <c r="A120" s="289"/>
      <c r="B120" s="388" t="s">
        <v>691</v>
      </c>
      <c r="C120" s="286" t="s">
        <v>409</v>
      </c>
      <c r="D120" s="390" t="s">
        <v>657</v>
      </c>
      <c r="E120" s="189" t="s">
        <v>14</v>
      </c>
      <c r="F120" s="189" t="s">
        <v>18</v>
      </c>
      <c r="G120" s="189" t="s">
        <v>14</v>
      </c>
      <c r="H120" s="386" t="s">
        <v>5</v>
      </c>
      <c r="I120" s="127"/>
      <c r="J120" s="127"/>
      <c r="K120" s="127"/>
      <c r="L120" s="127"/>
      <c r="M120" s="127"/>
      <c r="N120" s="127"/>
      <c r="O120" s="127" t="s">
        <v>21</v>
      </c>
      <c r="P120" s="127"/>
      <c r="Q120" s="127"/>
      <c r="R120" s="380"/>
      <c r="S120" s="381" t="s">
        <v>21</v>
      </c>
      <c r="T120" s="384"/>
    </row>
    <row r="121" spans="1:20" x14ac:dyDescent="0.3">
      <c r="A121" s="289"/>
      <c r="B121" s="388" t="s">
        <v>692</v>
      </c>
      <c r="C121" s="286" t="s">
        <v>409</v>
      </c>
      <c r="D121" s="390" t="s">
        <v>658</v>
      </c>
      <c r="E121" s="189" t="s">
        <v>14</v>
      </c>
      <c r="F121" s="189" t="s">
        <v>18</v>
      </c>
      <c r="G121" s="189" t="s">
        <v>14</v>
      </c>
      <c r="H121" s="386" t="s">
        <v>5</v>
      </c>
      <c r="I121" s="127"/>
      <c r="J121" s="127"/>
      <c r="K121" s="127"/>
      <c r="L121" s="127"/>
      <c r="M121" s="127"/>
      <c r="N121" s="127"/>
      <c r="O121" s="127" t="s">
        <v>21</v>
      </c>
      <c r="P121" s="127"/>
      <c r="Q121" s="127"/>
      <c r="R121" s="380"/>
      <c r="S121" s="381" t="s">
        <v>21</v>
      </c>
      <c r="T121" s="384"/>
    </row>
    <row r="122" spans="1:20" x14ac:dyDescent="0.3">
      <c r="A122" s="314"/>
      <c r="B122" s="388" t="s">
        <v>1240</v>
      </c>
      <c r="C122" s="286" t="s">
        <v>409</v>
      </c>
      <c r="D122" s="390" t="s">
        <v>1241</v>
      </c>
      <c r="E122" s="189" t="s">
        <v>14</v>
      </c>
      <c r="F122" s="189" t="s">
        <v>18</v>
      </c>
      <c r="G122" s="189" t="s">
        <v>14</v>
      </c>
      <c r="H122" s="386" t="s">
        <v>5</v>
      </c>
      <c r="I122" s="127"/>
      <c r="J122" s="127"/>
      <c r="K122" s="127"/>
      <c r="L122" s="127"/>
      <c r="M122" s="127"/>
      <c r="N122" s="127"/>
      <c r="O122" s="127" t="s">
        <v>21</v>
      </c>
      <c r="P122" s="127"/>
      <c r="Q122" s="127"/>
      <c r="R122" s="380"/>
      <c r="S122" s="381"/>
      <c r="T122" s="384"/>
    </row>
    <row r="123" spans="1:20" ht="18" customHeight="1" x14ac:dyDescent="0.3">
      <c r="B123" s="388" t="s">
        <v>693</v>
      </c>
      <c r="C123" s="286" t="s">
        <v>410</v>
      </c>
      <c r="D123" s="390" t="s">
        <v>576</v>
      </c>
      <c r="E123" s="189" t="s">
        <v>14</v>
      </c>
      <c r="F123" s="189" t="s">
        <v>18</v>
      </c>
      <c r="G123" s="189" t="s">
        <v>14</v>
      </c>
      <c r="H123" s="386" t="s">
        <v>5</v>
      </c>
      <c r="I123" s="127"/>
      <c r="J123" s="127"/>
      <c r="K123" s="127"/>
      <c r="L123" s="127"/>
      <c r="M123" s="127"/>
      <c r="N123" s="127"/>
      <c r="O123" s="127" t="s">
        <v>21</v>
      </c>
      <c r="P123" s="127"/>
      <c r="Q123" s="127"/>
      <c r="R123" s="380"/>
      <c r="S123" s="381" t="s">
        <v>21</v>
      </c>
      <c r="T123" s="384"/>
    </row>
    <row r="124" spans="1:20" ht="18" customHeight="1" x14ac:dyDescent="0.3">
      <c r="B124" s="388" t="s">
        <v>694</v>
      </c>
      <c r="C124" s="286" t="s">
        <v>410</v>
      </c>
      <c r="D124" s="390" t="s">
        <v>575</v>
      </c>
      <c r="E124" s="189" t="s">
        <v>14</v>
      </c>
      <c r="F124" s="189" t="s">
        <v>18</v>
      </c>
      <c r="G124" s="189" t="s">
        <v>14</v>
      </c>
      <c r="H124" s="386" t="s">
        <v>5</v>
      </c>
      <c r="I124" s="127"/>
      <c r="J124" s="127"/>
      <c r="K124" s="127"/>
      <c r="L124" s="127"/>
      <c r="M124" s="127"/>
      <c r="N124" s="127"/>
      <c r="O124" s="127" t="s">
        <v>21</v>
      </c>
      <c r="P124" s="127"/>
      <c r="Q124" s="127"/>
      <c r="R124" s="380"/>
      <c r="S124" s="381" t="s">
        <v>21</v>
      </c>
      <c r="T124" s="384"/>
    </row>
    <row r="125" spans="1:20" ht="18.75" customHeight="1" x14ac:dyDescent="0.3">
      <c r="B125" s="388" t="s">
        <v>695</v>
      </c>
      <c r="C125" s="286" t="s">
        <v>410</v>
      </c>
      <c r="D125" s="390" t="s">
        <v>574</v>
      </c>
      <c r="E125" s="189" t="s">
        <v>14</v>
      </c>
      <c r="F125" s="189" t="s">
        <v>18</v>
      </c>
      <c r="G125" s="189" t="s">
        <v>14</v>
      </c>
      <c r="H125" s="386" t="s">
        <v>5</v>
      </c>
      <c r="I125" s="127"/>
      <c r="J125" s="127"/>
      <c r="K125" s="127"/>
      <c r="L125" s="127"/>
      <c r="M125" s="127"/>
      <c r="N125" s="127"/>
      <c r="O125" s="127" t="s">
        <v>21</v>
      </c>
      <c r="P125" s="127"/>
      <c r="Q125" s="127"/>
      <c r="R125" s="380"/>
      <c r="S125" s="381" t="s">
        <v>21</v>
      </c>
      <c r="T125" s="384"/>
    </row>
    <row r="126" spans="1:20" ht="16.5" customHeight="1" x14ac:dyDescent="0.3">
      <c r="B126" s="388" t="s">
        <v>696</v>
      </c>
      <c r="C126" s="286" t="s">
        <v>410</v>
      </c>
      <c r="D126" s="390" t="s">
        <v>573</v>
      </c>
      <c r="E126" s="189" t="s">
        <v>14</v>
      </c>
      <c r="F126" s="189" t="s">
        <v>18</v>
      </c>
      <c r="G126" s="189" t="s">
        <v>14</v>
      </c>
      <c r="H126" s="386" t="s">
        <v>5</v>
      </c>
      <c r="I126" s="127"/>
      <c r="J126" s="127"/>
      <c r="K126" s="127"/>
      <c r="L126" s="127"/>
      <c r="M126" s="127"/>
      <c r="N126" s="127"/>
      <c r="O126" s="127" t="s">
        <v>21</v>
      </c>
      <c r="P126" s="127"/>
      <c r="Q126" s="127"/>
      <c r="R126" s="380"/>
      <c r="S126" s="381" t="s">
        <v>21</v>
      </c>
      <c r="T126" s="384"/>
    </row>
    <row r="127" spans="1:20" ht="28.8" x14ac:dyDescent="0.3">
      <c r="B127" s="388" t="s">
        <v>697</v>
      </c>
      <c r="C127" s="286" t="s">
        <v>417</v>
      </c>
      <c r="D127" s="390" t="s">
        <v>419</v>
      </c>
      <c r="E127" s="189" t="s">
        <v>14</v>
      </c>
      <c r="F127" s="189" t="s">
        <v>18</v>
      </c>
      <c r="G127" s="189" t="s">
        <v>14</v>
      </c>
      <c r="H127" s="386" t="s">
        <v>5</v>
      </c>
      <c r="I127" s="127"/>
      <c r="J127" s="127"/>
      <c r="K127" s="127"/>
      <c r="L127" s="127"/>
      <c r="M127" s="127"/>
      <c r="N127" s="127"/>
      <c r="O127" s="127" t="s">
        <v>21</v>
      </c>
      <c r="P127" s="127"/>
      <c r="Q127" s="127"/>
      <c r="R127" s="380"/>
      <c r="S127" s="381" t="s">
        <v>21</v>
      </c>
      <c r="T127" s="384"/>
    </row>
    <row r="128" spans="1:20" ht="17.25" customHeight="1" x14ac:dyDescent="0.3">
      <c r="B128" s="393" t="s">
        <v>743</v>
      </c>
      <c r="C128" s="219" t="s">
        <v>420</v>
      </c>
      <c r="D128" s="189" t="s">
        <v>428</v>
      </c>
      <c r="E128" s="189" t="s">
        <v>14</v>
      </c>
      <c r="F128" s="189" t="s">
        <v>18</v>
      </c>
      <c r="G128" s="189" t="s">
        <v>14</v>
      </c>
      <c r="H128" s="379" t="s">
        <v>370</v>
      </c>
      <c r="I128" s="127"/>
      <c r="J128" s="127"/>
      <c r="K128" s="127"/>
      <c r="L128" s="127"/>
      <c r="M128" s="127"/>
      <c r="N128" s="127"/>
      <c r="O128" s="127"/>
      <c r="P128" s="127"/>
      <c r="Q128" s="127" t="s">
        <v>21</v>
      </c>
      <c r="R128" s="380"/>
      <c r="S128" s="381" t="s">
        <v>21</v>
      </c>
      <c r="T128" s="384"/>
    </row>
    <row r="129" spans="2:20" x14ac:dyDescent="0.3">
      <c r="B129" s="393" t="s">
        <v>744</v>
      </c>
      <c r="C129" s="219" t="s">
        <v>422</v>
      </c>
      <c r="D129" s="180" t="s">
        <v>1251</v>
      </c>
      <c r="E129" s="189" t="s">
        <v>14</v>
      </c>
      <c r="F129" s="189" t="s">
        <v>18</v>
      </c>
      <c r="G129" s="189" t="s">
        <v>14</v>
      </c>
      <c r="H129" s="379" t="s">
        <v>5</v>
      </c>
      <c r="I129" s="127"/>
      <c r="J129" s="127"/>
      <c r="K129" s="127"/>
      <c r="L129" s="127"/>
      <c r="M129" s="127"/>
      <c r="N129" s="127"/>
      <c r="O129" s="127"/>
      <c r="P129" s="127"/>
      <c r="Q129" s="127" t="s">
        <v>21</v>
      </c>
      <c r="R129" s="380"/>
      <c r="S129" s="381" t="s">
        <v>21</v>
      </c>
      <c r="T129" s="384"/>
    </row>
    <row r="130" spans="2:20" x14ac:dyDescent="0.3">
      <c r="B130" s="393" t="s">
        <v>1242</v>
      </c>
      <c r="C130" s="219" t="s">
        <v>422</v>
      </c>
      <c r="D130" s="180" t="s">
        <v>1252</v>
      </c>
      <c r="E130" s="189" t="s">
        <v>14</v>
      </c>
      <c r="F130" s="189" t="s">
        <v>18</v>
      </c>
      <c r="G130" s="189" t="s">
        <v>14</v>
      </c>
      <c r="H130" s="379" t="s">
        <v>5</v>
      </c>
      <c r="I130" s="127"/>
      <c r="J130" s="127"/>
      <c r="K130" s="127"/>
      <c r="L130" s="127"/>
      <c r="M130" s="127"/>
      <c r="N130" s="127"/>
      <c r="O130" s="127"/>
      <c r="P130" s="127"/>
      <c r="Q130" s="127" t="s">
        <v>21</v>
      </c>
      <c r="R130" s="380"/>
      <c r="S130" s="381"/>
      <c r="T130" s="384"/>
    </row>
    <row r="131" spans="2:20" ht="15.6" customHeight="1" x14ac:dyDescent="0.3">
      <c r="B131" s="393" t="s">
        <v>745</v>
      </c>
      <c r="C131" s="219" t="s">
        <v>423</v>
      </c>
      <c r="D131" s="174" t="s">
        <v>686</v>
      </c>
      <c r="E131" s="189" t="s">
        <v>14</v>
      </c>
      <c r="F131" s="189" t="s">
        <v>18</v>
      </c>
      <c r="G131" s="189" t="s">
        <v>14</v>
      </c>
      <c r="H131" s="379" t="s">
        <v>369</v>
      </c>
      <c r="I131" s="127"/>
      <c r="J131" s="127"/>
      <c r="K131" s="127"/>
      <c r="L131" s="127"/>
      <c r="M131" s="127"/>
      <c r="N131" s="127"/>
      <c r="O131" s="127"/>
      <c r="P131" s="127"/>
      <c r="Q131" s="127" t="s">
        <v>21</v>
      </c>
      <c r="R131" s="380"/>
      <c r="S131" s="381" t="s">
        <v>21</v>
      </c>
      <c r="T131" s="384"/>
    </row>
    <row r="132" spans="2:20" s="314" customFormat="1" x14ac:dyDescent="0.3">
      <c r="B132" s="388" t="s">
        <v>638</v>
      </c>
      <c r="C132" s="286" t="s">
        <v>625</v>
      </c>
      <c r="D132" s="390" t="s">
        <v>577</v>
      </c>
      <c r="E132" s="189" t="s">
        <v>14</v>
      </c>
      <c r="F132" s="189" t="s">
        <v>18</v>
      </c>
      <c r="G132" s="189" t="s">
        <v>14</v>
      </c>
      <c r="H132" s="386" t="s">
        <v>5</v>
      </c>
      <c r="I132" s="127"/>
      <c r="J132" s="127"/>
      <c r="K132" s="127"/>
      <c r="L132" s="127"/>
      <c r="M132" s="127"/>
      <c r="N132" s="127"/>
      <c r="O132" s="127"/>
      <c r="P132" s="127" t="s">
        <v>21</v>
      </c>
      <c r="Q132" s="127"/>
      <c r="R132" s="380"/>
      <c r="S132" s="381" t="s">
        <v>21</v>
      </c>
      <c r="T132" s="384"/>
    </row>
    <row r="133" spans="2:20" s="314" customFormat="1" x14ac:dyDescent="0.3">
      <c r="B133" s="388" t="s">
        <v>838</v>
      </c>
      <c r="C133" s="286" t="s">
        <v>625</v>
      </c>
      <c r="D133" s="390" t="s">
        <v>1029</v>
      </c>
      <c r="E133" s="189" t="s">
        <v>14</v>
      </c>
      <c r="F133" s="189" t="s">
        <v>18</v>
      </c>
      <c r="G133" s="189" t="s">
        <v>14</v>
      </c>
      <c r="H133" s="386" t="s">
        <v>5</v>
      </c>
      <c r="I133" s="127"/>
      <c r="J133" s="127"/>
      <c r="K133" s="127"/>
      <c r="L133" s="127"/>
      <c r="M133" s="127"/>
      <c r="N133" s="127"/>
      <c r="O133" s="127"/>
      <c r="P133" s="127" t="s">
        <v>21</v>
      </c>
      <c r="Q133" s="127"/>
      <c r="R133" s="380"/>
      <c r="S133" s="381"/>
      <c r="T133" s="384"/>
    </row>
    <row r="134" spans="2:20" s="314" customFormat="1" ht="28.8" x14ac:dyDescent="0.3">
      <c r="B134" s="388" t="s">
        <v>639</v>
      </c>
      <c r="C134" s="286" t="s">
        <v>393</v>
      </c>
      <c r="D134" s="390" t="s">
        <v>395</v>
      </c>
      <c r="E134" s="189" t="s">
        <v>14</v>
      </c>
      <c r="F134" s="189" t="s">
        <v>18</v>
      </c>
      <c r="G134" s="189" t="s">
        <v>14</v>
      </c>
      <c r="H134" s="386" t="s">
        <v>5</v>
      </c>
      <c r="I134" s="127"/>
      <c r="J134" s="127"/>
      <c r="K134" s="127"/>
      <c r="L134" s="127"/>
      <c r="M134" s="127"/>
      <c r="N134" s="127"/>
      <c r="O134" s="127"/>
      <c r="P134" s="127" t="s">
        <v>21</v>
      </c>
      <c r="Q134" s="127"/>
      <c r="R134" s="380"/>
      <c r="S134" s="381" t="s">
        <v>21</v>
      </c>
      <c r="T134" s="384"/>
    </row>
    <row r="135" spans="2:20" s="314" customFormat="1" x14ac:dyDescent="0.3">
      <c r="C135" s="128"/>
      <c r="D135" s="128"/>
      <c r="E135" s="128"/>
      <c r="F135" s="128"/>
      <c r="G135" s="128"/>
      <c r="H135" s="128"/>
      <c r="I135" s="128"/>
      <c r="J135" s="128"/>
      <c r="K135" s="128"/>
      <c r="L135" s="128"/>
      <c r="M135" s="128"/>
      <c r="N135" s="128"/>
      <c r="O135" s="128"/>
      <c r="P135" s="128"/>
      <c r="Q135" s="128"/>
      <c r="R135" s="128"/>
      <c r="S135" s="128"/>
    </row>
    <row r="136" spans="2:20" s="314" customFormat="1" x14ac:dyDescent="0.3">
      <c r="C136" s="128"/>
      <c r="D136" s="128"/>
      <c r="E136" s="128"/>
      <c r="F136" s="128"/>
      <c r="G136" s="128"/>
      <c r="H136" s="128"/>
      <c r="I136" s="128"/>
      <c r="J136" s="128"/>
      <c r="K136" s="128"/>
      <c r="L136" s="128"/>
      <c r="M136" s="128"/>
      <c r="N136" s="128"/>
      <c r="O136" s="128"/>
      <c r="P136" s="128"/>
      <c r="Q136" s="128"/>
      <c r="R136" s="128"/>
      <c r="S136" s="128"/>
    </row>
    <row r="137" spans="2:20" s="314" customFormat="1" x14ac:dyDescent="0.3">
      <c r="C137" s="128"/>
      <c r="D137" s="128"/>
      <c r="E137" s="128"/>
      <c r="F137" s="128"/>
      <c r="G137" s="128"/>
      <c r="H137" s="128"/>
      <c r="I137" s="128"/>
      <c r="J137" s="128"/>
      <c r="K137" s="128"/>
      <c r="L137" s="128"/>
      <c r="M137" s="128"/>
      <c r="N137" s="128"/>
      <c r="O137" s="128"/>
      <c r="P137" s="128"/>
      <c r="Q137" s="128"/>
      <c r="R137" s="128"/>
      <c r="S137" s="128"/>
    </row>
    <row r="138" spans="2:20" s="314" customFormat="1" x14ac:dyDescent="0.3">
      <c r="C138" s="128"/>
      <c r="D138" s="128"/>
      <c r="E138" s="128"/>
      <c r="F138" s="128"/>
      <c r="G138" s="128"/>
      <c r="H138" s="128"/>
      <c r="I138" s="128"/>
      <c r="J138" s="128"/>
      <c r="K138" s="128"/>
      <c r="L138" s="128"/>
      <c r="M138" s="128"/>
      <c r="N138" s="128"/>
      <c r="O138" s="128"/>
      <c r="P138" s="128"/>
      <c r="Q138" s="128"/>
      <c r="R138" s="128"/>
      <c r="S138" s="128"/>
    </row>
    <row r="139" spans="2:20" s="314" customFormat="1" x14ac:dyDescent="0.3">
      <c r="C139" s="128"/>
      <c r="D139" s="128"/>
      <c r="E139" s="128"/>
      <c r="F139" s="128"/>
      <c r="G139" s="128"/>
      <c r="H139" s="128"/>
      <c r="I139" s="128"/>
      <c r="J139" s="128"/>
      <c r="K139" s="128"/>
      <c r="L139" s="128"/>
      <c r="M139" s="128"/>
      <c r="N139" s="128"/>
      <c r="O139" s="128"/>
      <c r="P139" s="128"/>
      <c r="Q139" s="128"/>
      <c r="R139" s="128"/>
      <c r="S139" s="128"/>
    </row>
    <row r="140" spans="2:20" s="314" customFormat="1" x14ac:dyDescent="0.3">
      <c r="C140" s="128"/>
      <c r="D140" s="128"/>
      <c r="E140" s="128"/>
      <c r="F140" s="128"/>
      <c r="G140" s="128"/>
      <c r="H140" s="128"/>
      <c r="I140" s="128"/>
      <c r="J140" s="128"/>
      <c r="K140" s="128"/>
      <c r="L140" s="128"/>
      <c r="M140" s="128"/>
      <c r="N140" s="128"/>
      <c r="O140" s="128"/>
      <c r="P140" s="128"/>
      <c r="Q140" s="128"/>
      <c r="R140" s="128"/>
      <c r="S140" s="128"/>
    </row>
    <row r="141" spans="2:20" s="314" customFormat="1" x14ac:dyDescent="0.3">
      <c r="C141" s="128"/>
      <c r="D141" s="128"/>
      <c r="E141" s="128"/>
      <c r="F141" s="128"/>
      <c r="G141" s="128"/>
      <c r="H141" s="128"/>
      <c r="I141" s="128"/>
      <c r="J141" s="128"/>
      <c r="K141" s="128"/>
      <c r="L141" s="128"/>
      <c r="M141" s="128"/>
      <c r="N141" s="128"/>
      <c r="O141" s="128"/>
      <c r="P141" s="128"/>
      <c r="Q141" s="128"/>
      <c r="R141" s="128"/>
      <c r="S141" s="128"/>
    </row>
    <row r="142" spans="2:20" s="314" customFormat="1" x14ac:dyDescent="0.3">
      <c r="C142" s="128"/>
      <c r="D142" s="128"/>
      <c r="E142" s="128"/>
      <c r="F142" s="128"/>
      <c r="G142" s="128"/>
      <c r="H142" s="128"/>
      <c r="I142" s="128"/>
      <c r="J142" s="128"/>
      <c r="K142" s="128"/>
      <c r="L142" s="128"/>
      <c r="M142" s="128"/>
      <c r="N142" s="128"/>
      <c r="O142" s="128"/>
      <c r="P142" s="128"/>
      <c r="Q142" s="128"/>
      <c r="R142" s="128"/>
      <c r="S142" s="128"/>
    </row>
    <row r="143" spans="2:20" s="314" customFormat="1" x14ac:dyDescent="0.3">
      <c r="C143" s="128"/>
      <c r="D143" s="128"/>
      <c r="E143" s="128"/>
      <c r="F143" s="128"/>
      <c r="G143" s="128"/>
      <c r="H143" s="128"/>
      <c r="I143" s="128"/>
      <c r="J143" s="128"/>
      <c r="K143" s="128"/>
      <c r="L143" s="128"/>
      <c r="M143" s="128"/>
      <c r="N143" s="128"/>
      <c r="O143" s="128"/>
      <c r="P143" s="128"/>
      <c r="Q143" s="128"/>
      <c r="R143" s="128"/>
      <c r="S143" s="128"/>
    </row>
    <row r="144" spans="2:20" s="314" customFormat="1" x14ac:dyDescent="0.3">
      <c r="C144" s="128"/>
      <c r="D144" s="128"/>
      <c r="E144" s="128"/>
      <c r="F144" s="128"/>
      <c r="G144" s="128"/>
      <c r="H144" s="128"/>
      <c r="I144" s="128"/>
      <c r="J144" s="128"/>
      <c r="K144" s="128"/>
      <c r="L144" s="128"/>
      <c r="M144" s="128"/>
      <c r="N144" s="128"/>
      <c r="O144" s="128"/>
      <c r="P144" s="128"/>
      <c r="Q144" s="128"/>
      <c r="R144" s="128"/>
      <c r="S144" s="128"/>
    </row>
    <row r="145" spans="3:19" s="314" customFormat="1" x14ac:dyDescent="0.3">
      <c r="C145" s="128"/>
      <c r="D145" s="128"/>
      <c r="E145" s="128"/>
      <c r="F145" s="128"/>
      <c r="G145" s="128"/>
      <c r="H145" s="128"/>
      <c r="I145" s="128"/>
      <c r="J145" s="128"/>
      <c r="K145" s="128"/>
      <c r="L145" s="128"/>
      <c r="M145" s="128"/>
      <c r="N145" s="128"/>
      <c r="O145" s="128"/>
      <c r="P145" s="128"/>
      <c r="Q145" s="128"/>
      <c r="R145" s="128"/>
      <c r="S145" s="128"/>
    </row>
    <row r="146" spans="3:19" s="314" customFormat="1" x14ac:dyDescent="0.3">
      <c r="C146" s="128"/>
      <c r="D146" s="128"/>
      <c r="E146" s="128"/>
      <c r="F146" s="128"/>
      <c r="G146" s="128"/>
      <c r="H146" s="128"/>
      <c r="I146" s="128"/>
      <c r="J146" s="128"/>
      <c r="K146" s="128"/>
      <c r="L146" s="128"/>
      <c r="M146" s="128"/>
      <c r="N146" s="128"/>
      <c r="O146" s="128"/>
      <c r="P146" s="128"/>
      <c r="Q146" s="128"/>
      <c r="R146" s="128"/>
      <c r="S146" s="128"/>
    </row>
    <row r="147" spans="3:19" s="314" customFormat="1" x14ac:dyDescent="0.3">
      <c r="C147" s="128"/>
      <c r="D147" s="128"/>
      <c r="E147" s="128"/>
      <c r="F147" s="128"/>
      <c r="G147" s="128"/>
      <c r="H147" s="128"/>
      <c r="I147" s="128"/>
      <c r="J147" s="128"/>
      <c r="K147" s="128"/>
      <c r="L147" s="128"/>
      <c r="M147" s="128"/>
      <c r="N147" s="128"/>
      <c r="O147" s="128"/>
      <c r="P147" s="128"/>
      <c r="Q147" s="128"/>
      <c r="R147" s="128"/>
      <c r="S147" s="128"/>
    </row>
    <row r="148" spans="3:19" s="314" customFormat="1" x14ac:dyDescent="0.3">
      <c r="C148" s="128"/>
      <c r="D148" s="128"/>
      <c r="E148" s="128"/>
      <c r="F148" s="128"/>
      <c r="G148" s="128"/>
      <c r="H148" s="128"/>
      <c r="I148" s="128"/>
      <c r="J148" s="128"/>
      <c r="K148" s="128"/>
      <c r="L148" s="128"/>
      <c r="M148" s="128"/>
      <c r="N148" s="128"/>
      <c r="O148" s="128"/>
      <c r="P148" s="128"/>
      <c r="Q148" s="128"/>
      <c r="R148" s="128"/>
      <c r="S148" s="128"/>
    </row>
    <row r="149" spans="3:19" s="314" customFormat="1" x14ac:dyDescent="0.3">
      <c r="C149" s="128"/>
      <c r="D149" s="128"/>
      <c r="E149" s="128"/>
      <c r="F149" s="128"/>
      <c r="G149" s="128"/>
      <c r="H149" s="128"/>
      <c r="I149" s="128"/>
      <c r="J149" s="128"/>
      <c r="K149" s="128"/>
      <c r="L149" s="128"/>
      <c r="M149" s="128"/>
      <c r="N149" s="128"/>
      <c r="O149" s="128"/>
      <c r="P149" s="128"/>
      <c r="Q149" s="128"/>
      <c r="R149" s="128"/>
      <c r="S149" s="128"/>
    </row>
    <row r="150" spans="3:19" s="314" customFormat="1" x14ac:dyDescent="0.3">
      <c r="C150" s="128"/>
      <c r="D150" s="128"/>
      <c r="E150" s="128"/>
      <c r="F150" s="128"/>
      <c r="G150" s="128"/>
      <c r="H150" s="128"/>
      <c r="I150" s="128"/>
      <c r="J150" s="128"/>
      <c r="K150" s="128"/>
      <c r="L150" s="128"/>
      <c r="M150" s="128"/>
      <c r="N150" s="128"/>
      <c r="O150" s="128"/>
      <c r="P150" s="128"/>
      <c r="Q150" s="128"/>
      <c r="R150" s="128"/>
      <c r="S150" s="128"/>
    </row>
    <row r="151" spans="3:19" s="314" customFormat="1" x14ac:dyDescent="0.3">
      <c r="C151" s="128"/>
      <c r="D151" s="128"/>
      <c r="E151" s="128"/>
      <c r="F151" s="128"/>
      <c r="G151" s="128"/>
      <c r="H151" s="128"/>
      <c r="I151" s="128"/>
      <c r="J151" s="128"/>
      <c r="K151" s="128"/>
      <c r="L151" s="128"/>
      <c r="M151" s="128"/>
      <c r="N151" s="128"/>
      <c r="O151" s="128"/>
      <c r="P151" s="128"/>
      <c r="Q151" s="128"/>
      <c r="R151" s="128"/>
      <c r="S151" s="128"/>
    </row>
    <row r="152" spans="3:19" s="314" customFormat="1" x14ac:dyDescent="0.3">
      <c r="C152" s="128"/>
      <c r="D152" s="128"/>
      <c r="E152" s="128"/>
      <c r="F152" s="128"/>
      <c r="G152" s="128"/>
      <c r="H152" s="128"/>
      <c r="I152" s="128"/>
      <c r="J152" s="128"/>
      <c r="K152" s="128"/>
      <c r="L152" s="128"/>
      <c r="M152" s="128"/>
      <c r="N152" s="128"/>
      <c r="O152" s="128"/>
      <c r="P152" s="128"/>
      <c r="Q152" s="128"/>
      <c r="R152" s="128"/>
      <c r="S152" s="128"/>
    </row>
    <row r="153" spans="3:19" s="314" customFormat="1" x14ac:dyDescent="0.3">
      <c r="C153" s="128"/>
      <c r="D153" s="128"/>
      <c r="E153" s="128"/>
      <c r="F153" s="128"/>
      <c r="G153" s="128"/>
      <c r="H153" s="128"/>
      <c r="I153" s="128"/>
      <c r="J153" s="128"/>
      <c r="K153" s="128"/>
      <c r="L153" s="128"/>
      <c r="M153" s="128"/>
      <c r="N153" s="128"/>
      <c r="O153" s="128"/>
      <c r="P153" s="128"/>
      <c r="Q153" s="128"/>
      <c r="R153" s="128"/>
      <c r="S153" s="128"/>
    </row>
  </sheetData>
  <mergeCells count="2">
    <mergeCell ref="I2:O2"/>
    <mergeCell ref="R2:S2"/>
  </mergeCells>
  <phoneticPr fontId="12" type="noConversion"/>
  <conditionalFormatting sqref="E12:E48 E82:E100 E50:E51 E53:E54 E56:E57 E59:E79 E112:E121 E123:E129 E131">
    <cfRule type="cellIs" dxfId="190" priority="10" operator="equal">
      <formula>"No"</formula>
    </cfRule>
  </conditionalFormatting>
  <conditionalFormatting sqref="E132:E134">
    <cfRule type="cellIs" dxfId="189" priority="9" operator="equal">
      <formula>"No"</formula>
    </cfRule>
  </conditionalFormatting>
  <conditionalFormatting sqref="E80">
    <cfRule type="cellIs" dxfId="188" priority="8" operator="equal">
      <formula>"No"</formula>
    </cfRule>
  </conditionalFormatting>
  <conditionalFormatting sqref="E81">
    <cfRule type="cellIs" dxfId="187" priority="7" operator="equal">
      <formula>"No"</formula>
    </cfRule>
  </conditionalFormatting>
  <conditionalFormatting sqref="E49">
    <cfRule type="cellIs" dxfId="186" priority="6" operator="equal">
      <formula>"No"</formula>
    </cfRule>
  </conditionalFormatting>
  <conditionalFormatting sqref="E52">
    <cfRule type="cellIs" dxfId="185" priority="5" operator="equal">
      <formula>"No"</formula>
    </cfRule>
  </conditionalFormatting>
  <conditionalFormatting sqref="E55">
    <cfRule type="cellIs" dxfId="184" priority="4" operator="equal">
      <formula>"No"</formula>
    </cfRule>
  </conditionalFormatting>
  <conditionalFormatting sqref="E58">
    <cfRule type="cellIs" dxfId="183" priority="3" operator="equal">
      <formula>"No"</formula>
    </cfRule>
  </conditionalFormatting>
  <conditionalFormatting sqref="E122">
    <cfRule type="cellIs" dxfId="182" priority="2" operator="equal">
      <formula>"No"</formula>
    </cfRule>
  </conditionalFormatting>
  <conditionalFormatting sqref="E130">
    <cfRule type="cellIs" dxfId="181"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A304-D63A-423C-91D3-B039CC4D7542}">
  <sheetPr>
    <pageSetUpPr fitToPage="1"/>
  </sheetPr>
  <dimension ref="A1:BJ195"/>
  <sheetViews>
    <sheetView zoomScale="80" zoomScaleNormal="80" workbookViewId="0">
      <pane ySplit="4" topLeftCell="A5" activePane="bottomLeft" state="frozen"/>
      <selection pane="bottomLeft" activeCell="J145" sqref="J145"/>
    </sheetView>
  </sheetViews>
  <sheetFormatPr defaultColWidth="9.109375" defaultRowHeight="14.4" outlineLevelRow="1" x14ac:dyDescent="0.3"/>
  <cols>
    <col min="1" max="1" width="16.5546875" style="13" customWidth="1"/>
    <col min="2" max="2" width="15.6640625" style="173" customWidth="1"/>
    <col min="3" max="3" width="76.33203125" style="183" customWidth="1"/>
    <col min="4" max="5" width="11.33203125" style="173" customWidth="1"/>
    <col min="6" max="6" width="11.33203125" style="361" customWidth="1"/>
    <col min="7" max="7" width="12.44140625" style="361" customWidth="1"/>
    <col min="8" max="8" width="12.44140625" style="362" customWidth="1"/>
    <col min="9" max="9" width="40.44140625" style="13" customWidth="1"/>
    <col min="10" max="10" width="52.44140625" style="173" customWidth="1"/>
    <col min="11" max="11" width="70.88671875" style="173" customWidth="1"/>
    <col min="12" max="12" width="53.44140625" style="173" customWidth="1"/>
    <col min="13" max="13" width="17.33203125" style="173" customWidth="1"/>
    <col min="14" max="14" width="50.88671875" style="173" customWidth="1"/>
    <col min="15" max="15" width="68" style="173" customWidth="1"/>
    <col min="16" max="16" width="8.88671875" style="187" hidden="1" customWidth="1"/>
    <col min="17" max="17" width="14.109375" style="173" hidden="1" customWidth="1"/>
    <col min="18" max="18" width="12.109375" style="319" hidden="1" customWidth="1"/>
    <col min="19" max="19" width="13.33203125" style="318" hidden="1" customWidth="1"/>
    <col min="20" max="20" width="14" style="318" hidden="1" customWidth="1"/>
    <col min="21" max="21" width="24.6640625" style="319" hidden="1" customWidth="1"/>
    <col min="22" max="16384" width="9.109375" style="319"/>
  </cols>
  <sheetData>
    <row r="1" spans="1:21" s="173" customFormat="1" x14ac:dyDescent="0.3">
      <c r="A1" s="169"/>
      <c r="B1" s="506" t="s">
        <v>1061</v>
      </c>
      <c r="C1" s="506"/>
      <c r="D1"/>
      <c r="E1"/>
      <c r="F1" s="35"/>
      <c r="G1" s="35"/>
      <c r="H1" s="35"/>
      <c r="I1"/>
      <c r="J1" s="1"/>
      <c r="K1" s="1"/>
      <c r="L1" s="1"/>
      <c r="M1" s="170"/>
      <c r="N1" s="171"/>
      <c r="O1" s="171"/>
      <c r="P1" s="172"/>
      <c r="S1" s="318"/>
      <c r="T1" s="318"/>
    </row>
    <row r="2" spans="1:21" s="173" customFormat="1" ht="13.35" hidden="1" customHeight="1" outlineLevel="1" x14ac:dyDescent="0.3">
      <c r="A2" s="414"/>
      <c r="B2" s="1"/>
      <c r="C2" s="1"/>
      <c r="D2" s="1"/>
      <c r="E2" s="1"/>
      <c r="F2" s="181"/>
      <c r="G2" s="181"/>
      <c r="H2" s="181"/>
      <c r="I2" s="1"/>
      <c r="J2" s="1"/>
      <c r="K2" s="1"/>
      <c r="L2" s="1"/>
      <c r="M2" s="1"/>
      <c r="N2" s="1"/>
      <c r="O2" s="1"/>
      <c r="P2" s="172"/>
      <c r="S2" s="317"/>
      <c r="T2" s="317"/>
    </row>
    <row r="3" spans="1:21" s="173" customFormat="1" ht="14.25" hidden="1" customHeight="1" outlineLevel="1" x14ac:dyDescent="0.3">
      <c r="A3" s="4"/>
      <c r="B3" s="2"/>
      <c r="C3" s="3"/>
      <c r="D3" s="4"/>
      <c r="E3" s="4"/>
      <c r="F3" s="348"/>
      <c r="G3" s="348"/>
      <c r="H3" s="348"/>
      <c r="I3" s="4"/>
      <c r="J3" s="4"/>
      <c r="K3" s="4"/>
      <c r="L3" s="4"/>
      <c r="M3" s="5"/>
      <c r="N3" s="6"/>
      <c r="O3" s="6"/>
      <c r="P3" s="172"/>
      <c r="S3" s="317"/>
      <c r="T3" s="317"/>
    </row>
    <row r="4" spans="1:21" s="173" customFormat="1" ht="78.75" customHeight="1" collapsed="1" x14ac:dyDescent="0.3">
      <c r="A4" s="29" t="s">
        <v>191</v>
      </c>
      <c r="B4" s="30" t="s">
        <v>32</v>
      </c>
      <c r="C4" s="30" t="s">
        <v>0</v>
      </c>
      <c r="D4" s="28" t="s">
        <v>792</v>
      </c>
      <c r="E4" s="28" t="s">
        <v>15</v>
      </c>
      <c r="F4" s="303" t="s">
        <v>430</v>
      </c>
      <c r="G4" s="303" t="s">
        <v>799</v>
      </c>
      <c r="H4" s="303" t="s">
        <v>798</v>
      </c>
      <c r="I4" s="29" t="s">
        <v>17</v>
      </c>
      <c r="J4" s="30" t="s">
        <v>192</v>
      </c>
      <c r="K4" s="30" t="s">
        <v>1</v>
      </c>
      <c r="L4" s="30" t="s">
        <v>16</v>
      </c>
      <c r="M4" s="27" t="s">
        <v>2</v>
      </c>
      <c r="N4" s="27" t="s">
        <v>269</v>
      </c>
      <c r="O4" s="27" t="s">
        <v>3</v>
      </c>
      <c r="P4" s="7" t="s">
        <v>4</v>
      </c>
      <c r="Q4" s="107" t="s">
        <v>314</v>
      </c>
      <c r="R4" s="107" t="s">
        <v>15</v>
      </c>
      <c r="S4" s="107" t="s">
        <v>430</v>
      </c>
      <c r="T4" s="107" t="s">
        <v>840</v>
      </c>
      <c r="U4" s="107" t="s">
        <v>839</v>
      </c>
    </row>
    <row r="5" spans="1:21" s="173" customFormat="1" ht="13.35" customHeight="1" x14ac:dyDescent="0.3">
      <c r="A5" s="8" t="s">
        <v>436</v>
      </c>
      <c r="B5" s="8"/>
      <c r="C5" s="9"/>
      <c r="D5" s="10"/>
      <c r="E5" s="10"/>
      <c r="F5" s="10"/>
      <c r="G5" s="10"/>
      <c r="H5" s="10"/>
      <c r="I5" s="10"/>
      <c r="J5" s="10"/>
      <c r="K5" s="10"/>
      <c r="L5" s="10"/>
      <c r="M5" s="10"/>
      <c r="N5" s="10"/>
      <c r="O5" s="10"/>
      <c r="P5" s="11"/>
      <c r="Q5" s="108"/>
      <c r="R5" s="249"/>
      <c r="S5" s="249"/>
      <c r="T5" s="249"/>
      <c r="U5" s="249"/>
    </row>
    <row r="6" spans="1:21" ht="70.5" customHeight="1" x14ac:dyDescent="0.3">
      <c r="A6" s="396" t="s">
        <v>775</v>
      </c>
      <c r="B6" s="469" t="s">
        <v>366</v>
      </c>
      <c r="C6" s="460" t="s">
        <v>1133</v>
      </c>
      <c r="D6" s="473" t="s">
        <v>5</v>
      </c>
      <c r="E6" s="483" t="s">
        <v>14</v>
      </c>
      <c r="F6" s="271" t="s">
        <v>14</v>
      </c>
      <c r="G6" s="349" t="s">
        <v>18</v>
      </c>
      <c r="H6" s="349" t="s">
        <v>18</v>
      </c>
      <c r="I6" s="493" t="s">
        <v>7</v>
      </c>
      <c r="J6" s="345" t="s">
        <v>1183</v>
      </c>
      <c r="K6" s="345" t="s">
        <v>891</v>
      </c>
      <c r="L6" s="263" t="s">
        <v>431</v>
      </c>
      <c r="M6" s="175" t="s">
        <v>6</v>
      </c>
      <c r="N6" s="346"/>
      <c r="O6" s="346"/>
      <c r="P6" s="179">
        <f t="shared" ref="P6:P8" si="0">IF(M6="","0",IF(M6="Pass",1,IF(M6="Fail",0,IF(M6="TBD",0,IF(M6="N/A (Please provide reason)",1)))))</f>
        <v>0</v>
      </c>
      <c r="Q6" s="246">
        <f>IF(AND(D6="M",M6="N/A (Please provide reason)"),1,0)</f>
        <v>0</v>
      </c>
      <c r="R6" s="146">
        <f>IF(E6 = "YES",1,0)</f>
        <v>1</v>
      </c>
      <c r="S6" s="146">
        <f t="shared" ref="S6:S8" si="1">IF(F6 = "YES",1,0)</f>
        <v>1</v>
      </c>
      <c r="T6" s="146">
        <f t="shared" ref="T6:T8" si="2">IF(G6 = "YES",1,0)</f>
        <v>0</v>
      </c>
      <c r="U6" s="146">
        <f t="shared" ref="U6:U8" si="3">IF(H6 = "YES",1,0)</f>
        <v>0</v>
      </c>
    </row>
    <row r="7" spans="1:21" ht="115.2" x14ac:dyDescent="0.3">
      <c r="A7" s="396" t="s">
        <v>776</v>
      </c>
      <c r="B7" s="470"/>
      <c r="C7" s="481"/>
      <c r="D7" s="482"/>
      <c r="E7" s="507"/>
      <c r="F7" s="349" t="s">
        <v>18</v>
      </c>
      <c r="G7" s="271" t="s">
        <v>14</v>
      </c>
      <c r="H7" s="349" t="s">
        <v>18</v>
      </c>
      <c r="I7" s="495"/>
      <c r="J7" s="345" t="s">
        <v>1101</v>
      </c>
      <c r="K7" s="345" t="s">
        <v>1102</v>
      </c>
      <c r="L7" s="263" t="s">
        <v>431</v>
      </c>
      <c r="M7" s="175" t="s">
        <v>6</v>
      </c>
      <c r="N7" s="346"/>
      <c r="O7" s="346"/>
      <c r="P7" s="179">
        <f t="shared" si="0"/>
        <v>0</v>
      </c>
      <c r="Q7" s="246">
        <f>IF(AND(D7="M",M7="N/A (Please provide reason)"),1,0)</f>
        <v>0</v>
      </c>
      <c r="R7" s="146">
        <f>IF(E7 = "YES",1,0)</f>
        <v>0</v>
      </c>
      <c r="S7" s="146">
        <f t="shared" si="1"/>
        <v>0</v>
      </c>
      <c r="T7" s="146">
        <f t="shared" si="2"/>
        <v>1</v>
      </c>
      <c r="U7" s="146">
        <f t="shared" si="3"/>
        <v>0</v>
      </c>
    </row>
    <row r="8" spans="1:21" ht="82.5" customHeight="1" x14ac:dyDescent="0.3">
      <c r="A8" s="396" t="s">
        <v>777</v>
      </c>
      <c r="B8" s="470"/>
      <c r="C8" s="481"/>
      <c r="D8" s="482"/>
      <c r="E8" s="507"/>
      <c r="F8" s="349" t="s">
        <v>18</v>
      </c>
      <c r="G8" s="349" t="s">
        <v>18</v>
      </c>
      <c r="H8" s="347" t="s">
        <v>14</v>
      </c>
      <c r="I8" s="495"/>
      <c r="J8" s="345" t="s">
        <v>740</v>
      </c>
      <c r="K8" s="345" t="s">
        <v>892</v>
      </c>
      <c r="L8" s="263" t="s">
        <v>431</v>
      </c>
      <c r="M8" s="175" t="s">
        <v>6</v>
      </c>
      <c r="N8" s="346"/>
      <c r="O8" s="346"/>
      <c r="P8" s="179">
        <f t="shared" si="0"/>
        <v>0</v>
      </c>
      <c r="Q8" s="246">
        <f>IF(AND(D8="M",M8="N/A (Please provide reason)"),1,0)</f>
        <v>0</v>
      </c>
      <c r="R8" s="146">
        <f>IF(E8 = "YES",1,0)</f>
        <v>0</v>
      </c>
      <c r="S8" s="146">
        <f t="shared" si="1"/>
        <v>0</v>
      </c>
      <c r="T8" s="146">
        <f t="shared" si="2"/>
        <v>0</v>
      </c>
      <c r="U8" s="146">
        <f t="shared" si="3"/>
        <v>1</v>
      </c>
    </row>
    <row r="9" spans="1:21" s="173" customFormat="1" ht="262.5" customHeight="1" x14ac:dyDescent="0.3">
      <c r="A9" s="261" t="s">
        <v>778</v>
      </c>
      <c r="B9" s="125" t="s">
        <v>378</v>
      </c>
      <c r="C9" s="262" t="s">
        <v>1134</v>
      </c>
      <c r="D9" s="244" t="s">
        <v>370</v>
      </c>
      <c r="E9" s="242" t="s">
        <v>14</v>
      </c>
      <c r="F9" s="340" t="s">
        <v>14</v>
      </c>
      <c r="G9" s="341" t="s">
        <v>14</v>
      </c>
      <c r="H9" s="316" t="s">
        <v>14</v>
      </c>
      <c r="I9" s="263" t="s">
        <v>432</v>
      </c>
      <c r="J9" s="263" t="s">
        <v>433</v>
      </c>
      <c r="K9" s="263" t="s">
        <v>828</v>
      </c>
      <c r="L9" s="263" t="s">
        <v>434</v>
      </c>
      <c r="M9" s="175" t="s">
        <v>6</v>
      </c>
      <c r="N9" s="191"/>
      <c r="O9" s="191"/>
      <c r="P9" s="179">
        <f t="shared" ref="P9:P13" si="4">IF(M9="","0",IF(M9="Pass",1,IF(M9="Fail",0,IF(M9="TBD",0,IF(M9="N/A (Please provide reason)",1)))))</f>
        <v>0</v>
      </c>
      <c r="Q9" s="246">
        <f>IF(AND(D9="M",M9="N/A (Please provide reason)"),1,0)</f>
        <v>0</v>
      </c>
      <c r="R9" s="146">
        <f>IF(E9 = "YES",1,0)</f>
        <v>1</v>
      </c>
      <c r="S9" s="146">
        <f t="shared" ref="S9:S13" si="5">IF(F9 = "YES",1,0)</f>
        <v>1</v>
      </c>
      <c r="T9" s="146">
        <f t="shared" ref="T9:U13" si="6">IF(G9 = "YES",1,0)</f>
        <v>1</v>
      </c>
      <c r="U9" s="146">
        <f t="shared" si="6"/>
        <v>1</v>
      </c>
    </row>
    <row r="10" spans="1:21" s="173" customFormat="1" ht="49.5" customHeight="1" x14ac:dyDescent="0.3">
      <c r="A10" s="261" t="s">
        <v>779</v>
      </c>
      <c r="B10" s="469" t="s">
        <v>719</v>
      </c>
      <c r="C10" s="471" t="s">
        <v>1135</v>
      </c>
      <c r="D10" s="473" t="s">
        <v>5</v>
      </c>
      <c r="E10" s="462" t="s">
        <v>14</v>
      </c>
      <c r="F10" s="178" t="s">
        <v>14</v>
      </c>
      <c r="G10" s="34" t="s">
        <v>18</v>
      </c>
      <c r="H10" s="316" t="s">
        <v>18</v>
      </c>
      <c r="I10" s="263" t="s">
        <v>1103</v>
      </c>
      <c r="J10" s="313" t="s">
        <v>1108</v>
      </c>
      <c r="K10" s="493" t="s">
        <v>1111</v>
      </c>
      <c r="L10" s="460" t="s">
        <v>435</v>
      </c>
      <c r="M10" s="175" t="s">
        <v>6</v>
      </c>
      <c r="N10" s="191"/>
      <c r="O10" s="191"/>
      <c r="P10" s="179">
        <f t="shared" si="4"/>
        <v>0</v>
      </c>
      <c r="Q10" s="246">
        <f>IF(AND(D10="M",M10="N/A (Please provide reason)"),1,0)</f>
        <v>0</v>
      </c>
      <c r="R10" s="146">
        <f>IF(E10 = "YES",1,0)</f>
        <v>1</v>
      </c>
      <c r="S10" s="146">
        <f t="shared" si="5"/>
        <v>1</v>
      </c>
      <c r="T10" s="146">
        <f t="shared" si="6"/>
        <v>0</v>
      </c>
      <c r="U10" s="146">
        <f t="shared" si="6"/>
        <v>0</v>
      </c>
    </row>
    <row r="11" spans="1:21" s="173" customFormat="1" ht="45" customHeight="1" x14ac:dyDescent="0.3">
      <c r="A11" s="261" t="s">
        <v>780</v>
      </c>
      <c r="B11" s="470"/>
      <c r="C11" s="472"/>
      <c r="D11" s="482"/>
      <c r="E11" s="463"/>
      <c r="F11" s="34" t="s">
        <v>18</v>
      </c>
      <c r="G11" s="178" t="s">
        <v>14</v>
      </c>
      <c r="H11" s="316" t="s">
        <v>14</v>
      </c>
      <c r="I11" s="263" t="s">
        <v>1104</v>
      </c>
      <c r="J11" s="313" t="s">
        <v>1109</v>
      </c>
      <c r="K11" s="495"/>
      <c r="L11" s="481"/>
      <c r="M11" s="175" t="s">
        <v>6</v>
      </c>
      <c r="N11" s="191"/>
      <c r="O11" s="191"/>
      <c r="P11" s="179">
        <f t="shared" si="4"/>
        <v>0</v>
      </c>
      <c r="Q11" s="246">
        <f>IF(AND(D10="M",M11="N/A (Please provide reason)"),1,0)</f>
        <v>0</v>
      </c>
      <c r="R11" s="146">
        <f>IF(E10 = "YES",1,0)</f>
        <v>1</v>
      </c>
      <c r="S11" s="146">
        <f t="shared" si="5"/>
        <v>0</v>
      </c>
      <c r="T11" s="146">
        <f t="shared" si="6"/>
        <v>1</v>
      </c>
      <c r="U11" s="146">
        <f t="shared" si="6"/>
        <v>1</v>
      </c>
    </row>
    <row r="12" spans="1:21" s="173" customFormat="1" ht="45" customHeight="1" x14ac:dyDescent="0.3">
      <c r="A12" s="261" t="s">
        <v>781</v>
      </c>
      <c r="B12" s="470"/>
      <c r="C12" s="472"/>
      <c r="D12" s="482"/>
      <c r="E12" s="463"/>
      <c r="F12" s="34" t="s">
        <v>18</v>
      </c>
      <c r="G12" s="34" t="s">
        <v>18</v>
      </c>
      <c r="H12" s="316" t="s">
        <v>14</v>
      </c>
      <c r="I12" s="263" t="s">
        <v>1105</v>
      </c>
      <c r="J12" s="313" t="s">
        <v>1107</v>
      </c>
      <c r="K12" s="495"/>
      <c r="L12" s="481"/>
      <c r="M12" s="175" t="s">
        <v>6</v>
      </c>
      <c r="N12" s="191"/>
      <c r="O12" s="191"/>
      <c r="P12" s="179">
        <f t="shared" si="4"/>
        <v>0</v>
      </c>
      <c r="Q12" s="246">
        <f>IF(AND(D10="M",M12="N/A (Please provide reason)"),1,0)</f>
        <v>0</v>
      </c>
      <c r="R12" s="146">
        <f>IF(E10 = "YES",1,0)</f>
        <v>1</v>
      </c>
      <c r="S12" s="146">
        <f t="shared" si="5"/>
        <v>0</v>
      </c>
      <c r="T12" s="146">
        <f t="shared" si="6"/>
        <v>0</v>
      </c>
      <c r="U12" s="146">
        <f t="shared" si="6"/>
        <v>1</v>
      </c>
    </row>
    <row r="13" spans="1:21" s="173" customFormat="1" ht="45" customHeight="1" x14ac:dyDescent="0.3">
      <c r="A13" s="261" t="s">
        <v>782</v>
      </c>
      <c r="B13" s="470"/>
      <c r="C13" s="472"/>
      <c r="D13" s="482"/>
      <c r="E13" s="479"/>
      <c r="F13" s="34" t="s">
        <v>18</v>
      </c>
      <c r="G13" s="178" t="s">
        <v>14</v>
      </c>
      <c r="H13" s="316" t="s">
        <v>18</v>
      </c>
      <c r="I13" s="263" t="s">
        <v>1106</v>
      </c>
      <c r="J13" s="313" t="s">
        <v>1110</v>
      </c>
      <c r="K13" s="494"/>
      <c r="L13" s="461"/>
      <c r="M13" s="175" t="s">
        <v>6</v>
      </c>
      <c r="N13" s="191"/>
      <c r="O13" s="191"/>
      <c r="P13" s="179">
        <f t="shared" si="4"/>
        <v>0</v>
      </c>
      <c r="Q13" s="246">
        <f>IF(AND(D10="M",M13="N/A (Please provide reason)"),1,0)</f>
        <v>0</v>
      </c>
      <c r="R13" s="146">
        <f>IF(E10 = "YES",1,0)</f>
        <v>1</v>
      </c>
      <c r="S13" s="146">
        <f t="shared" si="5"/>
        <v>0</v>
      </c>
      <c r="T13" s="146">
        <f t="shared" si="6"/>
        <v>1</v>
      </c>
      <c r="U13" s="146">
        <f t="shared" si="6"/>
        <v>0</v>
      </c>
    </row>
    <row r="14" spans="1:21" s="173" customFormat="1" ht="13.8" x14ac:dyDescent="0.3">
      <c r="A14" s="8" t="s">
        <v>437</v>
      </c>
      <c r="B14" s="220"/>
      <c r="C14" s="221"/>
      <c r="D14" s="222"/>
      <c r="E14" s="222"/>
      <c r="F14" s="222"/>
      <c r="G14" s="222"/>
      <c r="H14" s="315"/>
      <c r="I14" s="10"/>
      <c r="J14" s="10"/>
      <c r="K14" s="10"/>
      <c r="L14" s="10"/>
      <c r="M14" s="10"/>
      <c r="N14" s="10"/>
      <c r="O14" s="10"/>
      <c r="P14" s="11"/>
      <c r="Q14" s="108"/>
      <c r="R14" s="249"/>
      <c r="S14" s="249"/>
      <c r="T14" s="249"/>
      <c r="U14" s="249"/>
    </row>
    <row r="15" spans="1:21" s="173" customFormat="1" ht="13.35" customHeight="1" x14ac:dyDescent="0.3">
      <c r="A15" s="8" t="s">
        <v>1184</v>
      </c>
      <c r="B15" s="220"/>
      <c r="C15" s="221"/>
      <c r="D15" s="222"/>
      <c r="E15" s="222"/>
      <c r="F15" s="222"/>
      <c r="G15" s="222"/>
      <c r="H15" s="315"/>
      <c r="I15" s="10"/>
      <c r="J15" s="10"/>
      <c r="K15" s="10"/>
      <c r="L15" s="10"/>
      <c r="M15" s="10"/>
      <c r="N15" s="10"/>
      <c r="O15" s="10"/>
      <c r="P15" s="11"/>
      <c r="Q15" s="108"/>
      <c r="R15" s="249"/>
      <c r="S15" s="249"/>
      <c r="T15" s="249"/>
      <c r="U15" s="249"/>
    </row>
    <row r="16" spans="1:21" s="173" customFormat="1" ht="145.5" customHeight="1" x14ac:dyDescent="0.3">
      <c r="A16" s="261" t="s">
        <v>438</v>
      </c>
      <c r="B16" s="469" t="s">
        <v>660</v>
      </c>
      <c r="C16" s="496" t="s">
        <v>1136</v>
      </c>
      <c r="D16" s="505" t="s">
        <v>370</v>
      </c>
      <c r="E16" s="462" t="s">
        <v>14</v>
      </c>
      <c r="F16" s="462" t="s">
        <v>14</v>
      </c>
      <c r="G16" s="464" t="s">
        <v>18</v>
      </c>
      <c r="H16" s="498" t="s">
        <v>18</v>
      </c>
      <c r="I16" s="263" t="s">
        <v>841</v>
      </c>
      <c r="J16" s="313" t="s">
        <v>1112</v>
      </c>
      <c r="K16" s="313" t="s">
        <v>770</v>
      </c>
      <c r="L16" s="263" t="s">
        <v>716</v>
      </c>
      <c r="M16" s="175" t="s">
        <v>6</v>
      </c>
      <c r="N16" s="190"/>
      <c r="O16" s="190"/>
      <c r="P16" s="179">
        <f>IF(M16="","0",IF(M16="Pass",1,IF(M16="Fail",0,IF(M16="TBD",0,IF(M16="N/A (Please provide reason)",1)))))</f>
        <v>0</v>
      </c>
      <c r="Q16" s="246">
        <f>IF(AND(D16="M",M16="N/A (Please provide reason)"),1,0)</f>
        <v>0</v>
      </c>
      <c r="R16" s="146">
        <f>IF(E16 = "YES",1,0)</f>
        <v>1</v>
      </c>
      <c r="S16" s="146">
        <f>IF(F16 = "YES",1,0)</f>
        <v>1</v>
      </c>
      <c r="T16" s="146">
        <f t="shared" ref="T16:U16" si="7">IF(G16 = "YES",1,0)</f>
        <v>0</v>
      </c>
      <c r="U16" s="146">
        <f t="shared" si="7"/>
        <v>0</v>
      </c>
    </row>
    <row r="17" spans="1:21" s="173" customFormat="1" ht="241.35" customHeight="1" x14ac:dyDescent="0.3">
      <c r="A17" s="261" t="s">
        <v>445</v>
      </c>
      <c r="B17" s="470"/>
      <c r="C17" s="497"/>
      <c r="D17" s="489"/>
      <c r="E17" s="463"/>
      <c r="F17" s="463"/>
      <c r="G17" s="465"/>
      <c r="H17" s="499"/>
      <c r="I17" s="263" t="s">
        <v>842</v>
      </c>
      <c r="J17" s="313" t="s">
        <v>843</v>
      </c>
      <c r="K17" s="313" t="s">
        <v>771</v>
      </c>
      <c r="L17" s="263" t="s">
        <v>715</v>
      </c>
      <c r="M17" s="175" t="s">
        <v>6</v>
      </c>
      <c r="N17" s="190"/>
      <c r="O17" s="190"/>
      <c r="P17" s="179">
        <f>IF(M17="","0",IF(M17="Pass",1,IF(M17="Fail",0,IF(M17="TBD",0,IF(M17="N/A (Please provide reason)",1)))))</f>
        <v>0</v>
      </c>
      <c r="Q17" s="246">
        <f>IF(AND(D16="M",M17="N/A (Please provide reason)"),1,0)</f>
        <v>0</v>
      </c>
      <c r="R17" s="146">
        <f>IF(E16 = "YES",1,0)</f>
        <v>1</v>
      </c>
      <c r="S17" s="146">
        <f>IF(F16 = "YES",1,0)</f>
        <v>1</v>
      </c>
      <c r="T17" s="146">
        <f t="shared" ref="T17:U17" si="8">IF(G16 = "YES",1,0)</f>
        <v>0</v>
      </c>
      <c r="U17" s="146">
        <f t="shared" si="8"/>
        <v>0</v>
      </c>
    </row>
    <row r="18" spans="1:21" s="173" customFormat="1" ht="156.75" customHeight="1" x14ac:dyDescent="0.3">
      <c r="A18" s="261" t="s">
        <v>481</v>
      </c>
      <c r="B18" s="469" t="s">
        <v>596</v>
      </c>
      <c r="C18" s="471" t="s">
        <v>1137</v>
      </c>
      <c r="D18" s="240" t="s">
        <v>5</v>
      </c>
      <c r="E18" s="462" t="s">
        <v>14</v>
      </c>
      <c r="F18" s="462" t="s">
        <v>14</v>
      </c>
      <c r="G18" s="500" t="s">
        <v>18</v>
      </c>
      <c r="H18" s="500" t="s">
        <v>18</v>
      </c>
      <c r="I18" s="493" t="s">
        <v>444</v>
      </c>
      <c r="J18" s="313" t="s">
        <v>441</v>
      </c>
      <c r="K18" s="313" t="s">
        <v>446</v>
      </c>
      <c r="L18" s="493" t="s">
        <v>447</v>
      </c>
      <c r="M18" s="175" t="s">
        <v>6</v>
      </c>
      <c r="N18" s="191"/>
      <c r="O18" s="191"/>
      <c r="P18" s="179">
        <f t="shared" ref="P18:P84" si="9">IF(M18="","0",IF(M18="Pass",1,IF(M18="Fail",0,IF(M18="TBD",0,IF(M18="N/A (Please provide reason)",1)))))</f>
        <v>0</v>
      </c>
      <c r="Q18" s="246">
        <f>IF(AND(D18="M",M18="N/A (Please provide reason)"),1,0)</f>
        <v>0</v>
      </c>
      <c r="R18" s="146">
        <f t="shared" ref="R18:S20" si="10">IF(E18 = "YES",1,0)</f>
        <v>1</v>
      </c>
      <c r="S18" s="146">
        <f t="shared" si="10"/>
        <v>1</v>
      </c>
      <c r="T18" s="146">
        <f t="shared" ref="T18" si="11">IF(G18 = "YES",1,0)</f>
        <v>0</v>
      </c>
      <c r="U18" s="146">
        <f t="shared" ref="U18" si="12">IF(H18 = "YES",1,0)</f>
        <v>0</v>
      </c>
    </row>
    <row r="19" spans="1:21" s="173" customFormat="1" ht="152.85" customHeight="1" x14ac:dyDescent="0.3">
      <c r="A19" s="261" t="s">
        <v>482</v>
      </c>
      <c r="B19" s="475"/>
      <c r="C19" s="485"/>
      <c r="D19" s="245" t="s">
        <v>22</v>
      </c>
      <c r="E19" s="479"/>
      <c r="F19" s="479"/>
      <c r="G19" s="501"/>
      <c r="H19" s="501"/>
      <c r="I19" s="494"/>
      <c r="J19" s="313" t="s">
        <v>442</v>
      </c>
      <c r="K19" s="313" t="s">
        <v>443</v>
      </c>
      <c r="L19" s="494"/>
      <c r="M19" s="175" t="s">
        <v>6</v>
      </c>
      <c r="N19" s="191"/>
      <c r="O19" s="191"/>
      <c r="P19" s="179">
        <f t="shared" si="9"/>
        <v>0</v>
      </c>
      <c r="Q19" s="246">
        <f>IF(AND(D19="M",M19="N/A (Please provide reason)"),1,0)</f>
        <v>0</v>
      </c>
      <c r="R19" s="146">
        <f>IF(E18 = "YES",1,0)</f>
        <v>1</v>
      </c>
      <c r="S19" s="146">
        <f>IF(F18 = "YES",1,0)</f>
        <v>1</v>
      </c>
      <c r="T19" s="146">
        <f t="shared" ref="T19:U19" si="13">IF(G18 = "YES",1,0)</f>
        <v>0</v>
      </c>
      <c r="U19" s="146">
        <f t="shared" si="13"/>
        <v>0</v>
      </c>
    </row>
    <row r="20" spans="1:21" s="173" customFormat="1" ht="62.1" customHeight="1" x14ac:dyDescent="0.3">
      <c r="A20" s="261" t="s">
        <v>483</v>
      </c>
      <c r="B20" s="469" t="s">
        <v>597</v>
      </c>
      <c r="C20" s="471" t="s">
        <v>1138</v>
      </c>
      <c r="D20" s="473" t="s">
        <v>5</v>
      </c>
      <c r="E20" s="462" t="s">
        <v>14</v>
      </c>
      <c r="F20" s="462" t="s">
        <v>14</v>
      </c>
      <c r="G20" s="500" t="s">
        <v>18</v>
      </c>
      <c r="H20" s="500" t="s">
        <v>18</v>
      </c>
      <c r="I20" s="493" t="s">
        <v>373</v>
      </c>
      <c r="J20" s="313" t="s">
        <v>448</v>
      </c>
      <c r="K20" s="313" t="s">
        <v>720</v>
      </c>
      <c r="L20" s="493" t="s">
        <v>581</v>
      </c>
      <c r="M20" s="175" t="s">
        <v>6</v>
      </c>
      <c r="N20" s="191"/>
      <c r="O20" s="191"/>
      <c r="P20" s="179">
        <f t="shared" si="9"/>
        <v>0</v>
      </c>
      <c r="Q20" s="109">
        <f>IF(AND(D20="M",M20="N/A (Please provide reason)"),1,0)</f>
        <v>0</v>
      </c>
      <c r="R20" s="146">
        <f t="shared" si="10"/>
        <v>1</v>
      </c>
      <c r="S20" s="146">
        <f t="shared" si="10"/>
        <v>1</v>
      </c>
      <c r="T20" s="146">
        <f t="shared" ref="T20" si="14">IF(G20 = "YES",1,0)</f>
        <v>0</v>
      </c>
      <c r="U20" s="146">
        <f t="shared" ref="U20" si="15">IF(H20 = "YES",1,0)</f>
        <v>0</v>
      </c>
    </row>
    <row r="21" spans="1:21" s="173" customFormat="1" ht="113.1" customHeight="1" x14ac:dyDescent="0.3">
      <c r="A21" s="261" t="s">
        <v>484</v>
      </c>
      <c r="B21" s="475"/>
      <c r="C21" s="485"/>
      <c r="D21" s="474"/>
      <c r="E21" s="479"/>
      <c r="F21" s="479"/>
      <c r="G21" s="501"/>
      <c r="H21" s="501"/>
      <c r="I21" s="504"/>
      <c r="J21" s="313" t="s">
        <v>449</v>
      </c>
      <c r="K21" s="313" t="s">
        <v>582</v>
      </c>
      <c r="L21" s="494"/>
      <c r="M21" s="175" t="s">
        <v>6</v>
      </c>
      <c r="N21" s="191"/>
      <c r="O21" s="191"/>
      <c r="P21" s="179">
        <f t="shared" si="9"/>
        <v>0</v>
      </c>
      <c r="Q21" s="109">
        <f>IF(AND(D20="M",M21="N/A (Please provide reason)"),1,0)</f>
        <v>0</v>
      </c>
      <c r="R21" s="146">
        <f>IF(E20 = "YES",1,0)</f>
        <v>1</v>
      </c>
      <c r="S21" s="146">
        <f>IF(F20 = "YES",1,0)</f>
        <v>1</v>
      </c>
      <c r="T21" s="146">
        <f t="shared" ref="T21:U21" si="16">IF(G20 = "YES",1,0)</f>
        <v>0</v>
      </c>
      <c r="U21" s="146">
        <f t="shared" si="16"/>
        <v>0</v>
      </c>
    </row>
    <row r="22" spans="1:21" s="173" customFormat="1" ht="147.6" customHeight="1" x14ac:dyDescent="0.3">
      <c r="A22" s="261" t="s">
        <v>485</v>
      </c>
      <c r="B22" s="264" t="s">
        <v>598</v>
      </c>
      <c r="C22" s="268" t="s">
        <v>1139</v>
      </c>
      <c r="D22" s="241" t="s">
        <v>5</v>
      </c>
      <c r="E22" s="178" t="s">
        <v>14</v>
      </c>
      <c r="F22" s="178" t="s">
        <v>14</v>
      </c>
      <c r="G22" s="34" t="s">
        <v>18</v>
      </c>
      <c r="H22" s="350" t="s">
        <v>18</v>
      </c>
      <c r="I22" s="308" t="s">
        <v>450</v>
      </c>
      <c r="J22" s="313" t="s">
        <v>721</v>
      </c>
      <c r="K22" s="313" t="s">
        <v>722</v>
      </c>
      <c r="L22" s="265" t="s">
        <v>451</v>
      </c>
      <c r="M22" s="175" t="s">
        <v>6</v>
      </c>
      <c r="N22" s="191"/>
      <c r="O22" s="191"/>
      <c r="P22" s="179">
        <f t="shared" si="9"/>
        <v>0</v>
      </c>
      <c r="Q22" s="109">
        <f>IF(AND(D22="M",M22="N/A (Please provide reason)"),1,0)</f>
        <v>0</v>
      </c>
      <c r="R22" s="146">
        <f t="shared" ref="R22:S29" si="17">IF(E22 = "YES",1,0)</f>
        <v>1</v>
      </c>
      <c r="S22" s="146">
        <f t="shared" si="17"/>
        <v>1</v>
      </c>
      <c r="T22" s="146">
        <f t="shared" ref="T22:T23" si="18">IF(G22 = "YES",1,0)</f>
        <v>0</v>
      </c>
      <c r="U22" s="146">
        <f t="shared" ref="U22:U23" si="19">IF(H22 = "YES",1,0)</f>
        <v>0</v>
      </c>
    </row>
    <row r="23" spans="1:21" s="173" customFormat="1" ht="142.35" customHeight="1" x14ac:dyDescent="0.3">
      <c r="A23" s="261" t="s">
        <v>486</v>
      </c>
      <c r="B23" s="330" t="s">
        <v>599</v>
      </c>
      <c r="C23" s="334" t="s">
        <v>1140</v>
      </c>
      <c r="D23" s="332" t="s">
        <v>5</v>
      </c>
      <c r="E23" s="333" t="s">
        <v>14</v>
      </c>
      <c r="F23" s="340" t="s">
        <v>14</v>
      </c>
      <c r="G23" s="342" t="s">
        <v>18</v>
      </c>
      <c r="H23" s="316" t="s">
        <v>18</v>
      </c>
      <c r="I23" s="313" t="s">
        <v>1114</v>
      </c>
      <c r="J23" s="313" t="s">
        <v>1113</v>
      </c>
      <c r="K23" s="32" t="s">
        <v>1115</v>
      </c>
      <c r="L23" s="265"/>
      <c r="M23" s="175" t="s">
        <v>6</v>
      </c>
      <c r="N23" s="191"/>
      <c r="O23" s="191"/>
      <c r="P23" s="179">
        <f>IF(M23="","0",IF(M23="Pass",1,IF(M23="Fail",0,IF(M23="TBD",0,IF(M23="N/A (Please provide reason)",1)))))</f>
        <v>0</v>
      </c>
      <c r="Q23" s="109">
        <f>IF(AND(D23="M",M23="N/A (Please provide reason)"),1,0)</f>
        <v>0</v>
      </c>
      <c r="R23" s="146">
        <f t="shared" si="17"/>
        <v>1</v>
      </c>
      <c r="S23" s="146">
        <f t="shared" si="17"/>
        <v>1</v>
      </c>
      <c r="T23" s="146">
        <f t="shared" si="18"/>
        <v>0</v>
      </c>
      <c r="U23" s="146">
        <f t="shared" si="19"/>
        <v>0</v>
      </c>
    </row>
    <row r="24" spans="1:21" s="173" customFormat="1" ht="189.6" customHeight="1" x14ac:dyDescent="0.3">
      <c r="A24" s="261" t="s">
        <v>487</v>
      </c>
      <c r="B24" s="469" t="s">
        <v>600</v>
      </c>
      <c r="C24" s="460" t="s">
        <v>1185</v>
      </c>
      <c r="D24" s="343" t="s">
        <v>22</v>
      </c>
      <c r="E24" s="462" t="s">
        <v>14</v>
      </c>
      <c r="F24" s="462" t="s">
        <v>14</v>
      </c>
      <c r="G24" s="464" t="s">
        <v>18</v>
      </c>
      <c r="H24" s="466" t="s">
        <v>18</v>
      </c>
      <c r="I24" s="32" t="s">
        <v>1062</v>
      </c>
      <c r="J24" s="32" t="s">
        <v>583</v>
      </c>
      <c r="K24" s="32" t="s">
        <v>948</v>
      </c>
      <c r="L24" s="32" t="s">
        <v>949</v>
      </c>
      <c r="M24" s="175" t="s">
        <v>6</v>
      </c>
      <c r="N24" s="176"/>
      <c r="O24" s="176"/>
      <c r="P24" s="179">
        <f t="shared" si="9"/>
        <v>0</v>
      </c>
      <c r="Q24" s="109">
        <f>IF(AND(D24="M",M24="N/A (Please provide reason)"),1,0)</f>
        <v>0</v>
      </c>
      <c r="R24" s="146">
        <f t="shared" si="17"/>
        <v>1</v>
      </c>
      <c r="S24" s="146">
        <f t="shared" si="17"/>
        <v>1</v>
      </c>
      <c r="T24" s="146">
        <f t="shared" ref="T24" si="20">IF(G24 = "YES",1,0)</f>
        <v>0</v>
      </c>
      <c r="U24" s="146">
        <f t="shared" ref="U24" si="21">IF(H24 = "YES",1,0)</f>
        <v>0</v>
      </c>
    </row>
    <row r="25" spans="1:21" s="173" customFormat="1" ht="189.6" customHeight="1" x14ac:dyDescent="0.3">
      <c r="A25" s="261" t="s">
        <v>809</v>
      </c>
      <c r="B25" s="475"/>
      <c r="C25" s="461"/>
      <c r="D25" s="344"/>
      <c r="E25" s="479"/>
      <c r="F25" s="479"/>
      <c r="G25" s="480"/>
      <c r="H25" s="467"/>
      <c r="I25" s="32" t="s">
        <v>897</v>
      </c>
      <c r="J25" s="32" t="s">
        <v>853</v>
      </c>
      <c r="K25" s="32" t="s">
        <v>1040</v>
      </c>
      <c r="L25" s="32" t="s">
        <v>1041</v>
      </c>
      <c r="M25" s="175" t="s">
        <v>6</v>
      </c>
      <c r="N25" s="176"/>
      <c r="O25" s="176"/>
      <c r="P25" s="179">
        <f t="shared" ref="P25" si="22">IF(M25="","0",IF(M25="Pass",1,IF(M25="Fail",0,IF(M25="TBD",0,IF(M25="N/A (Please provide reason)",1)))))</f>
        <v>0</v>
      </c>
      <c r="Q25" s="109">
        <f>IF(AND(D24="M",M25="N/A (Please provide reason)"),1,0)</f>
        <v>0</v>
      </c>
      <c r="R25" s="146">
        <f>IF(E24 = "YES",1,0)</f>
        <v>1</v>
      </c>
      <c r="S25" s="146">
        <f>IF(F24 = "YES",1,0)</f>
        <v>1</v>
      </c>
      <c r="T25" s="146">
        <f>IF(G24 = "YES",1,0)</f>
        <v>0</v>
      </c>
      <c r="U25" s="146">
        <f>IF(H24 = "YES",1,0)</f>
        <v>0</v>
      </c>
    </row>
    <row r="26" spans="1:21" s="173" customFormat="1" ht="110.1" customHeight="1" x14ac:dyDescent="0.3">
      <c r="A26" s="261" t="s">
        <v>488</v>
      </c>
      <c r="B26" s="469" t="s">
        <v>601</v>
      </c>
      <c r="C26" s="460" t="s">
        <v>1141</v>
      </c>
      <c r="D26" s="490" t="s">
        <v>22</v>
      </c>
      <c r="E26" s="462" t="s">
        <v>14</v>
      </c>
      <c r="F26" s="462" t="s">
        <v>14</v>
      </c>
      <c r="G26" s="464" t="s">
        <v>18</v>
      </c>
      <c r="H26" s="466" t="s">
        <v>18</v>
      </c>
      <c r="I26" s="32" t="s">
        <v>1063</v>
      </c>
      <c r="J26" s="32" t="s">
        <v>584</v>
      </c>
      <c r="K26" s="32" t="s">
        <v>950</v>
      </c>
      <c r="L26" s="32" t="s">
        <v>951</v>
      </c>
      <c r="M26" s="175" t="s">
        <v>6</v>
      </c>
      <c r="N26" s="176"/>
      <c r="O26" s="176"/>
      <c r="P26" s="179">
        <f t="shared" si="9"/>
        <v>0</v>
      </c>
      <c r="Q26" s="109">
        <f>IF(AND(D26="M",M26="N/A (Please provide reason)"),1,0)</f>
        <v>0</v>
      </c>
      <c r="R26" s="146">
        <f t="shared" si="17"/>
        <v>1</v>
      </c>
      <c r="S26" s="146">
        <f t="shared" si="17"/>
        <v>1</v>
      </c>
      <c r="T26" s="146">
        <f t="shared" ref="T26" si="23">IF(G26 = "YES",1,0)</f>
        <v>0</v>
      </c>
      <c r="U26" s="146">
        <f t="shared" ref="U26" si="24">IF(H26 = "YES",1,0)</f>
        <v>0</v>
      </c>
    </row>
    <row r="27" spans="1:21" s="173" customFormat="1" ht="110.1" customHeight="1" x14ac:dyDescent="0.3">
      <c r="A27" s="261" t="s">
        <v>810</v>
      </c>
      <c r="B27" s="475"/>
      <c r="C27" s="461"/>
      <c r="D27" s="492"/>
      <c r="E27" s="479"/>
      <c r="F27" s="479"/>
      <c r="G27" s="480"/>
      <c r="H27" s="467"/>
      <c r="I27" s="32" t="s">
        <v>897</v>
      </c>
      <c r="J27" s="32" t="s">
        <v>584</v>
      </c>
      <c r="K27" s="32" t="s">
        <v>1042</v>
      </c>
      <c r="L27" s="32" t="s">
        <v>1043</v>
      </c>
      <c r="M27" s="175" t="s">
        <v>6</v>
      </c>
      <c r="N27" s="176"/>
      <c r="O27" s="176"/>
      <c r="P27" s="179">
        <f t="shared" ref="P27" si="25">IF(M27="","0",IF(M27="Pass",1,IF(M27="Fail",0,IF(M27="TBD",0,IF(M27="N/A (Please provide reason)",1)))))</f>
        <v>0</v>
      </c>
      <c r="Q27" s="109">
        <f>IF(AND(D26="M",M27="N/A (Please provide reason)"),1,0)</f>
        <v>0</v>
      </c>
      <c r="R27" s="146">
        <f>IF(E26 = "YES",1,0)</f>
        <v>1</v>
      </c>
      <c r="S27" s="146">
        <f>IF(F26 = "YES",1,0)</f>
        <v>1</v>
      </c>
      <c r="T27" s="146">
        <f>IF(G26 = "YES",1,0)</f>
        <v>0</v>
      </c>
      <c r="U27" s="146">
        <f>IF(H26 = "YES",1,0)</f>
        <v>0</v>
      </c>
    </row>
    <row r="28" spans="1:21" s="173" customFormat="1" ht="200.1" customHeight="1" x14ac:dyDescent="0.3">
      <c r="A28" s="261" t="s">
        <v>489</v>
      </c>
      <c r="B28" s="320" t="s">
        <v>602</v>
      </c>
      <c r="C28" s="321" t="s">
        <v>1142</v>
      </c>
      <c r="D28" s="322" t="s">
        <v>5</v>
      </c>
      <c r="E28" s="323" t="s">
        <v>14</v>
      </c>
      <c r="F28" s="340" t="s">
        <v>14</v>
      </c>
      <c r="G28" s="342" t="s">
        <v>18</v>
      </c>
      <c r="H28" s="351" t="s">
        <v>18</v>
      </c>
      <c r="I28" s="266" t="s">
        <v>829</v>
      </c>
      <c r="J28" s="266" t="s">
        <v>724</v>
      </c>
      <c r="K28" s="266" t="s">
        <v>1116</v>
      </c>
      <c r="L28" s="267" t="s">
        <v>725</v>
      </c>
      <c r="M28" s="175" t="s">
        <v>6</v>
      </c>
      <c r="N28" s="176"/>
      <c r="O28" s="176"/>
      <c r="P28" s="179">
        <f t="shared" si="9"/>
        <v>0</v>
      </c>
      <c r="Q28" s="109">
        <f>IF(AND(D28="M",M28="N/A (Please provide reason)"),1,0)</f>
        <v>0</v>
      </c>
      <c r="R28" s="146">
        <f t="shared" si="17"/>
        <v>1</v>
      </c>
      <c r="S28" s="146">
        <f t="shared" si="17"/>
        <v>1</v>
      </c>
      <c r="T28" s="146">
        <f t="shared" ref="T28" si="26">IF(G28 = "YES",1,0)</f>
        <v>0</v>
      </c>
      <c r="U28" s="146">
        <f t="shared" ref="U28" si="27">IF(H28 = "YES",1,0)</f>
        <v>0</v>
      </c>
    </row>
    <row r="29" spans="1:21" s="173" customFormat="1" ht="122.85" customHeight="1" x14ac:dyDescent="0.3">
      <c r="A29" s="261" t="s">
        <v>490</v>
      </c>
      <c r="B29" s="469" t="s">
        <v>603</v>
      </c>
      <c r="C29" s="471" t="s">
        <v>1212</v>
      </c>
      <c r="D29" s="488" t="s">
        <v>370</v>
      </c>
      <c r="E29" s="462" t="s">
        <v>14</v>
      </c>
      <c r="F29" s="462" t="s">
        <v>14</v>
      </c>
      <c r="G29" s="464" t="s">
        <v>18</v>
      </c>
      <c r="H29" s="466" t="s">
        <v>18</v>
      </c>
      <c r="I29" s="305" t="s">
        <v>454</v>
      </c>
      <c r="J29" s="324" t="s">
        <v>844</v>
      </c>
      <c r="K29" s="311" t="s">
        <v>726</v>
      </c>
      <c r="L29" s="311" t="s">
        <v>458</v>
      </c>
      <c r="M29" s="175" t="s">
        <v>6</v>
      </c>
      <c r="N29" s="176"/>
      <c r="O29" s="176"/>
      <c r="P29" s="179">
        <f t="shared" si="9"/>
        <v>0</v>
      </c>
      <c r="Q29" s="109">
        <f>IF(AND(D29="M",M29="N/A (Please provide reason)"),1,0)</f>
        <v>0</v>
      </c>
      <c r="R29" s="146">
        <f t="shared" si="17"/>
        <v>1</v>
      </c>
      <c r="S29" s="146">
        <f t="shared" si="17"/>
        <v>1</v>
      </c>
      <c r="T29" s="146">
        <f t="shared" ref="T29" si="28">IF(G29 = "YES",1,0)</f>
        <v>0</v>
      </c>
      <c r="U29" s="146">
        <f t="shared" ref="U29" si="29">IF(H29 = "YES",1,0)</f>
        <v>0</v>
      </c>
    </row>
    <row r="30" spans="1:21" s="173" customFormat="1" ht="259.64999999999998" customHeight="1" x14ac:dyDescent="0.3">
      <c r="A30" s="261" t="s">
        <v>491</v>
      </c>
      <c r="B30" s="475"/>
      <c r="C30" s="485"/>
      <c r="D30" s="489"/>
      <c r="E30" s="479"/>
      <c r="F30" s="479"/>
      <c r="G30" s="480"/>
      <c r="H30" s="467"/>
      <c r="I30" s="33" t="s">
        <v>457</v>
      </c>
      <c r="J30" s="324" t="s">
        <v>845</v>
      </c>
      <c r="K30" s="311" t="s">
        <v>726</v>
      </c>
      <c r="L30" s="311" t="s">
        <v>846</v>
      </c>
      <c r="M30" s="175" t="s">
        <v>6</v>
      </c>
      <c r="N30" s="176"/>
      <c r="O30" s="176"/>
      <c r="P30" s="179">
        <f t="shared" si="9"/>
        <v>0</v>
      </c>
      <c r="Q30" s="109">
        <f>IF(AND(D29="M",M30="N/A (Please provide reason)"),1,0)</f>
        <v>0</v>
      </c>
      <c r="R30" s="146">
        <f>IF(E29 = "YES",1,0)</f>
        <v>1</v>
      </c>
      <c r="S30" s="146">
        <f>IF(F29 = "YES",1,0)</f>
        <v>1</v>
      </c>
      <c r="T30" s="146">
        <f t="shared" ref="T30:U30" si="30">IF(G29 = "YES",1,0)</f>
        <v>0</v>
      </c>
      <c r="U30" s="146">
        <f t="shared" si="30"/>
        <v>0</v>
      </c>
    </row>
    <row r="31" spans="1:21" s="173" customFormat="1" ht="83.85" customHeight="1" x14ac:dyDescent="0.3">
      <c r="A31" s="261" t="s">
        <v>492</v>
      </c>
      <c r="B31" s="469" t="s">
        <v>29</v>
      </c>
      <c r="C31" s="471" t="s">
        <v>1186</v>
      </c>
      <c r="D31" s="473" t="s">
        <v>5</v>
      </c>
      <c r="E31" s="462" t="s">
        <v>14</v>
      </c>
      <c r="F31" s="462" t="s">
        <v>14</v>
      </c>
      <c r="G31" s="464" t="s">
        <v>18</v>
      </c>
      <c r="H31" s="466" t="s">
        <v>18</v>
      </c>
      <c r="I31" s="325" t="s">
        <v>854</v>
      </c>
      <c r="J31" s="311" t="s">
        <v>952</v>
      </c>
      <c r="K31" s="325" t="s">
        <v>953</v>
      </c>
      <c r="L31" s="325" t="s">
        <v>954</v>
      </c>
      <c r="M31" s="175" t="s">
        <v>6</v>
      </c>
      <c r="N31" s="176"/>
      <c r="O31" s="176"/>
      <c r="P31" s="179">
        <f t="shared" si="9"/>
        <v>0</v>
      </c>
      <c r="Q31" s="109">
        <f>IF(AND(D31="M",M31="N/A (Please provide reason)"),1,0)</f>
        <v>0</v>
      </c>
      <c r="R31" s="146">
        <f>IF(E31 = "YES",1,0)</f>
        <v>1</v>
      </c>
      <c r="S31" s="146">
        <f>IF(F31 = "YES",1,0)</f>
        <v>1</v>
      </c>
      <c r="T31" s="146">
        <f t="shared" ref="T31:U31" si="31">IF(G31 = "YES",1,0)</f>
        <v>0</v>
      </c>
      <c r="U31" s="146">
        <f t="shared" si="31"/>
        <v>0</v>
      </c>
    </row>
    <row r="32" spans="1:21" s="173" customFormat="1" ht="83.85" customHeight="1" x14ac:dyDescent="0.3">
      <c r="A32" s="261" t="s">
        <v>493</v>
      </c>
      <c r="B32" s="470"/>
      <c r="C32" s="472"/>
      <c r="D32" s="482"/>
      <c r="E32" s="463"/>
      <c r="F32" s="463"/>
      <c r="G32" s="465"/>
      <c r="H32" s="468"/>
      <c r="I32" s="325" t="s">
        <v>855</v>
      </c>
      <c r="J32" s="32" t="s">
        <v>955</v>
      </c>
      <c r="K32" s="325" t="s">
        <v>953</v>
      </c>
      <c r="L32" s="325" t="s">
        <v>956</v>
      </c>
      <c r="M32" s="175" t="s">
        <v>6</v>
      </c>
      <c r="N32" s="176"/>
      <c r="O32" s="176"/>
      <c r="P32" s="179">
        <f t="shared" ref="P32:P33" si="32">IF(M32="","0",IF(M32="Pass",1,IF(M32="Fail",0,IF(M32="TBD",0,IF(M32="N/A (Please provide reason)",1)))))</f>
        <v>0</v>
      </c>
      <c r="Q32" s="109">
        <f>IF(AND(D31="M",M32="N/A (Please provide reason)"),1,0)</f>
        <v>0</v>
      </c>
      <c r="R32" s="146">
        <f>IF(E31 = "YES",1,0)</f>
        <v>1</v>
      </c>
      <c r="S32" s="146">
        <f>IF(F31 = "YES",1,0)</f>
        <v>1</v>
      </c>
      <c r="T32" s="146">
        <f>IF(G31 = "YES",1,0)</f>
        <v>0</v>
      </c>
      <c r="U32" s="146">
        <f>IF(H31 = "YES",1,0)</f>
        <v>0</v>
      </c>
    </row>
    <row r="33" spans="1:21" s="173" customFormat="1" ht="83.85" customHeight="1" x14ac:dyDescent="0.3">
      <c r="A33" s="261" t="s">
        <v>811</v>
      </c>
      <c r="B33" s="470"/>
      <c r="C33" s="472"/>
      <c r="D33" s="482"/>
      <c r="E33" s="463"/>
      <c r="F33" s="463"/>
      <c r="G33" s="465"/>
      <c r="H33" s="468"/>
      <c r="I33" s="33" t="s">
        <v>957</v>
      </c>
      <c r="J33" s="311" t="s">
        <v>958</v>
      </c>
      <c r="K33" s="394" t="s">
        <v>959</v>
      </c>
      <c r="L33" s="394" t="s">
        <v>954</v>
      </c>
      <c r="M33" s="175" t="s">
        <v>6</v>
      </c>
      <c r="N33" s="176"/>
      <c r="O33" s="176"/>
      <c r="P33" s="179">
        <f t="shared" si="32"/>
        <v>0</v>
      </c>
      <c r="Q33" s="109">
        <f>IF(AND(D31="M",M33="N/A (Please provide reason)"),1,0)</f>
        <v>0</v>
      </c>
      <c r="R33" s="146">
        <f>IF(E31 = "YES",1,0)</f>
        <v>1</v>
      </c>
      <c r="S33" s="146">
        <f>IF(F31 = "YES",1,0)</f>
        <v>1</v>
      </c>
      <c r="T33" s="146">
        <f>IF(G31 = "YES",1,0)</f>
        <v>0</v>
      </c>
      <c r="U33" s="146">
        <f>IF(H31 = "YES",1,0)</f>
        <v>0</v>
      </c>
    </row>
    <row r="34" spans="1:21" s="173" customFormat="1" ht="106.35" customHeight="1" x14ac:dyDescent="0.3">
      <c r="A34" s="261" t="s">
        <v>812</v>
      </c>
      <c r="B34" s="470"/>
      <c r="C34" s="472"/>
      <c r="D34" s="482"/>
      <c r="E34" s="463"/>
      <c r="F34" s="463"/>
      <c r="G34" s="465"/>
      <c r="H34" s="468"/>
      <c r="I34" s="33" t="s">
        <v>960</v>
      </c>
      <c r="J34" s="32" t="s">
        <v>961</v>
      </c>
      <c r="K34" s="394" t="s">
        <v>959</v>
      </c>
      <c r="L34" s="394" t="s">
        <v>956</v>
      </c>
      <c r="M34" s="175" t="s">
        <v>6</v>
      </c>
      <c r="N34" s="176"/>
      <c r="O34" s="176"/>
      <c r="P34" s="179">
        <f t="shared" ref="P34" si="33">IF(M34="","0",IF(M34="Pass",1,IF(M34="Fail",0,IF(M34="TBD",0,IF(M34="N/A (Please provide reason)",1)))))</f>
        <v>0</v>
      </c>
      <c r="Q34" s="109">
        <f>IF(AND(D31="M",M34="N/A (Please provide reason)"),1,0)</f>
        <v>0</v>
      </c>
      <c r="R34" s="146">
        <f>IF(E31 = "YES",1,0)</f>
        <v>1</v>
      </c>
      <c r="S34" s="146">
        <f>IF(F31 = "YES",1,0)</f>
        <v>1</v>
      </c>
      <c r="T34" s="146">
        <f t="shared" ref="T34:U34" si="34">IF(G31 = "YES",1,0)</f>
        <v>0</v>
      </c>
      <c r="U34" s="146">
        <f t="shared" si="34"/>
        <v>0</v>
      </c>
    </row>
    <row r="35" spans="1:21" s="173" customFormat="1" ht="130.5" customHeight="1" x14ac:dyDescent="0.3">
      <c r="A35" s="261" t="s">
        <v>494</v>
      </c>
      <c r="B35" s="469" t="s">
        <v>789</v>
      </c>
      <c r="C35" s="471" t="s">
        <v>1143</v>
      </c>
      <c r="D35" s="490" t="s">
        <v>22</v>
      </c>
      <c r="E35" s="462" t="s">
        <v>14</v>
      </c>
      <c r="F35" s="462" t="s">
        <v>14</v>
      </c>
      <c r="G35" s="464" t="s">
        <v>18</v>
      </c>
      <c r="H35" s="466" t="s">
        <v>18</v>
      </c>
      <c r="I35" s="32" t="s">
        <v>372</v>
      </c>
      <c r="J35" s="32" t="s">
        <v>1064</v>
      </c>
      <c r="K35" s="32" t="s">
        <v>962</v>
      </c>
      <c r="L35" s="32" t="s">
        <v>963</v>
      </c>
      <c r="M35" s="175" t="s">
        <v>6</v>
      </c>
      <c r="N35" s="176"/>
      <c r="O35" s="176"/>
      <c r="P35" s="179">
        <f t="shared" si="9"/>
        <v>0</v>
      </c>
      <c r="Q35" s="109">
        <f>IF(AND(D35="M",M35="N/A (Please provide reason)"),1,0)</f>
        <v>0</v>
      </c>
      <c r="R35" s="146">
        <f t="shared" ref="R35:S37" si="35">IF(E35 = "YES",1,0)</f>
        <v>1</v>
      </c>
      <c r="S35" s="146">
        <f t="shared" si="35"/>
        <v>1</v>
      </c>
      <c r="T35" s="146">
        <f t="shared" ref="T35" si="36">IF(G35 = "YES",1,0)</f>
        <v>0</v>
      </c>
      <c r="U35" s="146">
        <f t="shared" ref="U35" si="37">IF(H35 = "YES",1,0)</f>
        <v>0</v>
      </c>
    </row>
    <row r="36" spans="1:21" s="173" customFormat="1" ht="70.5" customHeight="1" x14ac:dyDescent="0.3">
      <c r="A36" s="261" t="s">
        <v>813</v>
      </c>
      <c r="B36" s="475"/>
      <c r="C36" s="485"/>
      <c r="D36" s="492"/>
      <c r="E36" s="479"/>
      <c r="F36" s="479"/>
      <c r="G36" s="480"/>
      <c r="H36" s="467"/>
      <c r="I36" s="32" t="s">
        <v>964</v>
      </c>
      <c r="J36" s="32" t="s">
        <v>879</v>
      </c>
      <c r="K36" s="32" t="s">
        <v>965</v>
      </c>
      <c r="L36" s="32" t="s">
        <v>1044</v>
      </c>
      <c r="M36" s="175" t="s">
        <v>6</v>
      </c>
      <c r="N36" s="176"/>
      <c r="O36" s="176"/>
      <c r="P36" s="179">
        <f t="shared" ref="P36" si="38">IF(M36="","0",IF(M36="Pass",1,IF(M36="Fail",0,IF(M36="TBD",0,IF(M36="N/A (Please provide reason)",1)))))</f>
        <v>0</v>
      </c>
      <c r="Q36" s="109">
        <f>IF(AND(D35="M",M36="N/A (Please provide reason)"),1,0)</f>
        <v>0</v>
      </c>
      <c r="R36" s="146">
        <f>IF(E35 = "YES",1,0)</f>
        <v>1</v>
      </c>
      <c r="S36" s="146">
        <f>IF(F35 = "YES",1,0)</f>
        <v>1</v>
      </c>
      <c r="T36" s="146">
        <f t="shared" ref="T36:U36" si="39">IF(G35 = "YES",1,0)</f>
        <v>0</v>
      </c>
      <c r="U36" s="146">
        <f t="shared" si="39"/>
        <v>0</v>
      </c>
    </row>
    <row r="37" spans="1:21" s="173" customFormat="1" ht="89.1" customHeight="1" x14ac:dyDescent="0.3">
      <c r="A37" s="261" t="s">
        <v>495</v>
      </c>
      <c r="B37" s="469" t="s">
        <v>28</v>
      </c>
      <c r="C37" s="471" t="s">
        <v>1144</v>
      </c>
      <c r="D37" s="490" t="s">
        <v>22</v>
      </c>
      <c r="E37" s="462" t="s">
        <v>14</v>
      </c>
      <c r="F37" s="462" t="s">
        <v>14</v>
      </c>
      <c r="G37" s="464" t="s">
        <v>18</v>
      </c>
      <c r="H37" s="476" t="s">
        <v>18</v>
      </c>
      <c r="I37" s="413" t="s">
        <v>371</v>
      </c>
      <c r="J37" s="265" t="s">
        <v>727</v>
      </c>
      <c r="K37" s="313" t="s">
        <v>1213</v>
      </c>
      <c r="L37" s="265"/>
      <c r="M37" s="175" t="s">
        <v>6</v>
      </c>
      <c r="N37" s="176"/>
      <c r="O37" s="176"/>
      <c r="P37" s="179">
        <f t="shared" si="9"/>
        <v>0</v>
      </c>
      <c r="Q37" s="246">
        <f>IF(AND(D37="M",M37="N/A (Please provide reason)"),1,0)</f>
        <v>0</v>
      </c>
      <c r="R37" s="146">
        <f t="shared" si="35"/>
        <v>1</v>
      </c>
      <c r="S37" s="146">
        <f t="shared" si="35"/>
        <v>1</v>
      </c>
      <c r="T37" s="146">
        <f t="shared" ref="T37" si="40">IF(G37 = "YES",1,0)</f>
        <v>0</v>
      </c>
      <c r="U37" s="146">
        <f t="shared" ref="U37" si="41">IF(H37 = "YES",1,0)</f>
        <v>0</v>
      </c>
    </row>
    <row r="38" spans="1:21" s="173" customFormat="1" ht="89.1" customHeight="1" x14ac:dyDescent="0.3">
      <c r="A38" s="261" t="s">
        <v>496</v>
      </c>
      <c r="B38" s="470"/>
      <c r="C38" s="472"/>
      <c r="D38" s="491"/>
      <c r="E38" s="463"/>
      <c r="F38" s="463"/>
      <c r="G38" s="465"/>
      <c r="H38" s="477"/>
      <c r="I38" s="413" t="s">
        <v>593</v>
      </c>
      <c r="J38" s="265" t="s">
        <v>728</v>
      </c>
      <c r="K38" s="313" t="s">
        <v>1214</v>
      </c>
      <c r="L38" s="265"/>
      <c r="M38" s="175" t="s">
        <v>6</v>
      </c>
      <c r="N38" s="176"/>
      <c r="O38" s="176"/>
      <c r="P38" s="179">
        <f t="shared" si="9"/>
        <v>0</v>
      </c>
      <c r="Q38" s="246">
        <f>IF(AND(D37="M",M38="N/A (Please provide reason)"),1,0)</f>
        <v>0</v>
      </c>
      <c r="R38" s="146">
        <f>IF(E37 = "YES",1,0)</f>
        <v>1</v>
      </c>
      <c r="S38" s="146">
        <f>IF(F37 = "YES",1,0)</f>
        <v>1</v>
      </c>
      <c r="T38" s="146">
        <f t="shared" ref="T38:U38" si="42">IF(G37 = "YES",1,0)</f>
        <v>0</v>
      </c>
      <c r="U38" s="146">
        <f t="shared" si="42"/>
        <v>0</v>
      </c>
    </row>
    <row r="39" spans="1:21" s="173" customFormat="1" ht="89.1" customHeight="1" x14ac:dyDescent="0.3">
      <c r="A39" s="261" t="s">
        <v>497</v>
      </c>
      <c r="B39" s="475"/>
      <c r="C39" s="485"/>
      <c r="D39" s="492"/>
      <c r="E39" s="479"/>
      <c r="F39" s="479"/>
      <c r="G39" s="480"/>
      <c r="H39" s="478"/>
      <c r="I39" s="413" t="s">
        <v>462</v>
      </c>
      <c r="J39" s="265" t="s">
        <v>729</v>
      </c>
      <c r="K39" s="313" t="s">
        <v>1215</v>
      </c>
      <c r="L39" s="265"/>
      <c r="M39" s="175" t="s">
        <v>6</v>
      </c>
      <c r="N39" s="176"/>
      <c r="O39" s="176"/>
      <c r="P39" s="179">
        <f t="shared" si="9"/>
        <v>0</v>
      </c>
      <c r="Q39" s="246">
        <f>IF(AND(D37="M",M39="N/A (Please provide reason)"),1,0)</f>
        <v>0</v>
      </c>
      <c r="R39" s="146">
        <f>IF(E37 = "YES",1,0)</f>
        <v>1</v>
      </c>
      <c r="S39" s="146">
        <f>IF(F37 = "YES",1,0)</f>
        <v>1</v>
      </c>
      <c r="T39" s="146">
        <f t="shared" ref="T39:U39" si="43">IF(G37 = "YES",1,0)</f>
        <v>0</v>
      </c>
      <c r="U39" s="146">
        <f t="shared" si="43"/>
        <v>0</v>
      </c>
    </row>
    <row r="40" spans="1:21" s="173" customFormat="1" ht="132.6" customHeight="1" x14ac:dyDescent="0.3">
      <c r="A40" s="261" t="s">
        <v>498</v>
      </c>
      <c r="B40" s="469" t="s">
        <v>604</v>
      </c>
      <c r="C40" s="460" t="s">
        <v>1145</v>
      </c>
      <c r="D40" s="473" t="s">
        <v>5</v>
      </c>
      <c r="E40" s="462" t="s">
        <v>14</v>
      </c>
      <c r="F40" s="462" t="s">
        <v>14</v>
      </c>
      <c r="G40" s="464" t="s">
        <v>18</v>
      </c>
      <c r="H40" s="466" t="s">
        <v>18</v>
      </c>
      <c r="I40" s="32" t="s">
        <v>507</v>
      </c>
      <c r="J40" s="32" t="s">
        <v>464</v>
      </c>
      <c r="K40" s="32" t="s">
        <v>465</v>
      </c>
      <c r="L40" s="32" t="s">
        <v>966</v>
      </c>
      <c r="M40" s="175" t="s">
        <v>6</v>
      </c>
      <c r="N40" s="176"/>
      <c r="O40" s="176"/>
      <c r="P40" s="179">
        <f t="shared" si="9"/>
        <v>0</v>
      </c>
      <c r="Q40" s="109">
        <f>IF(AND(D40="M",M40="N/A (Please provide reason)"),1,0)</f>
        <v>0</v>
      </c>
      <c r="R40" s="146">
        <f t="shared" ref="R40:S44" si="44">IF(E40 = "YES",1,0)</f>
        <v>1</v>
      </c>
      <c r="S40" s="146">
        <f t="shared" si="44"/>
        <v>1</v>
      </c>
      <c r="T40" s="146">
        <f t="shared" ref="T40" si="45">IF(G40 = "YES",1,0)</f>
        <v>0</v>
      </c>
      <c r="U40" s="146">
        <f t="shared" ref="U40" si="46">IF(H40 = "YES",1,0)</f>
        <v>0</v>
      </c>
    </row>
    <row r="41" spans="1:21" s="173" customFormat="1" ht="132.6" customHeight="1" x14ac:dyDescent="0.3">
      <c r="A41" s="261" t="s">
        <v>814</v>
      </c>
      <c r="B41" s="475"/>
      <c r="C41" s="461"/>
      <c r="D41" s="474"/>
      <c r="E41" s="479"/>
      <c r="F41" s="479"/>
      <c r="G41" s="480"/>
      <c r="H41" s="467"/>
      <c r="I41" s="32" t="s">
        <v>967</v>
      </c>
      <c r="J41" s="32" t="s">
        <v>1180</v>
      </c>
      <c r="K41" s="32" t="s">
        <v>465</v>
      </c>
      <c r="L41" s="32" t="s">
        <v>898</v>
      </c>
      <c r="M41" s="175" t="s">
        <v>6</v>
      </c>
      <c r="N41" s="176"/>
      <c r="O41" s="176"/>
      <c r="P41" s="179">
        <f t="shared" ref="P41:P42" si="47">IF(M41="","0",IF(M41="Pass",1,IF(M41="Fail",0,IF(M41="TBD",0,IF(M41="N/A (Please provide reason)",1)))))</f>
        <v>0</v>
      </c>
      <c r="Q41" s="109">
        <f>IF(AND(D40="M",M41="N/A (Please provide reason)"),1,0)</f>
        <v>0</v>
      </c>
      <c r="R41" s="146">
        <f>IF(E40 = "YES",1,0)</f>
        <v>1</v>
      </c>
      <c r="S41" s="146">
        <f>IF(F40 = "YES",1,0)</f>
        <v>1</v>
      </c>
      <c r="T41" s="146">
        <f t="shared" ref="T41:U41" si="48">IF(G40 = "YES",1,0)</f>
        <v>0</v>
      </c>
      <c r="U41" s="146">
        <f t="shared" si="48"/>
        <v>0</v>
      </c>
    </row>
    <row r="42" spans="1:21" s="173" customFormat="1" ht="142.5" customHeight="1" x14ac:dyDescent="0.3">
      <c r="A42" s="261" t="s">
        <v>499</v>
      </c>
      <c r="B42" s="469" t="s">
        <v>27</v>
      </c>
      <c r="C42" s="471" t="s">
        <v>1146</v>
      </c>
      <c r="D42" s="70" t="s">
        <v>5</v>
      </c>
      <c r="E42" s="366" t="s">
        <v>14</v>
      </c>
      <c r="F42" s="366" t="s">
        <v>14</v>
      </c>
      <c r="G42" s="367" t="s">
        <v>18</v>
      </c>
      <c r="H42" s="365" t="s">
        <v>18</v>
      </c>
      <c r="I42" s="32" t="s">
        <v>372</v>
      </c>
      <c r="J42" s="32" t="s">
        <v>923</v>
      </c>
      <c r="K42" s="32" t="s">
        <v>899</v>
      </c>
      <c r="L42" s="32" t="s">
        <v>968</v>
      </c>
      <c r="M42" s="175" t="s">
        <v>6</v>
      </c>
      <c r="N42" s="176"/>
      <c r="O42" s="176"/>
      <c r="P42" s="179">
        <f t="shared" si="47"/>
        <v>0</v>
      </c>
      <c r="Q42" s="109">
        <f t="shared" ref="Q42:Q44" si="49">IF(AND(D42="M",M42="N/A (Please provide reason)"),1,0)</f>
        <v>0</v>
      </c>
      <c r="R42" s="146">
        <f t="shared" ref="R42" si="50">IF(E42 = "YES",1,0)</f>
        <v>1</v>
      </c>
      <c r="S42" s="146">
        <f t="shared" ref="S42" si="51">IF(F42 = "YES",1,0)</f>
        <v>1</v>
      </c>
      <c r="T42" s="146">
        <f t="shared" ref="T42" si="52">IF(G42 = "YES",1,0)</f>
        <v>0</v>
      </c>
      <c r="U42" s="146">
        <f t="shared" ref="U42" si="53">IF(H42 = "YES",1,0)</f>
        <v>0</v>
      </c>
    </row>
    <row r="43" spans="1:21" s="173" customFormat="1" ht="126" customHeight="1" x14ac:dyDescent="0.3">
      <c r="A43" s="261" t="s">
        <v>815</v>
      </c>
      <c r="B43" s="470"/>
      <c r="C43" s="472"/>
      <c r="D43" s="70" t="s">
        <v>5</v>
      </c>
      <c r="E43" s="366" t="s">
        <v>14</v>
      </c>
      <c r="F43" s="366" t="s">
        <v>14</v>
      </c>
      <c r="G43" s="367" t="s">
        <v>18</v>
      </c>
      <c r="H43" s="365" t="s">
        <v>18</v>
      </c>
      <c r="I43" s="32" t="s">
        <v>901</v>
      </c>
      <c r="J43" s="32" t="s">
        <v>900</v>
      </c>
      <c r="K43" s="32" t="s">
        <v>902</v>
      </c>
      <c r="L43" s="32" t="s">
        <v>903</v>
      </c>
      <c r="M43" s="175" t="s">
        <v>6</v>
      </c>
      <c r="N43" s="176"/>
      <c r="O43" s="176"/>
      <c r="P43" s="179">
        <f t="shared" ref="P43" si="54">IF(M43="","0",IF(M43="Pass",1,IF(M43="Fail",0,IF(M43="TBD",0,IF(M43="N/A (Please provide reason)",1)))))</f>
        <v>0</v>
      </c>
      <c r="Q43" s="109">
        <f t="shared" si="49"/>
        <v>0</v>
      </c>
      <c r="R43" s="146">
        <f t="shared" ref="R43" si="55">IF(E43 = "YES",1,0)</f>
        <v>1</v>
      </c>
      <c r="S43" s="146">
        <f t="shared" ref="S43" si="56">IF(F43 = "YES",1,0)</f>
        <v>1</v>
      </c>
      <c r="T43" s="146">
        <f t="shared" ref="T43" si="57">IF(G43 = "YES",1,0)</f>
        <v>0</v>
      </c>
      <c r="U43" s="146">
        <f t="shared" ref="U43" si="58">IF(H43 = "YES",1,0)</f>
        <v>0</v>
      </c>
    </row>
    <row r="44" spans="1:21" s="173" customFormat="1" ht="43.2" x14ac:dyDescent="0.3">
      <c r="A44" s="261" t="s">
        <v>500</v>
      </c>
      <c r="B44" s="469" t="s">
        <v>605</v>
      </c>
      <c r="C44" s="471" t="s">
        <v>1147</v>
      </c>
      <c r="D44" s="488" t="s">
        <v>370</v>
      </c>
      <c r="E44" s="462" t="s">
        <v>14</v>
      </c>
      <c r="F44" s="462" t="s">
        <v>14</v>
      </c>
      <c r="G44" s="464" t="s">
        <v>18</v>
      </c>
      <c r="H44" s="351" t="s">
        <v>18</v>
      </c>
      <c r="I44" s="32" t="s">
        <v>466</v>
      </c>
      <c r="J44" s="32" t="s">
        <v>1065</v>
      </c>
      <c r="K44" s="32" t="s">
        <v>467</v>
      </c>
      <c r="L44" s="502" t="s">
        <v>969</v>
      </c>
      <c r="M44" s="175" t="s">
        <v>6</v>
      </c>
      <c r="N44" s="176"/>
      <c r="O44" s="176"/>
      <c r="P44" s="179">
        <f t="shared" si="9"/>
        <v>0</v>
      </c>
      <c r="Q44" s="109">
        <f t="shared" si="49"/>
        <v>0</v>
      </c>
      <c r="R44" s="146">
        <f t="shared" si="44"/>
        <v>1</v>
      </c>
      <c r="S44" s="146">
        <f t="shared" si="44"/>
        <v>1</v>
      </c>
      <c r="T44" s="146">
        <f t="shared" ref="T44" si="59">IF(G44 = "YES",1,0)</f>
        <v>0</v>
      </c>
      <c r="U44" s="146">
        <f t="shared" ref="U44" si="60">IF(H44 = "YES",1,0)</f>
        <v>0</v>
      </c>
    </row>
    <row r="45" spans="1:21" s="173" customFormat="1" ht="57.6" x14ac:dyDescent="0.3">
      <c r="A45" s="261" t="s">
        <v>816</v>
      </c>
      <c r="B45" s="470"/>
      <c r="C45" s="472"/>
      <c r="D45" s="505"/>
      <c r="E45" s="463"/>
      <c r="F45" s="463"/>
      <c r="G45" s="465"/>
      <c r="H45" s="352"/>
      <c r="I45" s="32" t="s">
        <v>904</v>
      </c>
      <c r="J45" s="32" t="s">
        <v>905</v>
      </c>
      <c r="K45" s="32" t="s">
        <v>850</v>
      </c>
      <c r="L45" s="503"/>
      <c r="M45" s="175" t="s">
        <v>6</v>
      </c>
      <c r="N45" s="176"/>
      <c r="O45" s="176"/>
      <c r="P45" s="179">
        <f t="shared" ref="P45" si="61">IF(M45="","0",IF(M45="Pass",1,IF(M45="Fail",0,IF(M45="TBD",0,IF(M45="N/A (Please provide reason)",1)))))</f>
        <v>0</v>
      </c>
      <c r="Q45" s="109">
        <f>IF(AND(D44="M",M45="N/A (Please provide reason)"),1,0)</f>
        <v>0</v>
      </c>
      <c r="R45" s="146">
        <f>IF(E44 = "YES",1,0)</f>
        <v>1</v>
      </c>
      <c r="S45" s="146">
        <f>IF(F44 = "YES",1,0)</f>
        <v>1</v>
      </c>
      <c r="T45" s="146">
        <f>IF(G44 = "YES",1,0)</f>
        <v>0</v>
      </c>
      <c r="U45" s="146">
        <f>IF(H44 = "YES",1,0)</f>
        <v>0</v>
      </c>
    </row>
    <row r="46" spans="1:21" s="173" customFormat="1" ht="43.2" x14ac:dyDescent="0.3">
      <c r="A46" s="261" t="s">
        <v>501</v>
      </c>
      <c r="B46" s="470"/>
      <c r="C46" s="472"/>
      <c r="D46" s="505"/>
      <c r="E46" s="463"/>
      <c r="F46" s="463"/>
      <c r="G46" s="465"/>
      <c r="H46" s="352"/>
      <c r="I46" s="32" t="s">
        <v>470</v>
      </c>
      <c r="J46" s="32" t="s">
        <v>1066</v>
      </c>
      <c r="K46" s="32" t="s">
        <v>468</v>
      </c>
      <c r="L46" s="503"/>
      <c r="M46" s="175" t="s">
        <v>6</v>
      </c>
      <c r="N46" s="176"/>
      <c r="O46" s="176"/>
      <c r="P46" s="179">
        <f t="shared" si="9"/>
        <v>0</v>
      </c>
      <c r="Q46" s="109">
        <f>IF(AND(D44="M",M46="N/A (Please provide reason)"),1,0)</f>
        <v>0</v>
      </c>
      <c r="R46" s="146">
        <f>IF(E44 = "YES",1,0)</f>
        <v>1</v>
      </c>
      <c r="S46" s="146">
        <f>IF(F44 = "YES",1,0)</f>
        <v>1</v>
      </c>
      <c r="T46" s="146">
        <f t="shared" ref="T46:U46" si="62">IF(G44 = "YES",1,0)</f>
        <v>0</v>
      </c>
      <c r="U46" s="146">
        <f t="shared" si="62"/>
        <v>0</v>
      </c>
    </row>
    <row r="47" spans="1:21" s="173" customFormat="1" ht="57.6" x14ac:dyDescent="0.3">
      <c r="A47" s="261" t="s">
        <v>817</v>
      </c>
      <c r="B47" s="470"/>
      <c r="C47" s="472"/>
      <c r="D47" s="505"/>
      <c r="E47" s="463"/>
      <c r="F47" s="463"/>
      <c r="G47" s="465"/>
      <c r="H47" s="352"/>
      <c r="I47" s="32" t="s">
        <v>906</v>
      </c>
      <c r="J47" s="32" t="s">
        <v>907</v>
      </c>
      <c r="K47" s="32" t="s">
        <v>851</v>
      </c>
      <c r="L47" s="503"/>
      <c r="M47" s="175" t="s">
        <v>6</v>
      </c>
      <c r="N47" s="176"/>
      <c r="O47" s="176"/>
      <c r="P47" s="179">
        <f t="shared" ref="P47:P49" si="63">IF(M47="","0",IF(M47="Pass",1,IF(M47="Fail",0,IF(M47="TBD",0,IF(M47="N/A (Please provide reason)",1)))))</f>
        <v>0</v>
      </c>
      <c r="Q47" s="109">
        <f>IF(AND(D44="M",M47="N/A (Please provide reason)"),1,0)</f>
        <v>0</v>
      </c>
      <c r="R47" s="146">
        <f>IF(E44 = "YES",1,0)</f>
        <v>1</v>
      </c>
      <c r="S47" s="146">
        <f>IF(F44 = "YES",1,0)</f>
        <v>1</v>
      </c>
      <c r="T47" s="146">
        <f>IF(G44 = "YES",1,0)</f>
        <v>0</v>
      </c>
      <c r="U47" s="146">
        <f>IF(H44 = "YES",1,0)</f>
        <v>0</v>
      </c>
    </row>
    <row r="48" spans="1:21" s="173" customFormat="1" ht="43.2" x14ac:dyDescent="0.3">
      <c r="A48" s="261" t="s">
        <v>502</v>
      </c>
      <c r="B48" s="470"/>
      <c r="C48" s="472"/>
      <c r="D48" s="505"/>
      <c r="E48" s="463"/>
      <c r="F48" s="463"/>
      <c r="G48" s="465"/>
      <c r="H48" s="352"/>
      <c r="I48" s="32" t="s">
        <v>768</v>
      </c>
      <c r="J48" s="32" t="s">
        <v>1067</v>
      </c>
      <c r="K48" s="32" t="s">
        <v>469</v>
      </c>
      <c r="L48" s="503"/>
      <c r="M48" s="175" t="s">
        <v>6</v>
      </c>
      <c r="N48" s="176"/>
      <c r="O48" s="176"/>
      <c r="P48" s="179">
        <f t="shared" si="63"/>
        <v>0</v>
      </c>
      <c r="Q48" s="109">
        <f>IF(AND(D44="M",M48="N/A (Please provide reason)"),1,0)</f>
        <v>0</v>
      </c>
      <c r="R48" s="146">
        <f>IF(E44 = "YES",1,0)</f>
        <v>1</v>
      </c>
      <c r="S48" s="146">
        <f>IF(F44 = "YES",1,0)</f>
        <v>1</v>
      </c>
      <c r="T48" s="146">
        <f>IF(G44 = "YES",1,0)</f>
        <v>0</v>
      </c>
      <c r="U48" s="146">
        <f>IF(H44 = "YES",1,0)</f>
        <v>0</v>
      </c>
    </row>
    <row r="49" spans="1:21" s="173" customFormat="1" ht="57.6" x14ac:dyDescent="0.3">
      <c r="A49" s="261" t="s">
        <v>818</v>
      </c>
      <c r="B49" s="470"/>
      <c r="C49" s="472"/>
      <c r="D49" s="505"/>
      <c r="E49" s="463"/>
      <c r="F49" s="463"/>
      <c r="G49" s="465"/>
      <c r="H49" s="352"/>
      <c r="I49" s="32" t="s">
        <v>908</v>
      </c>
      <c r="J49" s="32" t="s">
        <v>909</v>
      </c>
      <c r="K49" s="32" t="s">
        <v>852</v>
      </c>
      <c r="L49" s="503"/>
      <c r="M49" s="175" t="s">
        <v>6</v>
      </c>
      <c r="N49" s="176"/>
      <c r="O49" s="176"/>
      <c r="P49" s="179">
        <f t="shared" si="63"/>
        <v>0</v>
      </c>
      <c r="Q49" s="109">
        <f>IF(AND(D44="M",M49="N/A (Please provide reason)"),1,0)</f>
        <v>0</v>
      </c>
      <c r="R49" s="146">
        <f>IF(E44 = "YES",1,0)</f>
        <v>1</v>
      </c>
      <c r="S49" s="146">
        <f>IF(F44 = "YES",1,0)</f>
        <v>1</v>
      </c>
      <c r="T49" s="146">
        <f>IF(G44 = "YES",1,0)</f>
        <v>0</v>
      </c>
      <c r="U49" s="146">
        <f>IF(H44 = "YES",1,0)</f>
        <v>0</v>
      </c>
    </row>
    <row r="50" spans="1:21" s="173" customFormat="1" ht="210.75" customHeight="1" x14ac:dyDescent="0.3">
      <c r="A50" s="261" t="s">
        <v>503</v>
      </c>
      <c r="B50" s="71" t="s">
        <v>606</v>
      </c>
      <c r="C50" s="310" t="s">
        <v>1148</v>
      </c>
      <c r="D50" s="244" t="s">
        <v>369</v>
      </c>
      <c r="E50" s="178" t="s">
        <v>14</v>
      </c>
      <c r="F50" s="178" t="s">
        <v>14</v>
      </c>
      <c r="G50" s="34" t="s">
        <v>18</v>
      </c>
      <c r="H50" s="353" t="s">
        <v>18</v>
      </c>
      <c r="I50" s="266" t="s">
        <v>471</v>
      </c>
      <c r="J50" s="266" t="s">
        <v>472</v>
      </c>
      <c r="K50" s="32" t="s">
        <v>1068</v>
      </c>
      <c r="L50" s="267" t="s">
        <v>473</v>
      </c>
      <c r="M50" s="175" t="s">
        <v>6</v>
      </c>
      <c r="N50" s="176"/>
      <c r="O50" s="176"/>
      <c r="P50" s="179">
        <f t="shared" si="9"/>
        <v>0</v>
      </c>
      <c r="Q50" s="109">
        <f>IF(AND(D50="M",M50="N/A (Please provide reason)"),1,0)</f>
        <v>0</v>
      </c>
      <c r="R50" s="146">
        <f t="shared" ref="R50:S51" si="64">IF(E50 = "YES",1,0)</f>
        <v>1</v>
      </c>
      <c r="S50" s="146">
        <f t="shared" si="64"/>
        <v>1</v>
      </c>
      <c r="T50" s="146">
        <f t="shared" ref="T50:T51" si="65">IF(G50 = "YES",1,0)</f>
        <v>0</v>
      </c>
      <c r="U50" s="146">
        <f t="shared" ref="U50:U51" si="66">IF(H50 = "YES",1,0)</f>
        <v>0</v>
      </c>
    </row>
    <row r="51" spans="1:21" s="173" customFormat="1" ht="110.85" customHeight="1" x14ac:dyDescent="0.3">
      <c r="A51" s="261" t="s">
        <v>504</v>
      </c>
      <c r="B51" s="469" t="s">
        <v>607</v>
      </c>
      <c r="C51" s="471" t="s">
        <v>1187</v>
      </c>
      <c r="D51" s="473" t="s">
        <v>5</v>
      </c>
      <c r="E51" s="462" t="s">
        <v>14</v>
      </c>
      <c r="F51" s="462" t="s">
        <v>14</v>
      </c>
      <c r="G51" s="464" t="s">
        <v>18</v>
      </c>
      <c r="H51" s="466" t="s">
        <v>18</v>
      </c>
      <c r="I51" s="406" t="s">
        <v>476</v>
      </c>
      <c r="J51" s="266" t="s">
        <v>925</v>
      </c>
      <c r="K51" s="266" t="s">
        <v>730</v>
      </c>
      <c r="L51" s="267" t="s">
        <v>474</v>
      </c>
      <c r="M51" s="175" t="s">
        <v>6</v>
      </c>
      <c r="N51" s="176"/>
      <c r="O51" s="176"/>
      <c r="P51" s="179">
        <f t="shared" si="9"/>
        <v>0</v>
      </c>
      <c r="Q51" s="109">
        <f>IF(AND(D51="M",M51="N/A (Please provide reason)"),1,0)</f>
        <v>0</v>
      </c>
      <c r="R51" s="146">
        <f t="shared" si="64"/>
        <v>1</v>
      </c>
      <c r="S51" s="146">
        <f t="shared" si="64"/>
        <v>1</v>
      </c>
      <c r="T51" s="146">
        <f t="shared" si="65"/>
        <v>0</v>
      </c>
      <c r="U51" s="146">
        <f t="shared" si="66"/>
        <v>0</v>
      </c>
    </row>
    <row r="52" spans="1:21" s="173" customFormat="1" ht="110.85" customHeight="1" x14ac:dyDescent="0.3">
      <c r="A52" s="261" t="s">
        <v>505</v>
      </c>
      <c r="B52" s="470"/>
      <c r="C52" s="472"/>
      <c r="D52" s="482"/>
      <c r="E52" s="463"/>
      <c r="F52" s="463"/>
      <c r="G52" s="465"/>
      <c r="H52" s="468"/>
      <c r="I52" s="411" t="s">
        <v>476</v>
      </c>
      <c r="J52" s="266" t="s">
        <v>926</v>
      </c>
      <c r="K52" s="266" t="s">
        <v>731</v>
      </c>
      <c r="L52" s="267" t="s">
        <v>475</v>
      </c>
      <c r="M52" s="175" t="s">
        <v>6</v>
      </c>
      <c r="N52" s="176"/>
      <c r="O52" s="176"/>
      <c r="P52" s="179">
        <f t="shared" si="9"/>
        <v>0</v>
      </c>
      <c r="Q52" s="109">
        <f>IF(AND(D50="M",M52="N/A (Please provide reason)"),1,0)</f>
        <v>0</v>
      </c>
      <c r="R52" s="146">
        <f t="shared" ref="R52:U53" si="67">IF(E50 = "YES",1,0)</f>
        <v>1</v>
      </c>
      <c r="S52" s="146">
        <f t="shared" si="67"/>
        <v>1</v>
      </c>
      <c r="T52" s="146">
        <f t="shared" si="67"/>
        <v>0</v>
      </c>
      <c r="U52" s="146">
        <f t="shared" si="67"/>
        <v>0</v>
      </c>
    </row>
    <row r="53" spans="1:21" s="173" customFormat="1" ht="110.85" customHeight="1" x14ac:dyDescent="0.3">
      <c r="A53" s="261" t="s">
        <v>1219</v>
      </c>
      <c r="B53" s="470"/>
      <c r="C53" s="472"/>
      <c r="D53" s="482"/>
      <c r="E53" s="463"/>
      <c r="F53" s="463"/>
      <c r="G53" s="465"/>
      <c r="H53" s="468"/>
      <c r="I53" s="411" t="s">
        <v>476</v>
      </c>
      <c r="J53" s="266" t="s">
        <v>1222</v>
      </c>
      <c r="K53" s="266" t="s">
        <v>1223</v>
      </c>
      <c r="L53" s="267" t="s">
        <v>1224</v>
      </c>
      <c r="M53" s="175" t="s">
        <v>6</v>
      </c>
      <c r="N53" s="176"/>
      <c r="O53" s="176"/>
      <c r="P53" s="179">
        <f t="shared" ref="P53:P55" si="68">IF(M53="","0",IF(M53="Pass",1,IF(M53="Fail",0,IF(M53="TBD",0,IF(M53="N/A (Please provide reason)",1)))))</f>
        <v>0</v>
      </c>
      <c r="Q53" s="109">
        <f>IF(AND(D51="M",M53="N/A (Please provide reason)"),1,0)</f>
        <v>0</v>
      </c>
      <c r="R53" s="146">
        <f t="shared" si="67"/>
        <v>1</v>
      </c>
      <c r="S53" s="146">
        <f t="shared" si="67"/>
        <v>1</v>
      </c>
      <c r="T53" s="146">
        <f t="shared" si="67"/>
        <v>0</v>
      </c>
      <c r="U53" s="146">
        <f t="shared" si="67"/>
        <v>0</v>
      </c>
    </row>
    <row r="54" spans="1:21" s="173" customFormat="1" ht="110.85" customHeight="1" x14ac:dyDescent="0.3">
      <c r="A54" s="261" t="s">
        <v>819</v>
      </c>
      <c r="B54" s="470"/>
      <c r="C54" s="472"/>
      <c r="D54" s="482"/>
      <c r="E54" s="463"/>
      <c r="F54" s="463"/>
      <c r="G54" s="465"/>
      <c r="H54" s="468"/>
      <c r="I54" s="405" t="s">
        <v>910</v>
      </c>
      <c r="J54" s="32" t="s">
        <v>911</v>
      </c>
      <c r="K54" s="32" t="s">
        <v>730</v>
      </c>
      <c r="L54" s="32" t="s">
        <v>912</v>
      </c>
      <c r="M54" s="175" t="s">
        <v>6</v>
      </c>
      <c r="N54" s="176"/>
      <c r="O54" s="176"/>
      <c r="P54" s="179">
        <f t="shared" si="68"/>
        <v>0</v>
      </c>
      <c r="Q54" s="109">
        <f>IF(AND(D51="M",M54="N/A (Please provide reason)"),1,0)</f>
        <v>0</v>
      </c>
      <c r="R54" s="146">
        <f>IF(E51 = "YES",1,0)</f>
        <v>1</v>
      </c>
      <c r="S54" s="146">
        <f>IF(F51 = "YES",1,0)</f>
        <v>1</v>
      </c>
      <c r="T54" s="146">
        <f>IF(G51 = "YES",1,0)</f>
        <v>0</v>
      </c>
      <c r="U54" s="146">
        <f>IF(H51 = "YES",1,0)</f>
        <v>0</v>
      </c>
    </row>
    <row r="55" spans="1:21" s="173" customFormat="1" ht="146.1" customHeight="1" x14ac:dyDescent="0.3">
      <c r="A55" s="261" t="s">
        <v>830</v>
      </c>
      <c r="B55" s="470"/>
      <c r="C55" s="472"/>
      <c r="D55" s="482"/>
      <c r="E55" s="463"/>
      <c r="F55" s="463"/>
      <c r="G55" s="465"/>
      <c r="H55" s="468"/>
      <c r="I55" s="412" t="s">
        <v>910</v>
      </c>
      <c r="J55" s="32" t="s">
        <v>913</v>
      </c>
      <c r="K55" s="32" t="s">
        <v>731</v>
      </c>
      <c r="L55" s="32" t="s">
        <v>914</v>
      </c>
      <c r="M55" s="175" t="s">
        <v>6</v>
      </c>
      <c r="N55" s="176"/>
      <c r="O55" s="176"/>
      <c r="P55" s="179">
        <f t="shared" si="68"/>
        <v>0</v>
      </c>
      <c r="Q55" s="109">
        <f>IF(AND(D50="M",M55="N/A (Please provide reason)"),1,0)</f>
        <v>0</v>
      </c>
      <c r="R55" s="146">
        <f t="shared" ref="R55:U56" si="69">IF(E50 = "YES",1,0)</f>
        <v>1</v>
      </c>
      <c r="S55" s="146">
        <f t="shared" si="69"/>
        <v>1</v>
      </c>
      <c r="T55" s="146">
        <f t="shared" si="69"/>
        <v>0</v>
      </c>
      <c r="U55" s="146">
        <f t="shared" si="69"/>
        <v>0</v>
      </c>
    </row>
    <row r="56" spans="1:21" s="173" customFormat="1" ht="146.1" customHeight="1" x14ac:dyDescent="0.3">
      <c r="A56" s="261" t="s">
        <v>1220</v>
      </c>
      <c r="B56" s="475"/>
      <c r="C56" s="485"/>
      <c r="D56" s="474"/>
      <c r="E56" s="479"/>
      <c r="F56" s="479"/>
      <c r="G56" s="480"/>
      <c r="H56" s="467"/>
      <c r="I56" s="412" t="s">
        <v>910</v>
      </c>
      <c r="J56" s="266" t="s">
        <v>1221</v>
      </c>
      <c r="K56" s="266" t="s">
        <v>1225</v>
      </c>
      <c r="L56" s="267" t="s">
        <v>1230</v>
      </c>
      <c r="M56" s="175" t="s">
        <v>6</v>
      </c>
      <c r="N56" s="176"/>
      <c r="O56" s="176"/>
      <c r="P56" s="179">
        <f t="shared" si="9"/>
        <v>0</v>
      </c>
      <c r="Q56" s="109">
        <f>IF(AND(D51="M",M56="N/A (Please provide reason)"),1,0)</f>
        <v>0</v>
      </c>
      <c r="R56" s="146">
        <f t="shared" si="69"/>
        <v>1</v>
      </c>
      <c r="S56" s="146">
        <f t="shared" si="69"/>
        <v>1</v>
      </c>
      <c r="T56" s="146">
        <f t="shared" si="69"/>
        <v>0</v>
      </c>
      <c r="U56" s="146">
        <f t="shared" si="69"/>
        <v>0</v>
      </c>
    </row>
    <row r="57" spans="1:21" s="173" customFormat="1" ht="102.75" customHeight="1" x14ac:dyDescent="0.3">
      <c r="A57" s="261" t="s">
        <v>506</v>
      </c>
      <c r="B57" s="469" t="s">
        <v>608</v>
      </c>
      <c r="C57" s="471" t="s">
        <v>1188</v>
      </c>
      <c r="D57" s="473" t="s">
        <v>5</v>
      </c>
      <c r="E57" s="462" t="s">
        <v>14</v>
      </c>
      <c r="F57" s="462" t="s">
        <v>14</v>
      </c>
      <c r="G57" s="464" t="s">
        <v>18</v>
      </c>
      <c r="H57" s="351" t="s">
        <v>18</v>
      </c>
      <c r="I57" s="406" t="s">
        <v>476</v>
      </c>
      <c r="J57" s="266" t="s">
        <v>640</v>
      </c>
      <c r="K57" s="406" t="s">
        <v>477</v>
      </c>
      <c r="L57" s="267" t="s">
        <v>474</v>
      </c>
      <c r="M57" s="175" t="s">
        <v>6</v>
      </c>
      <c r="N57" s="191"/>
      <c r="O57" s="191"/>
      <c r="P57" s="179">
        <f t="shared" si="9"/>
        <v>0</v>
      </c>
      <c r="Q57" s="109">
        <f>IF(AND(D57="M",M57="N/A (Please provide reason)"),1,0)</f>
        <v>0</v>
      </c>
      <c r="R57" s="146">
        <f>IF(E57 = "YES",1,0)</f>
        <v>1</v>
      </c>
      <c r="S57" s="146">
        <f>IF(F57 = "YES",1,0)</f>
        <v>1</v>
      </c>
      <c r="T57" s="146">
        <f t="shared" ref="T57:U57" si="70">IF(G57 = "YES",1,0)</f>
        <v>0</v>
      </c>
      <c r="U57" s="146">
        <f t="shared" si="70"/>
        <v>0</v>
      </c>
    </row>
    <row r="58" spans="1:21" s="173" customFormat="1" ht="120" customHeight="1" x14ac:dyDescent="0.3">
      <c r="A58" s="261" t="s">
        <v>517</v>
      </c>
      <c r="B58" s="470"/>
      <c r="C58" s="472"/>
      <c r="D58" s="482"/>
      <c r="E58" s="463"/>
      <c r="F58" s="463"/>
      <c r="G58" s="465"/>
      <c r="H58" s="352"/>
      <c r="I58" s="406" t="s">
        <v>476</v>
      </c>
      <c r="J58" s="266" t="s">
        <v>641</v>
      </c>
      <c r="K58" s="406" t="s">
        <v>477</v>
      </c>
      <c r="L58" s="267" t="s">
        <v>475</v>
      </c>
      <c r="M58" s="175" t="s">
        <v>6</v>
      </c>
      <c r="N58" s="191"/>
      <c r="O58" s="191"/>
      <c r="P58" s="179">
        <f t="shared" ref="P58:P61" si="71">IF(M58="","0",IF(M58="Pass",1,IF(M58="Fail",0,IF(M58="TBD",0,IF(M58="N/A (Please provide reason)",1)))))</f>
        <v>0</v>
      </c>
      <c r="Q58" s="109">
        <f>IF(AND(D57="M",M58="N/A (Please provide reason)"),1,0)</f>
        <v>0</v>
      </c>
      <c r="R58" s="146">
        <f t="shared" ref="R58:U59" si="72">IF(E57 = "YES",1,0)</f>
        <v>1</v>
      </c>
      <c r="S58" s="146">
        <f t="shared" si="72"/>
        <v>1</v>
      </c>
      <c r="T58" s="146">
        <f t="shared" si="72"/>
        <v>0</v>
      </c>
      <c r="U58" s="146">
        <f t="shared" si="72"/>
        <v>0</v>
      </c>
    </row>
    <row r="59" spans="1:21" s="173" customFormat="1" ht="120" customHeight="1" x14ac:dyDescent="0.3">
      <c r="A59" s="261" t="s">
        <v>874</v>
      </c>
      <c r="B59" s="470"/>
      <c r="C59" s="472"/>
      <c r="D59" s="482"/>
      <c r="E59" s="463"/>
      <c r="F59" s="463"/>
      <c r="G59" s="465"/>
      <c r="H59" s="410"/>
      <c r="I59" s="411" t="s">
        <v>476</v>
      </c>
      <c r="J59" s="266" t="s">
        <v>1228</v>
      </c>
      <c r="K59" s="411" t="s">
        <v>477</v>
      </c>
      <c r="L59" s="267" t="s">
        <v>1229</v>
      </c>
      <c r="M59" s="175" t="s">
        <v>6</v>
      </c>
      <c r="N59" s="191"/>
      <c r="O59" s="191"/>
      <c r="P59" s="179">
        <f t="shared" ref="P59" si="73">IF(M59="","0",IF(M59="Pass",1,IF(M59="Fail",0,IF(M59="TBD",0,IF(M59="N/A (Please provide reason)",1)))))</f>
        <v>0</v>
      </c>
      <c r="Q59" s="109">
        <f>IF(AND(D58="M",M59="N/A (Please provide reason)"),1,0)</f>
        <v>0</v>
      </c>
      <c r="R59" s="146">
        <f t="shared" si="72"/>
        <v>0</v>
      </c>
      <c r="S59" s="146">
        <f t="shared" si="72"/>
        <v>0</v>
      </c>
      <c r="T59" s="146">
        <f t="shared" si="72"/>
        <v>0</v>
      </c>
      <c r="U59" s="146">
        <f t="shared" si="72"/>
        <v>0</v>
      </c>
    </row>
    <row r="60" spans="1:21" s="173" customFormat="1" ht="133.5" customHeight="1" x14ac:dyDescent="0.3">
      <c r="A60" s="261" t="s">
        <v>831</v>
      </c>
      <c r="B60" s="470"/>
      <c r="C60" s="472"/>
      <c r="D60" s="482"/>
      <c r="E60" s="463"/>
      <c r="F60" s="463"/>
      <c r="G60" s="465"/>
      <c r="H60" s="352"/>
      <c r="I60" s="405" t="s">
        <v>910</v>
      </c>
      <c r="J60" s="32" t="s">
        <v>640</v>
      </c>
      <c r="K60" s="405" t="s">
        <v>477</v>
      </c>
      <c r="L60" s="32" t="s">
        <v>912</v>
      </c>
      <c r="M60" s="175" t="s">
        <v>6</v>
      </c>
      <c r="N60" s="191"/>
      <c r="O60" s="191"/>
      <c r="P60" s="179">
        <f t="shared" si="71"/>
        <v>0</v>
      </c>
      <c r="Q60" s="109">
        <f>IF(AND(D57="M",M60="N/A (Please provide reason)"),1,0)</f>
        <v>0</v>
      </c>
      <c r="R60" s="146">
        <f>IF(E57 = "YES",1,0)</f>
        <v>1</v>
      </c>
      <c r="S60" s="146">
        <f>IF(F57 = "YES",1,0)</f>
        <v>1</v>
      </c>
      <c r="T60" s="146">
        <f>IF(G57 = "YES",1,0)</f>
        <v>0</v>
      </c>
      <c r="U60" s="146">
        <f>IF(H57 = "YES",1,0)</f>
        <v>0</v>
      </c>
    </row>
    <row r="61" spans="1:21" s="173" customFormat="1" ht="165" customHeight="1" x14ac:dyDescent="0.3">
      <c r="A61" s="261" t="s">
        <v>832</v>
      </c>
      <c r="B61" s="470"/>
      <c r="C61" s="472"/>
      <c r="D61" s="482"/>
      <c r="E61" s="463"/>
      <c r="F61" s="463"/>
      <c r="G61" s="465"/>
      <c r="H61" s="409"/>
      <c r="I61" s="412" t="s">
        <v>910</v>
      </c>
      <c r="J61" s="266" t="s">
        <v>641</v>
      </c>
      <c r="K61" s="412" t="s">
        <v>477</v>
      </c>
      <c r="L61" s="267" t="s">
        <v>475</v>
      </c>
      <c r="M61" s="175" t="s">
        <v>6</v>
      </c>
      <c r="N61" s="191"/>
      <c r="O61" s="191"/>
      <c r="P61" s="179">
        <f t="shared" si="71"/>
        <v>0</v>
      </c>
      <c r="Q61" s="109">
        <f>IF(AND(D56="M",M61="N/A (Please provide reason)"),1,0)</f>
        <v>0</v>
      </c>
      <c r="R61" s="146">
        <f>IF(E56 = "YES",1,0)</f>
        <v>0</v>
      </c>
      <c r="S61" s="146">
        <f>IF(F56 = "YES",1,0)</f>
        <v>0</v>
      </c>
      <c r="T61" s="146">
        <f t="shared" ref="T61" si="74">IF(G56 = "YES",1,0)</f>
        <v>0</v>
      </c>
      <c r="U61" s="146">
        <f t="shared" ref="U61" si="75">IF(H56 = "YES",1,0)</f>
        <v>0</v>
      </c>
    </row>
    <row r="62" spans="1:21" s="173" customFormat="1" ht="165" customHeight="1" x14ac:dyDescent="0.3">
      <c r="A62" s="261" t="s">
        <v>875</v>
      </c>
      <c r="B62" s="475"/>
      <c r="C62" s="485"/>
      <c r="D62" s="474"/>
      <c r="E62" s="479"/>
      <c r="F62" s="479"/>
      <c r="G62" s="480"/>
      <c r="H62" s="354"/>
      <c r="I62" s="412" t="s">
        <v>910</v>
      </c>
      <c r="J62" s="266" t="s">
        <v>1228</v>
      </c>
      <c r="K62" s="412" t="s">
        <v>477</v>
      </c>
      <c r="L62" s="267" t="s">
        <v>1230</v>
      </c>
      <c r="M62" s="175" t="s">
        <v>6</v>
      </c>
      <c r="N62" s="191"/>
      <c r="O62" s="191"/>
      <c r="P62" s="179">
        <f t="shared" si="9"/>
        <v>0</v>
      </c>
      <c r="Q62" s="109">
        <f>IF(AND(D57="M",M62="N/A (Please provide reason)"),1,0)</f>
        <v>0</v>
      </c>
      <c r="R62" s="146">
        <f>IF(E57 = "YES",1,0)</f>
        <v>1</v>
      </c>
      <c r="S62" s="146">
        <f>IF(F57 = "YES",1,0)</f>
        <v>1</v>
      </c>
      <c r="T62" s="146">
        <f t="shared" ref="T62:U62" si="76">IF(G57 = "YES",1,0)</f>
        <v>0</v>
      </c>
      <c r="U62" s="146">
        <f t="shared" si="76"/>
        <v>0</v>
      </c>
    </row>
    <row r="63" spans="1:21" s="173" customFormat="1" ht="113.85" customHeight="1" x14ac:dyDescent="0.3">
      <c r="A63" s="261" t="s">
        <v>518</v>
      </c>
      <c r="B63" s="469" t="s">
        <v>609</v>
      </c>
      <c r="C63" s="471" t="s">
        <v>1189</v>
      </c>
      <c r="D63" s="490" t="s">
        <v>22</v>
      </c>
      <c r="E63" s="462" t="s">
        <v>14</v>
      </c>
      <c r="F63" s="462" t="s">
        <v>14</v>
      </c>
      <c r="G63" s="464" t="s">
        <v>18</v>
      </c>
      <c r="H63" s="466" t="s">
        <v>18</v>
      </c>
      <c r="I63" s="32" t="s">
        <v>508</v>
      </c>
      <c r="J63" s="32" t="s">
        <v>478</v>
      </c>
      <c r="K63" s="33" t="s">
        <v>585</v>
      </c>
      <c r="L63" s="32" t="s">
        <v>970</v>
      </c>
      <c r="M63" s="175" t="s">
        <v>6</v>
      </c>
      <c r="N63" s="176"/>
      <c r="O63" s="176"/>
      <c r="P63" s="179">
        <f t="shared" si="9"/>
        <v>0</v>
      </c>
      <c r="Q63" s="109">
        <f>IF(AND(D63="M",M63="N/A (Please provide reason)"),1,0)</f>
        <v>0</v>
      </c>
      <c r="R63" s="146">
        <f t="shared" ref="R63:S66" si="77">IF(E63 = "YES",1,0)</f>
        <v>1</v>
      </c>
      <c r="S63" s="146">
        <f t="shared" si="77"/>
        <v>1</v>
      </c>
      <c r="T63" s="146">
        <f t="shared" ref="T63" si="78">IF(G63 = "YES",1,0)</f>
        <v>0</v>
      </c>
      <c r="U63" s="146">
        <f t="shared" ref="U63" si="79">IF(H63 = "YES",1,0)</f>
        <v>0</v>
      </c>
    </row>
    <row r="64" spans="1:21" s="329" customFormat="1" ht="113.85" customHeight="1" x14ac:dyDescent="0.3">
      <c r="A64" s="261" t="s">
        <v>833</v>
      </c>
      <c r="B64" s="475"/>
      <c r="C64" s="485"/>
      <c r="D64" s="492"/>
      <c r="E64" s="479"/>
      <c r="F64" s="479"/>
      <c r="G64" s="480"/>
      <c r="H64" s="467"/>
      <c r="I64" s="32" t="s">
        <v>1045</v>
      </c>
      <c r="J64" s="32" t="s">
        <v>478</v>
      </c>
      <c r="K64" s="33" t="s">
        <v>1058</v>
      </c>
      <c r="L64" s="32" t="s">
        <v>1046</v>
      </c>
      <c r="M64" s="175" t="s">
        <v>6</v>
      </c>
      <c r="N64" s="328"/>
      <c r="O64" s="328"/>
      <c r="P64" s="179">
        <f t="shared" ref="P64" si="80">IF(M64="","0",IF(M64="Pass",1,IF(M64="Fail",0,IF(M64="TBD",0,IF(M64="N/A (Please provide reason)",1)))))</f>
        <v>0</v>
      </c>
      <c r="Q64" s="109">
        <f>IF(AND(D63="M",M64="N/A (Please provide reason)"),1,0)</f>
        <v>0</v>
      </c>
      <c r="R64" s="146">
        <f>IF(E63 = "YES",1,0)</f>
        <v>1</v>
      </c>
      <c r="S64" s="146">
        <f>IF(F63 = "YES",1,0)</f>
        <v>1</v>
      </c>
      <c r="T64" s="146">
        <f t="shared" ref="T64:U64" si="81">IF(G63 = "YES",1,0)</f>
        <v>0</v>
      </c>
      <c r="U64" s="146">
        <f t="shared" si="81"/>
        <v>0</v>
      </c>
    </row>
    <row r="65" spans="1:21" s="173" customFormat="1" ht="211.5" customHeight="1" x14ac:dyDescent="0.3">
      <c r="A65" s="261" t="s">
        <v>519</v>
      </c>
      <c r="B65" s="264" t="s">
        <v>610</v>
      </c>
      <c r="C65" s="395" t="s">
        <v>1190</v>
      </c>
      <c r="D65" s="244" t="s">
        <v>369</v>
      </c>
      <c r="E65" s="178" t="s">
        <v>14</v>
      </c>
      <c r="F65" s="178" t="s">
        <v>14</v>
      </c>
      <c r="G65" s="34" t="s">
        <v>18</v>
      </c>
      <c r="H65" s="353" t="s">
        <v>18</v>
      </c>
      <c r="I65" s="32" t="s">
        <v>479</v>
      </c>
      <c r="J65" s="32" t="s">
        <v>480</v>
      </c>
      <c r="K65" s="32" t="s">
        <v>971</v>
      </c>
      <c r="L65" s="32" t="s">
        <v>982</v>
      </c>
      <c r="M65" s="175" t="s">
        <v>6</v>
      </c>
      <c r="N65" s="176"/>
      <c r="O65" s="176"/>
      <c r="P65" s="179">
        <f t="shared" si="9"/>
        <v>0</v>
      </c>
      <c r="Q65" s="109">
        <f>IF(AND(D65="M",M65="N/A (Please provide reason)"),1,0)</f>
        <v>0</v>
      </c>
      <c r="R65" s="146">
        <f t="shared" si="77"/>
        <v>1</v>
      </c>
      <c r="S65" s="146">
        <f t="shared" si="77"/>
        <v>1</v>
      </c>
      <c r="T65" s="146">
        <f t="shared" ref="T65:T66" si="82">IF(G65 = "YES",1,0)</f>
        <v>0</v>
      </c>
      <c r="U65" s="146">
        <f t="shared" ref="U65:U66" si="83">IF(H65 = "YES",1,0)</f>
        <v>0</v>
      </c>
    </row>
    <row r="66" spans="1:21" s="173" customFormat="1" ht="57.6" customHeight="1" x14ac:dyDescent="0.3">
      <c r="A66" s="261" t="s">
        <v>520</v>
      </c>
      <c r="B66" s="469" t="s">
        <v>611</v>
      </c>
      <c r="C66" s="471" t="s">
        <v>1191</v>
      </c>
      <c r="D66" s="473" t="s">
        <v>5</v>
      </c>
      <c r="E66" s="462" t="s">
        <v>14</v>
      </c>
      <c r="F66" s="462" t="s">
        <v>14</v>
      </c>
      <c r="G66" s="464" t="s">
        <v>18</v>
      </c>
      <c r="H66" s="466" t="s">
        <v>18</v>
      </c>
      <c r="I66" s="460" t="s">
        <v>511</v>
      </c>
      <c r="J66" s="32" t="s">
        <v>509</v>
      </c>
      <c r="K66" s="32" t="s">
        <v>512</v>
      </c>
      <c r="L66" s="460" t="s">
        <v>1069</v>
      </c>
      <c r="M66" s="175" t="s">
        <v>6</v>
      </c>
      <c r="N66" s="176"/>
      <c r="O66" s="176"/>
      <c r="P66" s="179">
        <f t="shared" si="9"/>
        <v>0</v>
      </c>
      <c r="Q66" s="109">
        <f>IF(AND(D66="M",M66="N/A (Please provide reason)"),1,0)</f>
        <v>0</v>
      </c>
      <c r="R66" s="146">
        <f t="shared" si="77"/>
        <v>1</v>
      </c>
      <c r="S66" s="146">
        <f t="shared" si="77"/>
        <v>1</v>
      </c>
      <c r="T66" s="146">
        <f t="shared" si="82"/>
        <v>0</v>
      </c>
      <c r="U66" s="146">
        <f t="shared" si="83"/>
        <v>0</v>
      </c>
    </row>
    <row r="67" spans="1:21" s="173" customFormat="1" ht="131.85" customHeight="1" x14ac:dyDescent="0.3">
      <c r="A67" s="261" t="s">
        <v>521</v>
      </c>
      <c r="B67" s="470"/>
      <c r="C67" s="472"/>
      <c r="D67" s="482"/>
      <c r="E67" s="463"/>
      <c r="F67" s="463"/>
      <c r="G67" s="465"/>
      <c r="H67" s="468"/>
      <c r="I67" s="461"/>
      <c r="J67" s="32" t="s">
        <v>510</v>
      </c>
      <c r="K67" s="32" t="s">
        <v>513</v>
      </c>
      <c r="L67" s="461"/>
      <c r="M67" s="175" t="s">
        <v>6</v>
      </c>
      <c r="N67" s="176"/>
      <c r="O67" s="176"/>
      <c r="P67" s="179">
        <f t="shared" si="9"/>
        <v>0</v>
      </c>
      <c r="Q67" s="109">
        <f>IF(AND(D66="M",M67="N/A (Please provide reason)"),1,0)</f>
        <v>0</v>
      </c>
      <c r="R67" s="146">
        <f>IF(E66 = "YES",1,0)</f>
        <v>1</v>
      </c>
      <c r="S67" s="146">
        <f>IF(F66 = "YES",1,0)</f>
        <v>1</v>
      </c>
      <c r="T67" s="146">
        <f t="shared" ref="T67:U67" si="84">IF(G66 = "YES",1,0)</f>
        <v>0</v>
      </c>
      <c r="U67" s="146">
        <f t="shared" si="84"/>
        <v>0</v>
      </c>
    </row>
    <row r="68" spans="1:21" s="173" customFormat="1" ht="131.85" customHeight="1" x14ac:dyDescent="0.3">
      <c r="A68" s="261" t="s">
        <v>834</v>
      </c>
      <c r="B68" s="470"/>
      <c r="C68" s="472"/>
      <c r="D68" s="482"/>
      <c r="E68" s="463"/>
      <c r="F68" s="463"/>
      <c r="G68" s="465"/>
      <c r="H68" s="468"/>
      <c r="I68" s="460" t="s">
        <v>983</v>
      </c>
      <c r="J68" s="32" t="s">
        <v>509</v>
      </c>
      <c r="K68" s="32" t="s">
        <v>512</v>
      </c>
      <c r="L68" s="33" t="s">
        <v>984</v>
      </c>
      <c r="M68" s="175" t="s">
        <v>6</v>
      </c>
      <c r="N68" s="176"/>
      <c r="O68" s="176"/>
      <c r="P68" s="179">
        <f t="shared" ref="P68" si="85">IF(M68="","0",IF(M68="Pass",1,IF(M68="Fail",0,IF(M68="TBD",0,IF(M68="N/A (Please provide reason)",1)))))</f>
        <v>0</v>
      </c>
      <c r="Q68" s="109">
        <f>IF(AND(D66="M",M68="N/A (Please provide reason)"),1,0)</f>
        <v>0</v>
      </c>
      <c r="R68" s="146">
        <f>IF(E66 = "YES",1,0)</f>
        <v>1</v>
      </c>
      <c r="S68" s="146">
        <f>IF(F66 = "YES",1,0)</f>
        <v>1</v>
      </c>
      <c r="T68" s="146">
        <f>IF(G66 = "YES",1,0)</f>
        <v>0</v>
      </c>
      <c r="U68" s="146">
        <f>IF(H66 = "YES",1,0)</f>
        <v>0</v>
      </c>
    </row>
    <row r="69" spans="1:21" s="173" customFormat="1" ht="131.85" customHeight="1" x14ac:dyDescent="0.3">
      <c r="A69" s="261" t="s">
        <v>835</v>
      </c>
      <c r="B69" s="475"/>
      <c r="C69" s="485"/>
      <c r="D69" s="474"/>
      <c r="E69" s="479"/>
      <c r="F69" s="479"/>
      <c r="G69" s="480"/>
      <c r="H69" s="467"/>
      <c r="I69" s="461"/>
      <c r="J69" s="32" t="s">
        <v>885</v>
      </c>
      <c r="K69" s="32" t="s">
        <v>513</v>
      </c>
      <c r="L69" s="33" t="s">
        <v>984</v>
      </c>
      <c r="M69" s="175" t="s">
        <v>6</v>
      </c>
      <c r="N69" s="176"/>
      <c r="O69" s="176"/>
      <c r="P69" s="179">
        <f t="shared" ref="P69" si="86">IF(M69="","0",IF(M69="Pass",1,IF(M69="Fail",0,IF(M69="TBD",0,IF(M69="N/A (Please provide reason)",1)))))</f>
        <v>0</v>
      </c>
      <c r="Q69" s="109">
        <f>IF(AND(D66="M",M69="N/A (Please provide reason)"),1,0)</f>
        <v>0</v>
      </c>
      <c r="R69" s="146">
        <f>IF(E66 = "YES",1,0)</f>
        <v>1</v>
      </c>
      <c r="S69" s="146">
        <f>IF(F66 = "YES",1,0)</f>
        <v>1</v>
      </c>
      <c r="T69" s="146">
        <f t="shared" ref="T69:U69" si="87">IF(G66 = "YES",1,0)</f>
        <v>0</v>
      </c>
      <c r="U69" s="146">
        <f t="shared" si="87"/>
        <v>0</v>
      </c>
    </row>
    <row r="70" spans="1:21" s="173" customFormat="1" ht="50.85" customHeight="1" x14ac:dyDescent="0.3">
      <c r="A70" s="261" t="s">
        <v>535</v>
      </c>
      <c r="B70" s="469" t="s">
        <v>682</v>
      </c>
      <c r="C70" s="471" t="s">
        <v>1149</v>
      </c>
      <c r="D70" s="473" t="s">
        <v>5</v>
      </c>
      <c r="E70" s="462" t="s">
        <v>14</v>
      </c>
      <c r="F70" s="462" t="s">
        <v>14</v>
      </c>
      <c r="G70" s="464" t="s">
        <v>18</v>
      </c>
      <c r="H70" s="466" t="s">
        <v>18</v>
      </c>
      <c r="I70" s="32" t="s">
        <v>514</v>
      </c>
      <c r="J70" s="32" t="s">
        <v>932</v>
      </c>
      <c r="K70" s="32" t="s">
        <v>985</v>
      </c>
      <c r="L70" s="394" t="s">
        <v>856</v>
      </c>
      <c r="M70" s="175" t="s">
        <v>6</v>
      </c>
      <c r="N70" s="176"/>
      <c r="O70" s="176"/>
      <c r="P70" s="179">
        <f t="shared" si="9"/>
        <v>0</v>
      </c>
      <c r="Q70" s="109">
        <f>IF(AND(D70="M",M70="N/A (Please provide reason)"),1,0)</f>
        <v>0</v>
      </c>
      <c r="R70" s="146">
        <f>IF(E70 = "YES",1,0)</f>
        <v>1</v>
      </c>
      <c r="S70" s="146">
        <f>IF(F70 = "YES",1,0)</f>
        <v>1</v>
      </c>
      <c r="T70" s="146">
        <f t="shared" ref="T70:U70" si="88">IF(G70 = "YES",1,0)</f>
        <v>0</v>
      </c>
      <c r="U70" s="146">
        <f t="shared" si="88"/>
        <v>0</v>
      </c>
    </row>
    <row r="71" spans="1:21" s="173" customFormat="1" ht="64.5" customHeight="1" x14ac:dyDescent="0.3">
      <c r="A71" s="261" t="s">
        <v>870</v>
      </c>
      <c r="B71" s="470"/>
      <c r="C71" s="472"/>
      <c r="D71" s="482"/>
      <c r="E71" s="463"/>
      <c r="F71" s="463"/>
      <c r="G71" s="465"/>
      <c r="H71" s="468"/>
      <c r="I71" s="32" t="s">
        <v>986</v>
      </c>
      <c r="J71" s="32" t="s">
        <v>987</v>
      </c>
      <c r="K71" s="32" t="s">
        <v>1047</v>
      </c>
      <c r="L71" s="394" t="s">
        <v>988</v>
      </c>
      <c r="M71" s="175" t="s">
        <v>6</v>
      </c>
      <c r="N71" s="176"/>
      <c r="O71" s="176"/>
      <c r="P71" s="179">
        <f t="shared" ref="P71" si="89">IF(M71="","0",IF(M71="Pass",1,IF(M71="Fail",0,IF(M71="TBD",0,IF(M71="N/A (Please provide reason)",1)))))</f>
        <v>0</v>
      </c>
      <c r="Q71" s="109">
        <f>IF(AND(D70="M",M71="N/A (Please provide reason)"),1,0)</f>
        <v>0</v>
      </c>
      <c r="R71" s="146">
        <f>IF(E70 = "YES",1,0)</f>
        <v>1</v>
      </c>
      <c r="S71" s="146">
        <f>IF(F70 = "YES",1,0)</f>
        <v>1</v>
      </c>
      <c r="T71" s="146">
        <f t="shared" ref="T71:U71" si="90">IF(G70 = "YES",1,0)</f>
        <v>0</v>
      </c>
      <c r="U71" s="146">
        <f t="shared" si="90"/>
        <v>0</v>
      </c>
    </row>
    <row r="72" spans="1:21" s="173" customFormat="1" ht="52.35" customHeight="1" x14ac:dyDescent="0.3">
      <c r="A72" s="261" t="s">
        <v>536</v>
      </c>
      <c r="B72" s="470"/>
      <c r="C72" s="472"/>
      <c r="D72" s="482"/>
      <c r="E72" s="463"/>
      <c r="F72" s="463"/>
      <c r="G72" s="465"/>
      <c r="H72" s="468"/>
      <c r="I72" s="32" t="s">
        <v>515</v>
      </c>
      <c r="J72" s="32" t="s">
        <v>933</v>
      </c>
      <c r="K72" s="32" t="s">
        <v>989</v>
      </c>
      <c r="L72" s="394" t="s">
        <v>857</v>
      </c>
      <c r="M72" s="175" t="s">
        <v>6</v>
      </c>
      <c r="N72" s="176"/>
      <c r="O72" s="176"/>
      <c r="P72" s="179">
        <f t="shared" si="9"/>
        <v>0</v>
      </c>
      <c r="Q72" s="109">
        <f>IF(AND(D70="M",M72="N/A (Please provide reason)"),1,0)</f>
        <v>0</v>
      </c>
      <c r="R72" s="146">
        <f>IF(E70 = "YES",1,0)</f>
        <v>1</v>
      </c>
      <c r="S72" s="146">
        <f>IF(F70 = "YES",1,0)</f>
        <v>1</v>
      </c>
      <c r="T72" s="146">
        <f>IF(G70 = "YES",1,0)</f>
        <v>0</v>
      </c>
      <c r="U72" s="146">
        <f>IF(H70 = "YES",1,0)</f>
        <v>0</v>
      </c>
    </row>
    <row r="73" spans="1:21" s="173" customFormat="1" ht="52.35" customHeight="1" x14ac:dyDescent="0.3">
      <c r="A73" s="261" t="s">
        <v>871</v>
      </c>
      <c r="B73" s="470"/>
      <c r="C73" s="472"/>
      <c r="D73" s="482"/>
      <c r="E73" s="463"/>
      <c r="F73" s="463"/>
      <c r="G73" s="465"/>
      <c r="H73" s="468"/>
      <c r="I73" s="32" t="s">
        <v>990</v>
      </c>
      <c r="J73" s="32" t="s">
        <v>991</v>
      </c>
      <c r="K73" s="32" t="s">
        <v>992</v>
      </c>
      <c r="L73" s="394" t="s">
        <v>993</v>
      </c>
      <c r="M73" s="175" t="s">
        <v>6</v>
      </c>
      <c r="N73" s="176"/>
      <c r="O73" s="176"/>
      <c r="P73" s="179">
        <f t="shared" ref="P73" si="91">IF(M73="","0",IF(M73="Pass",1,IF(M73="Fail",0,IF(M73="TBD",0,IF(M73="N/A (Please provide reason)",1)))))</f>
        <v>0</v>
      </c>
      <c r="Q73" s="109">
        <f>IF(AND(D70="M",M73="N/A (Please provide reason)"),1,0)</f>
        <v>0</v>
      </c>
      <c r="R73" s="146">
        <f>IF(E70 = "YES",1,0)</f>
        <v>1</v>
      </c>
      <c r="S73" s="146">
        <f>IF(F70 = "YES",1,0)</f>
        <v>1</v>
      </c>
      <c r="T73" s="146">
        <f>IF(G70 = "YES",1,0)</f>
        <v>0</v>
      </c>
      <c r="U73" s="146">
        <f>IF(H70 = "YES",1,0)</f>
        <v>0</v>
      </c>
    </row>
    <row r="74" spans="1:21" s="173" customFormat="1" ht="52.35" customHeight="1" x14ac:dyDescent="0.3">
      <c r="A74" s="261" t="s">
        <v>537</v>
      </c>
      <c r="B74" s="470"/>
      <c r="C74" s="472"/>
      <c r="D74" s="482"/>
      <c r="E74" s="463"/>
      <c r="F74" s="463"/>
      <c r="G74" s="465"/>
      <c r="H74" s="468"/>
      <c r="I74" s="32" t="s">
        <v>742</v>
      </c>
      <c r="J74" s="32" t="s">
        <v>934</v>
      </c>
      <c r="K74" s="32" t="s">
        <v>994</v>
      </c>
      <c r="L74" s="394" t="s">
        <v>859</v>
      </c>
      <c r="M74" s="175" t="s">
        <v>6</v>
      </c>
      <c r="N74" s="176"/>
      <c r="O74" s="176"/>
      <c r="P74" s="179">
        <f t="shared" ref="P74" si="92">IF(M74="","0",IF(M74="Pass",1,IF(M74="Fail",0,IF(M74="TBD",0,IF(M74="N/A (Please provide reason)",1)))))</f>
        <v>0</v>
      </c>
      <c r="Q74" s="109">
        <f>IF(AND(D70="M",M74="N/A (Please provide reason)"),1,0)</f>
        <v>0</v>
      </c>
      <c r="R74" s="146">
        <f>IF(E70 = "YES",1,0)</f>
        <v>1</v>
      </c>
      <c r="S74" s="146">
        <f>IF(F70 = "YES",1,0)</f>
        <v>1</v>
      </c>
      <c r="T74" s="146">
        <f>IF(G70 = "YES",1,0)</f>
        <v>0</v>
      </c>
      <c r="U74" s="146">
        <f>IF(H70 = "YES",1,0)</f>
        <v>0</v>
      </c>
    </row>
    <row r="75" spans="1:21" s="173" customFormat="1" ht="52.35" customHeight="1" x14ac:dyDescent="0.3">
      <c r="A75" s="261" t="s">
        <v>872</v>
      </c>
      <c r="B75" s="470"/>
      <c r="C75" s="472"/>
      <c r="D75" s="482"/>
      <c r="E75" s="463"/>
      <c r="F75" s="463"/>
      <c r="G75" s="465"/>
      <c r="H75" s="468"/>
      <c r="I75" s="32" t="s">
        <v>995</v>
      </c>
      <c r="J75" s="32" t="s">
        <v>996</v>
      </c>
      <c r="K75" s="32" t="s">
        <v>997</v>
      </c>
      <c r="L75" s="394" t="s">
        <v>998</v>
      </c>
      <c r="M75" s="175" t="s">
        <v>6</v>
      </c>
      <c r="N75" s="176"/>
      <c r="O75" s="176"/>
      <c r="P75" s="179">
        <f t="shared" ref="P75" si="93">IF(M75="","0",IF(M75="Pass",1,IF(M75="Fail",0,IF(M75="TBD",0,IF(M75="N/A (Please provide reason)",1)))))</f>
        <v>0</v>
      </c>
      <c r="Q75" s="109">
        <f>IF(AND(D70="M",M75="N/A (Please provide reason)"),1,0)</f>
        <v>0</v>
      </c>
      <c r="R75" s="146">
        <f t="shared" ref="R75:U75" si="94">IF(E70 = "YES",1,0)</f>
        <v>1</v>
      </c>
      <c r="S75" s="146">
        <f t="shared" si="94"/>
        <v>1</v>
      </c>
      <c r="T75" s="146">
        <f t="shared" si="94"/>
        <v>0</v>
      </c>
      <c r="U75" s="146">
        <f t="shared" si="94"/>
        <v>0</v>
      </c>
    </row>
    <row r="76" spans="1:21" s="173" customFormat="1" ht="52.35" customHeight="1" x14ac:dyDescent="0.3">
      <c r="A76" s="261" t="s">
        <v>538</v>
      </c>
      <c r="B76" s="470"/>
      <c r="C76" s="472"/>
      <c r="D76" s="482"/>
      <c r="E76" s="463"/>
      <c r="F76" s="463"/>
      <c r="G76" s="465"/>
      <c r="H76" s="468"/>
      <c r="I76" s="32" t="s">
        <v>516</v>
      </c>
      <c r="J76" s="32" t="s">
        <v>935</v>
      </c>
      <c r="K76" s="32" t="s">
        <v>999</v>
      </c>
      <c r="L76" s="394" t="s">
        <v>858</v>
      </c>
      <c r="M76" s="175" t="s">
        <v>6</v>
      </c>
      <c r="N76" s="176"/>
      <c r="O76" s="176"/>
      <c r="P76" s="179">
        <f t="shared" ref="P76" si="95">IF(M76="","0",IF(M76="Pass",1,IF(M76="Fail",0,IF(M76="TBD",0,IF(M76="N/A (Please provide reason)",1)))))</f>
        <v>0</v>
      </c>
      <c r="Q76" s="109">
        <f>IF(AND(D70="M",M76="N/A (Please provide reason)"),1,0)</f>
        <v>0</v>
      </c>
      <c r="R76" s="146">
        <f>IF(E70 = "YES",1,0)</f>
        <v>1</v>
      </c>
      <c r="S76" s="146">
        <f>IF(F70 = "YES",1,0)</f>
        <v>1</v>
      </c>
      <c r="T76" s="146">
        <f>IF(G70 = "YES",1,0)</f>
        <v>0</v>
      </c>
      <c r="U76" s="146">
        <f>IF(H70 = "YES",1,0)</f>
        <v>0</v>
      </c>
    </row>
    <row r="77" spans="1:21" s="173" customFormat="1" ht="57.6" x14ac:dyDescent="0.3">
      <c r="A77" s="261" t="s">
        <v>873</v>
      </c>
      <c r="B77" s="470"/>
      <c r="C77" s="472"/>
      <c r="D77" s="482"/>
      <c r="E77" s="463"/>
      <c r="F77" s="463"/>
      <c r="G77" s="465"/>
      <c r="H77" s="468"/>
      <c r="I77" s="32" t="s">
        <v>1000</v>
      </c>
      <c r="J77" s="32" t="s">
        <v>1001</v>
      </c>
      <c r="K77" s="32" t="s">
        <v>1002</v>
      </c>
      <c r="L77" s="394" t="s">
        <v>893</v>
      </c>
      <c r="M77" s="175" t="s">
        <v>6</v>
      </c>
      <c r="N77" s="176"/>
      <c r="O77" s="176"/>
      <c r="P77" s="179">
        <f t="shared" si="9"/>
        <v>0</v>
      </c>
      <c r="Q77" s="109">
        <f>IF(AND(D70="M",M77="N/A (Please provide reason)"),1,0)</f>
        <v>0</v>
      </c>
      <c r="R77" s="146">
        <f>IF(E70 = "YES",1,0)</f>
        <v>1</v>
      </c>
      <c r="S77" s="146">
        <f>IF(F70 = "YES",1,0)</f>
        <v>1</v>
      </c>
      <c r="T77" s="146">
        <f>IF(G70 = "YES",1,0)</f>
        <v>0</v>
      </c>
      <c r="U77" s="146">
        <f>IF(H70 = "YES",1,0)</f>
        <v>0</v>
      </c>
    </row>
    <row r="78" spans="1:21" s="173" customFormat="1" ht="54.6" customHeight="1" x14ac:dyDescent="0.3">
      <c r="A78" s="261" t="s">
        <v>539</v>
      </c>
      <c r="B78" s="469" t="s">
        <v>612</v>
      </c>
      <c r="C78" s="471" t="s">
        <v>1192</v>
      </c>
      <c r="D78" s="490" t="s">
        <v>22</v>
      </c>
      <c r="E78" s="462" t="s">
        <v>14</v>
      </c>
      <c r="F78" s="462" t="s">
        <v>14</v>
      </c>
      <c r="G78" s="464" t="s">
        <v>18</v>
      </c>
      <c r="H78" s="351" t="s">
        <v>18</v>
      </c>
      <c r="I78" s="460" t="s">
        <v>522</v>
      </c>
      <c r="J78" s="32" t="s">
        <v>523</v>
      </c>
      <c r="K78" s="33" t="s">
        <v>524</v>
      </c>
      <c r="L78" s="325" t="s">
        <v>1003</v>
      </c>
      <c r="M78" s="175" t="s">
        <v>6</v>
      </c>
      <c r="N78" s="176"/>
      <c r="O78" s="176"/>
      <c r="P78" s="179">
        <f t="shared" si="9"/>
        <v>0</v>
      </c>
      <c r="Q78" s="109">
        <f>IF(AND(D78="M",M78="N/A (Please provide reason)"),1,0)</f>
        <v>0</v>
      </c>
      <c r="R78" s="146">
        <f>IF(E78 = "YES",1,0)</f>
        <v>1</v>
      </c>
      <c r="S78" s="146">
        <f>IF(F78 = "YES",1,0)</f>
        <v>1</v>
      </c>
      <c r="T78" s="146">
        <f t="shared" ref="T78:U78" si="96">IF(G78 = "YES",1,0)</f>
        <v>0</v>
      </c>
      <c r="U78" s="146">
        <f t="shared" si="96"/>
        <v>0</v>
      </c>
    </row>
    <row r="79" spans="1:21" s="173" customFormat="1" ht="54.6" customHeight="1" x14ac:dyDescent="0.3">
      <c r="A79" s="261" t="s">
        <v>540</v>
      </c>
      <c r="B79" s="470"/>
      <c r="C79" s="472"/>
      <c r="D79" s="491"/>
      <c r="E79" s="463"/>
      <c r="F79" s="463"/>
      <c r="G79" s="465"/>
      <c r="H79" s="352"/>
      <c r="I79" s="481"/>
      <c r="J79" s="32" t="s">
        <v>526</v>
      </c>
      <c r="K79" s="33" t="s">
        <v>525</v>
      </c>
      <c r="L79" s="394" t="s">
        <v>1004</v>
      </c>
      <c r="M79" s="175" t="s">
        <v>6</v>
      </c>
      <c r="N79" s="176"/>
      <c r="O79" s="176"/>
      <c r="P79" s="179">
        <f t="shared" ref="P79:P80" si="97">IF(M79="","0",IF(M79="Pass",1,IF(M79="Fail",0,IF(M79="TBD",0,IF(M79="N/A (Please provide reason)",1)))))</f>
        <v>0</v>
      </c>
      <c r="Q79" s="109">
        <f>IF(AND(D78="M",M79="N/A (Please provide reason)"),1,0)</f>
        <v>0</v>
      </c>
      <c r="R79" s="146">
        <f>IF(E78 = "YES",1,0)</f>
        <v>1</v>
      </c>
      <c r="S79" s="146">
        <f>IF(F78 = "YES",1,0)</f>
        <v>1</v>
      </c>
      <c r="T79" s="146">
        <f t="shared" ref="T79:U79" si="98">IF(G78 = "YES",1,0)</f>
        <v>0</v>
      </c>
      <c r="U79" s="146">
        <f t="shared" si="98"/>
        <v>0</v>
      </c>
    </row>
    <row r="80" spans="1:21" s="173" customFormat="1" ht="54.6" customHeight="1" x14ac:dyDescent="0.3">
      <c r="A80" s="261" t="s">
        <v>874</v>
      </c>
      <c r="B80" s="470"/>
      <c r="C80" s="472"/>
      <c r="D80" s="491"/>
      <c r="E80" s="463"/>
      <c r="F80" s="463"/>
      <c r="G80" s="465"/>
      <c r="H80" s="352"/>
      <c r="I80" s="481"/>
      <c r="J80" s="32" t="s">
        <v>1005</v>
      </c>
      <c r="K80" s="33" t="s">
        <v>863</v>
      </c>
      <c r="L80" s="394" t="s">
        <v>1059</v>
      </c>
      <c r="M80" s="175" t="s">
        <v>6</v>
      </c>
      <c r="N80" s="176"/>
      <c r="O80" s="176"/>
      <c r="P80" s="179">
        <f t="shared" si="97"/>
        <v>0</v>
      </c>
      <c r="Q80" s="109">
        <f>IF(AND(D78="M",M80="N/A (Please provide reason)"),1,0)</f>
        <v>0</v>
      </c>
      <c r="R80" s="146">
        <f>IF(E78 = "YES",1,0)</f>
        <v>1</v>
      </c>
      <c r="S80" s="146">
        <f>IF(F78 = "YES",1,0)</f>
        <v>1</v>
      </c>
      <c r="T80" s="146">
        <f>IF(G78 = "YES",1,0)</f>
        <v>0</v>
      </c>
      <c r="U80" s="146">
        <f>IF(H78 = "YES",1,0)</f>
        <v>0</v>
      </c>
    </row>
    <row r="81" spans="1:21" s="173" customFormat="1" ht="58.35" customHeight="1" x14ac:dyDescent="0.3">
      <c r="A81" s="261" t="s">
        <v>875</v>
      </c>
      <c r="B81" s="475"/>
      <c r="C81" s="485"/>
      <c r="D81" s="492"/>
      <c r="E81" s="479"/>
      <c r="F81" s="479"/>
      <c r="G81" s="480"/>
      <c r="H81" s="354"/>
      <c r="I81" s="461"/>
      <c r="J81" s="32" t="s">
        <v>1006</v>
      </c>
      <c r="K81" s="33" t="s">
        <v>862</v>
      </c>
      <c r="L81" s="394" t="s">
        <v>1050</v>
      </c>
      <c r="M81" s="175" t="s">
        <v>6</v>
      </c>
      <c r="N81" s="176"/>
      <c r="O81" s="176"/>
      <c r="P81" s="179">
        <f t="shared" si="9"/>
        <v>0</v>
      </c>
      <c r="Q81" s="109">
        <f>IF(AND(D78="M",M81="N/A (Please provide reason)"),1,0)</f>
        <v>0</v>
      </c>
      <c r="R81" s="146">
        <f>IF(E78 = "YES",1,0)</f>
        <v>1</v>
      </c>
      <c r="S81" s="146">
        <f>IF(F78 = "YES",1,0)</f>
        <v>1</v>
      </c>
      <c r="T81" s="146">
        <f>IF(G78 = "YES",1,0)</f>
        <v>0</v>
      </c>
      <c r="U81" s="146">
        <f>IF(H78 = "YES",1,0)</f>
        <v>0</v>
      </c>
    </row>
    <row r="82" spans="1:21" s="173" customFormat="1" ht="123.75" customHeight="1" x14ac:dyDescent="0.3">
      <c r="A82" s="261" t="s">
        <v>628</v>
      </c>
      <c r="B82" s="264" t="s">
        <v>613</v>
      </c>
      <c r="C82" s="268" t="s">
        <v>1150</v>
      </c>
      <c r="D82" s="244" t="s">
        <v>369</v>
      </c>
      <c r="E82" s="178" t="s">
        <v>14</v>
      </c>
      <c r="F82" s="178" t="s">
        <v>14</v>
      </c>
      <c r="G82" s="34" t="s">
        <v>18</v>
      </c>
      <c r="H82" s="353" t="s">
        <v>18</v>
      </c>
      <c r="I82" s="32" t="s">
        <v>527</v>
      </c>
      <c r="J82" s="32" t="s">
        <v>529</v>
      </c>
      <c r="K82" s="307" t="s">
        <v>528</v>
      </c>
      <c r="L82" s="32"/>
      <c r="M82" s="175" t="s">
        <v>6</v>
      </c>
      <c r="N82" s="176"/>
      <c r="O82" s="176"/>
      <c r="P82" s="179">
        <f t="shared" si="9"/>
        <v>0</v>
      </c>
      <c r="Q82" s="109">
        <f>IF(AND(D82="M",M82="N/A (Please provide reason)"),1,0)</f>
        <v>0</v>
      </c>
      <c r="R82" s="146">
        <f t="shared" ref="R82:S84" si="99">IF(E82 = "YES",1,0)</f>
        <v>1</v>
      </c>
      <c r="S82" s="146">
        <f t="shared" si="99"/>
        <v>1</v>
      </c>
      <c r="T82" s="146">
        <f t="shared" ref="T82:T84" si="100">IF(G82 = "YES",1,0)</f>
        <v>0</v>
      </c>
      <c r="U82" s="146">
        <f t="shared" ref="U82:U84" si="101">IF(H82 = "YES",1,0)</f>
        <v>0</v>
      </c>
    </row>
    <row r="83" spans="1:21" s="173" customFormat="1" ht="107.1" customHeight="1" x14ac:dyDescent="0.3">
      <c r="A83" s="261" t="s">
        <v>661</v>
      </c>
      <c r="B83" s="264" t="s">
        <v>614</v>
      </c>
      <c r="C83" s="268" t="s">
        <v>1151</v>
      </c>
      <c r="D83" s="244" t="s">
        <v>370</v>
      </c>
      <c r="E83" s="178" t="s">
        <v>14</v>
      </c>
      <c r="F83" s="178" t="s">
        <v>14</v>
      </c>
      <c r="G83" s="34" t="s">
        <v>18</v>
      </c>
      <c r="H83" s="353" t="s">
        <v>18</v>
      </c>
      <c r="I83" s="32" t="s">
        <v>848</v>
      </c>
      <c r="J83" s="32" t="s">
        <v>847</v>
      </c>
      <c r="K83" s="307" t="s">
        <v>1007</v>
      </c>
      <c r="L83" s="32" t="s">
        <v>530</v>
      </c>
      <c r="M83" s="175" t="s">
        <v>6</v>
      </c>
      <c r="N83" s="176"/>
      <c r="O83" s="176"/>
      <c r="P83" s="179">
        <f t="shared" si="9"/>
        <v>0</v>
      </c>
      <c r="Q83" s="109">
        <f>IF(AND(D83="M",M83="N/A (Please provide reason)"),1,0)</f>
        <v>0</v>
      </c>
      <c r="R83" s="146">
        <f t="shared" si="99"/>
        <v>1</v>
      </c>
      <c r="S83" s="146">
        <f t="shared" si="99"/>
        <v>1</v>
      </c>
      <c r="T83" s="146">
        <f t="shared" si="100"/>
        <v>0</v>
      </c>
      <c r="U83" s="146">
        <f t="shared" si="101"/>
        <v>0</v>
      </c>
    </row>
    <row r="84" spans="1:21" s="173" customFormat="1" ht="123.9" customHeight="1" x14ac:dyDescent="0.3">
      <c r="A84" s="261" t="s">
        <v>741</v>
      </c>
      <c r="B84" s="264" t="s">
        <v>615</v>
      </c>
      <c r="C84" s="307" t="s">
        <v>1193</v>
      </c>
      <c r="D84" s="240" t="s">
        <v>5</v>
      </c>
      <c r="E84" s="178" t="s">
        <v>14</v>
      </c>
      <c r="F84" s="178" t="s">
        <v>14</v>
      </c>
      <c r="G84" s="34" t="s">
        <v>18</v>
      </c>
      <c r="H84" s="353" t="s">
        <v>18</v>
      </c>
      <c r="I84" s="32" t="s">
        <v>531</v>
      </c>
      <c r="J84" s="32" t="s">
        <v>532</v>
      </c>
      <c r="K84" s="307" t="s">
        <v>533</v>
      </c>
      <c r="L84" s="32" t="s">
        <v>534</v>
      </c>
      <c r="M84" s="175" t="s">
        <v>6</v>
      </c>
      <c r="N84" s="176"/>
      <c r="O84" s="176"/>
      <c r="P84" s="179">
        <f t="shared" si="9"/>
        <v>0</v>
      </c>
      <c r="Q84" s="109">
        <f>IF(AND(D84="M",M84="N/A (Please provide reason)"),1,0)</f>
        <v>0</v>
      </c>
      <c r="R84" s="146">
        <f t="shared" si="99"/>
        <v>1</v>
      </c>
      <c r="S84" s="146">
        <f t="shared" si="99"/>
        <v>1</v>
      </c>
      <c r="T84" s="146">
        <f t="shared" si="100"/>
        <v>0</v>
      </c>
      <c r="U84" s="146">
        <f t="shared" si="101"/>
        <v>0</v>
      </c>
    </row>
    <row r="85" spans="1:21" s="173" customFormat="1" ht="284.25" customHeight="1" x14ac:dyDescent="0.3">
      <c r="A85" s="261" t="s">
        <v>1117</v>
      </c>
      <c r="B85" s="469" t="s">
        <v>1075</v>
      </c>
      <c r="C85" s="460" t="s">
        <v>1194</v>
      </c>
      <c r="D85" s="188" t="s">
        <v>369</v>
      </c>
      <c r="E85" s="178" t="s">
        <v>14</v>
      </c>
      <c r="F85" s="178" t="s">
        <v>14</v>
      </c>
      <c r="G85" s="353" t="s">
        <v>18</v>
      </c>
      <c r="H85" s="353" t="s">
        <v>18</v>
      </c>
      <c r="I85" s="32" t="s">
        <v>1122</v>
      </c>
      <c r="J85" s="32" t="s">
        <v>1127</v>
      </c>
      <c r="K85" s="32" t="s">
        <v>1120</v>
      </c>
      <c r="L85" s="32" t="s">
        <v>1119</v>
      </c>
      <c r="M85" s="175" t="s">
        <v>6</v>
      </c>
      <c r="N85" s="176"/>
      <c r="O85" s="176"/>
      <c r="P85" s="177">
        <f t="shared" ref="P85" si="102">IF(M85="","0",IF(M85="Pass",1,IF(M85="Fail",0,IF(M85="TBD",0,IF(M85="N/A (Please provide reason)",1)))))</f>
        <v>0</v>
      </c>
      <c r="Q85" s="109">
        <f>IF(AND(D85="M",M85="N/A (Please provide reason)"),1,0)</f>
        <v>0</v>
      </c>
      <c r="R85" s="146">
        <f t="shared" ref="R85" si="103">IF(E85 = "YES",1,0)</f>
        <v>1</v>
      </c>
      <c r="S85" s="146">
        <f t="shared" ref="S85" si="104">IF(F85 = "YES",1,0)</f>
        <v>1</v>
      </c>
      <c r="T85" s="146">
        <f t="shared" ref="T85" si="105">IF(G85 = "YES",1,0)</f>
        <v>0</v>
      </c>
      <c r="U85" s="146">
        <f t="shared" ref="U85" si="106">IF(H85 = "YES",1,0)</f>
        <v>0</v>
      </c>
    </row>
    <row r="86" spans="1:21" s="173" customFormat="1" ht="284.25" customHeight="1" x14ac:dyDescent="0.3">
      <c r="A86" s="261" t="s">
        <v>1118</v>
      </c>
      <c r="B86" s="475"/>
      <c r="C86" s="461"/>
      <c r="D86" s="188" t="s">
        <v>369</v>
      </c>
      <c r="E86" s="178" t="s">
        <v>14</v>
      </c>
      <c r="F86" s="178" t="s">
        <v>14</v>
      </c>
      <c r="G86" s="353" t="s">
        <v>18</v>
      </c>
      <c r="H86" s="353" t="s">
        <v>18</v>
      </c>
      <c r="I86" s="32" t="s">
        <v>1123</v>
      </c>
      <c r="J86" s="32" t="s">
        <v>1128</v>
      </c>
      <c r="K86" s="32" t="s">
        <v>1121</v>
      </c>
      <c r="L86" s="32" t="s">
        <v>1119</v>
      </c>
      <c r="M86" s="175" t="s">
        <v>6</v>
      </c>
      <c r="N86" s="176"/>
      <c r="O86" s="176"/>
      <c r="P86" s="177">
        <f t="shared" ref="P86" si="107">IF(M86="","0",IF(M86="Pass",1,IF(M86="Fail",0,IF(M86="TBD",0,IF(M86="N/A (Please provide reason)",1)))))</f>
        <v>0</v>
      </c>
      <c r="Q86" s="109">
        <f>IF(AND(D86="M",M86="N/A (Please provide reason)"),1,0)</f>
        <v>0</v>
      </c>
      <c r="R86" s="146">
        <f t="shared" ref="R86" si="108">IF(E86 = "YES",1,0)</f>
        <v>1</v>
      </c>
      <c r="S86" s="146">
        <f t="shared" ref="S86" si="109">IF(F86 = "YES",1,0)</f>
        <v>1</v>
      </c>
      <c r="T86" s="146">
        <f t="shared" ref="T86" si="110">IF(G86 = "YES",1,0)</f>
        <v>0</v>
      </c>
      <c r="U86" s="146">
        <f t="shared" ref="U86" si="111">IF(H86 = "YES",1,0)</f>
        <v>0</v>
      </c>
    </row>
    <row r="87" spans="1:21" s="173" customFormat="1" ht="13.35" customHeight="1" x14ac:dyDescent="0.3">
      <c r="A87" s="8" t="s">
        <v>680</v>
      </c>
      <c r="B87" s="8"/>
      <c r="C87" s="9"/>
      <c r="D87" s="10"/>
      <c r="E87" s="10"/>
      <c r="F87" s="10"/>
      <c r="G87" s="10"/>
      <c r="H87" s="10"/>
      <c r="I87" s="10"/>
      <c r="J87" s="10"/>
      <c r="K87" s="10"/>
      <c r="L87" s="10"/>
      <c r="M87" s="10"/>
      <c r="N87" s="10"/>
      <c r="O87" s="10"/>
      <c r="P87" s="11"/>
      <c r="Q87" s="11"/>
      <c r="R87" s="252"/>
      <c r="S87" s="250"/>
      <c r="T87" s="250"/>
      <c r="U87" s="250"/>
    </row>
    <row r="88" spans="1:21" s="173" customFormat="1" ht="13.8" x14ac:dyDescent="0.3">
      <c r="A88" s="8" t="s">
        <v>1077</v>
      </c>
      <c r="B88" s="8"/>
      <c r="C88" s="9"/>
      <c r="D88" s="10"/>
      <c r="E88" s="10"/>
      <c r="F88" s="10"/>
      <c r="G88" s="10"/>
      <c r="H88" s="10"/>
      <c r="I88" s="10"/>
      <c r="J88" s="10"/>
      <c r="K88" s="10"/>
      <c r="L88" s="10"/>
      <c r="M88" s="10"/>
      <c r="N88" s="10"/>
      <c r="O88" s="10"/>
      <c r="P88" s="11"/>
      <c r="Q88" s="108"/>
      <c r="R88" s="249"/>
      <c r="S88" s="250"/>
      <c r="T88" s="250"/>
      <c r="U88" s="250"/>
    </row>
    <row r="89" spans="1:21" s="173" customFormat="1" ht="133.5" customHeight="1" x14ac:dyDescent="0.3">
      <c r="A89" s="269" t="s">
        <v>542</v>
      </c>
      <c r="B89" s="469" t="s">
        <v>616</v>
      </c>
      <c r="C89" s="471" t="s">
        <v>1195</v>
      </c>
      <c r="D89" s="473" t="s">
        <v>5</v>
      </c>
      <c r="E89" s="462" t="s">
        <v>14</v>
      </c>
      <c r="F89" s="462" t="s">
        <v>14</v>
      </c>
      <c r="G89" s="464" t="s">
        <v>18</v>
      </c>
      <c r="H89" s="466" t="s">
        <v>18</v>
      </c>
      <c r="I89" s="32" t="s">
        <v>541</v>
      </c>
      <c r="J89" s="32" t="s">
        <v>1008</v>
      </c>
      <c r="K89" s="32" t="s">
        <v>732</v>
      </c>
      <c r="L89" s="32" t="s">
        <v>547</v>
      </c>
      <c r="M89" s="175" t="s">
        <v>6</v>
      </c>
      <c r="N89" s="176"/>
      <c r="O89" s="176"/>
      <c r="P89" s="177">
        <f>IF(M89="","0",IF(M89="Pass",1,IF(M89="Fail",0,IF(M89="TBD",0,IF(M89="N/A (Please provide reason)",1)))))</f>
        <v>0</v>
      </c>
      <c r="Q89" s="109">
        <f>IF(AND(D89="M",M89="N/A (Please provide reason)"),1,0)</f>
        <v>0</v>
      </c>
      <c r="R89" s="146">
        <f t="shared" ref="R89:S91" si="112">IF(E89 = "YES",1,0)</f>
        <v>1</v>
      </c>
      <c r="S89" s="146">
        <f t="shared" si="112"/>
        <v>1</v>
      </c>
      <c r="T89" s="146">
        <f t="shared" ref="T89" si="113">IF(G89 = "YES",1,0)</f>
        <v>0</v>
      </c>
      <c r="U89" s="146">
        <f t="shared" ref="U89" si="114">IF(H89 = "YES",1,0)</f>
        <v>0</v>
      </c>
    </row>
    <row r="90" spans="1:21" s="173" customFormat="1" ht="133.5" customHeight="1" x14ac:dyDescent="0.3">
      <c r="A90" s="269" t="s">
        <v>836</v>
      </c>
      <c r="B90" s="475"/>
      <c r="C90" s="485"/>
      <c r="D90" s="474"/>
      <c r="E90" s="479"/>
      <c r="F90" s="479"/>
      <c r="G90" s="480"/>
      <c r="H90" s="467"/>
      <c r="I90" s="32" t="s">
        <v>869</v>
      </c>
      <c r="J90" s="32" t="s">
        <v>1051</v>
      </c>
      <c r="K90" s="32" t="s">
        <v>1009</v>
      </c>
      <c r="L90" s="311" t="s">
        <v>1010</v>
      </c>
      <c r="M90" s="175" t="s">
        <v>6</v>
      </c>
      <c r="N90" s="176"/>
      <c r="O90" s="176"/>
      <c r="P90" s="177">
        <f>IF(M90="","0",IF(M90="Pass",1,IF(M90="Fail",0,IF(M90="TBD",0,IF(M90="N/A (Please provide reason)",1)))))</f>
        <v>0</v>
      </c>
      <c r="Q90" s="109">
        <f>IF(AND(D89="M",M90="N/A (Please provide reason)"),1,0)</f>
        <v>0</v>
      </c>
      <c r="R90" s="146">
        <f>IF(E89 = "YES",1,0)</f>
        <v>1</v>
      </c>
      <c r="S90" s="146">
        <f>IF(F89 = "YES",1,0)</f>
        <v>1</v>
      </c>
      <c r="T90" s="146">
        <f t="shared" ref="T90:U90" si="115">IF(G89 = "YES",1,0)</f>
        <v>0</v>
      </c>
      <c r="U90" s="146">
        <f t="shared" si="115"/>
        <v>0</v>
      </c>
    </row>
    <row r="91" spans="1:21" s="173" customFormat="1" ht="62.25" customHeight="1" x14ac:dyDescent="0.3">
      <c r="A91" s="269" t="s">
        <v>543</v>
      </c>
      <c r="B91" s="469" t="s">
        <v>617</v>
      </c>
      <c r="C91" s="471" t="s">
        <v>1196</v>
      </c>
      <c r="D91" s="473" t="s">
        <v>5</v>
      </c>
      <c r="E91" s="462" t="s">
        <v>14</v>
      </c>
      <c r="F91" s="462" t="s">
        <v>14</v>
      </c>
      <c r="G91" s="464" t="s">
        <v>18</v>
      </c>
      <c r="H91" s="351" t="s">
        <v>18</v>
      </c>
      <c r="I91" s="460" t="s">
        <v>541</v>
      </c>
      <c r="J91" s="32" t="s">
        <v>1011</v>
      </c>
      <c r="K91" s="460" t="s">
        <v>546</v>
      </c>
      <c r="L91" s="460" t="s">
        <v>849</v>
      </c>
      <c r="M91" s="175" t="s">
        <v>6</v>
      </c>
      <c r="N91" s="176"/>
      <c r="O91" s="176"/>
      <c r="P91" s="177">
        <f>IF(M91="","0",IF(M91="Pass",1,IF(M91="Fail",0,IF(M91="TBD",0,IF(M91="N/A (Please provide reason)",1)))))</f>
        <v>0</v>
      </c>
      <c r="Q91" s="109">
        <f>IF(AND(D91="M",M91="N/A (Please provide reason)"),1,0)</f>
        <v>0</v>
      </c>
      <c r="R91" s="146">
        <f t="shared" si="112"/>
        <v>1</v>
      </c>
      <c r="S91" s="146">
        <f t="shared" si="112"/>
        <v>1</v>
      </c>
      <c r="T91" s="146">
        <f t="shared" ref="T91" si="116">IF(G91 = "YES",1,0)</f>
        <v>0</v>
      </c>
      <c r="U91" s="146">
        <f t="shared" ref="U91" si="117">IF(H91 = "YES",1,0)</f>
        <v>0</v>
      </c>
    </row>
    <row r="92" spans="1:21" s="173" customFormat="1" ht="55.5" customHeight="1" x14ac:dyDescent="0.3">
      <c r="A92" s="269" t="s">
        <v>544</v>
      </c>
      <c r="B92" s="470"/>
      <c r="C92" s="472"/>
      <c r="D92" s="482"/>
      <c r="E92" s="463"/>
      <c r="F92" s="463"/>
      <c r="G92" s="465"/>
      <c r="H92" s="352"/>
      <c r="I92" s="481"/>
      <c r="J92" s="32" t="s">
        <v>1012</v>
      </c>
      <c r="K92" s="481"/>
      <c r="L92" s="481"/>
      <c r="M92" s="175" t="s">
        <v>6</v>
      </c>
      <c r="N92" s="176"/>
      <c r="O92" s="176"/>
      <c r="P92" s="177">
        <f>IF(M92="","0",IF(M92="Pass",1,IF(M92="Fail",0,IF(M92="TBD",0,IF(M92="N/A (Please provide reason)",1)))))</f>
        <v>0</v>
      </c>
      <c r="Q92" s="109">
        <f>IF(AND(D91="M",M92="N/A (Please provide reason)"),1,0)</f>
        <v>0</v>
      </c>
      <c r="R92" s="146">
        <f>IF(E91 = "YES",1,0)</f>
        <v>1</v>
      </c>
      <c r="S92" s="146">
        <f>IF(F91 = "YES",1,0)</f>
        <v>1</v>
      </c>
      <c r="T92" s="146">
        <f t="shared" ref="T92:U92" si="118">IF(G91 = "YES",1,0)</f>
        <v>0</v>
      </c>
      <c r="U92" s="146">
        <f t="shared" si="118"/>
        <v>0</v>
      </c>
    </row>
    <row r="93" spans="1:21" s="173" customFormat="1" ht="55.5" customHeight="1" x14ac:dyDescent="0.3">
      <c r="A93" s="269" t="s">
        <v>545</v>
      </c>
      <c r="B93" s="470"/>
      <c r="C93" s="472"/>
      <c r="D93" s="482"/>
      <c r="E93" s="463"/>
      <c r="F93" s="463"/>
      <c r="G93" s="465"/>
      <c r="H93" s="352"/>
      <c r="I93" s="461"/>
      <c r="J93" s="32" t="s">
        <v>1013</v>
      </c>
      <c r="K93" s="461"/>
      <c r="L93" s="461"/>
      <c r="M93" s="175" t="s">
        <v>6</v>
      </c>
      <c r="N93" s="176"/>
      <c r="O93" s="176"/>
      <c r="P93" s="177">
        <f t="shared" ref="P93:P95" si="119">IF(M93="","0",IF(M93="Pass",1,IF(M93="Fail",0,IF(M93="TBD",0,IF(M93="N/A (Please provide reason)",1)))))</f>
        <v>0</v>
      </c>
      <c r="Q93" s="109">
        <f>IF(AND(D91="M",M93="N/A (Please provide reason)"),1,0)</f>
        <v>0</v>
      </c>
      <c r="R93" s="146">
        <f>IF(E91 = "YES",1,0)</f>
        <v>1</v>
      </c>
      <c r="S93" s="146">
        <f>IF(F91 = "YES",1,0)</f>
        <v>1</v>
      </c>
      <c r="T93" s="146">
        <f>IF(G91 = "YES",1,0)</f>
        <v>0</v>
      </c>
      <c r="U93" s="146">
        <f>IF(H91 = "YES",1,0)</f>
        <v>0</v>
      </c>
    </row>
    <row r="94" spans="1:21" s="173" customFormat="1" ht="55.5" customHeight="1" x14ac:dyDescent="0.3">
      <c r="A94" s="269" t="s">
        <v>866</v>
      </c>
      <c r="B94" s="470"/>
      <c r="C94" s="472"/>
      <c r="D94" s="482"/>
      <c r="E94" s="463"/>
      <c r="F94" s="463"/>
      <c r="G94" s="465"/>
      <c r="H94" s="352"/>
      <c r="I94" s="460" t="s">
        <v>869</v>
      </c>
      <c r="J94" s="32" t="s">
        <v>1052</v>
      </c>
      <c r="K94" s="460" t="s">
        <v>546</v>
      </c>
      <c r="L94" s="460" t="s">
        <v>1014</v>
      </c>
      <c r="M94" s="175" t="s">
        <v>6</v>
      </c>
      <c r="N94" s="176"/>
      <c r="O94" s="176"/>
      <c r="P94" s="177">
        <f t="shared" si="119"/>
        <v>0</v>
      </c>
      <c r="Q94" s="109">
        <f>IF(AND(D91="M",M94="N/A (Please provide reason)"),1,0)</f>
        <v>0</v>
      </c>
      <c r="R94" s="146">
        <f>IF(E91 = "YES",1,0)</f>
        <v>1</v>
      </c>
      <c r="S94" s="146">
        <f>IF(F91 = "YES",1,0)</f>
        <v>1</v>
      </c>
      <c r="T94" s="146">
        <f>IF(G91 = "YES",1,0)</f>
        <v>0</v>
      </c>
      <c r="U94" s="146">
        <f>IF(H91 = "YES",1,0)</f>
        <v>0</v>
      </c>
    </row>
    <row r="95" spans="1:21" s="173" customFormat="1" ht="55.5" customHeight="1" x14ac:dyDescent="0.3">
      <c r="A95" s="269" t="s">
        <v>867</v>
      </c>
      <c r="B95" s="470"/>
      <c r="C95" s="472"/>
      <c r="D95" s="482"/>
      <c r="E95" s="463"/>
      <c r="F95" s="463"/>
      <c r="G95" s="465"/>
      <c r="H95" s="352"/>
      <c r="I95" s="481"/>
      <c r="J95" s="32" t="s">
        <v>1053</v>
      </c>
      <c r="K95" s="481"/>
      <c r="L95" s="481"/>
      <c r="M95" s="175" t="s">
        <v>6</v>
      </c>
      <c r="N95" s="176"/>
      <c r="O95" s="176"/>
      <c r="P95" s="177">
        <f t="shared" si="119"/>
        <v>0</v>
      </c>
      <c r="Q95" s="109">
        <f>IF(AND(D91="M",M95="N/A (Please provide reason)"),1,0)</f>
        <v>0</v>
      </c>
      <c r="R95" s="146">
        <f>IF(E91 = "YES",1,0)</f>
        <v>1</v>
      </c>
      <c r="S95" s="146">
        <f>IF(F91 = "YES",1,0)</f>
        <v>1</v>
      </c>
      <c r="T95" s="146">
        <f>IF(G91 = "YES",1,0)</f>
        <v>0</v>
      </c>
      <c r="U95" s="146">
        <f>IF(H91 = "YES",1,0)</f>
        <v>0</v>
      </c>
    </row>
    <row r="96" spans="1:21" s="173" customFormat="1" ht="83.4" customHeight="1" x14ac:dyDescent="0.3">
      <c r="A96" s="269" t="s">
        <v>868</v>
      </c>
      <c r="B96" s="475"/>
      <c r="C96" s="485"/>
      <c r="D96" s="474"/>
      <c r="E96" s="479"/>
      <c r="F96" s="479"/>
      <c r="G96" s="480"/>
      <c r="H96" s="354"/>
      <c r="I96" s="461"/>
      <c r="J96" s="32" t="s">
        <v>1054</v>
      </c>
      <c r="K96" s="461"/>
      <c r="L96" s="461"/>
      <c r="M96" s="175" t="s">
        <v>6</v>
      </c>
      <c r="N96" s="176"/>
      <c r="O96" s="176"/>
      <c r="P96" s="177">
        <f>IF(M96="","0",IF(M96="Pass",1,IF(M96="Fail",0,IF(M96="TBD",0,IF(M96="N/A (Please provide reason)",1)))))</f>
        <v>0</v>
      </c>
      <c r="Q96" s="109">
        <f>IF(AND(D91="M",M96="N/A (Please provide reason)"),1,0)</f>
        <v>0</v>
      </c>
      <c r="R96" s="146">
        <f>IF(E91 = "YES",1,0)</f>
        <v>1</v>
      </c>
      <c r="S96" s="146">
        <f>IF(F91 = "YES",1,0)</f>
        <v>1</v>
      </c>
      <c r="T96" s="146">
        <f t="shared" ref="T96:U96" si="120">IF(G91 = "YES",1,0)</f>
        <v>0</v>
      </c>
      <c r="U96" s="146">
        <f t="shared" si="120"/>
        <v>0</v>
      </c>
    </row>
    <row r="97" spans="1:21" s="173" customFormat="1" ht="13.8" x14ac:dyDescent="0.3">
      <c r="A97" s="8" t="s">
        <v>1076</v>
      </c>
      <c r="B97" s="8"/>
      <c r="C97" s="9"/>
      <c r="D97" s="10"/>
      <c r="E97" s="10"/>
      <c r="F97" s="10"/>
      <c r="G97" s="10"/>
      <c r="H97" s="10"/>
      <c r="I97" s="10"/>
      <c r="J97" s="10"/>
      <c r="K97" s="10"/>
      <c r="L97" s="10"/>
      <c r="M97" s="10"/>
      <c r="N97" s="10"/>
      <c r="O97" s="10"/>
      <c r="P97" s="11"/>
      <c r="Q97" s="108"/>
      <c r="R97" s="249"/>
      <c r="S97" s="250"/>
      <c r="T97" s="250"/>
      <c r="U97" s="250"/>
    </row>
    <row r="98" spans="1:21" s="173" customFormat="1" ht="13.8" x14ac:dyDescent="0.3">
      <c r="A98" s="8" t="s">
        <v>1074</v>
      </c>
      <c r="B98" s="8"/>
      <c r="C98" s="9"/>
      <c r="D98" s="10"/>
      <c r="E98" s="10"/>
      <c r="F98" s="10"/>
      <c r="G98" s="10"/>
      <c r="H98" s="10"/>
      <c r="I98" s="10"/>
      <c r="J98" s="10"/>
      <c r="K98" s="10"/>
      <c r="L98" s="10"/>
      <c r="M98" s="10"/>
      <c r="N98" s="10"/>
      <c r="O98" s="10"/>
      <c r="P98" s="11"/>
      <c r="Q98" s="108"/>
      <c r="R98" s="249"/>
      <c r="S98" s="250"/>
      <c r="T98" s="250"/>
      <c r="U98" s="250"/>
    </row>
    <row r="99" spans="1:21" s="173" customFormat="1" ht="111.75" customHeight="1" x14ac:dyDescent="0.3">
      <c r="A99" s="326" t="s">
        <v>629</v>
      </c>
      <c r="B99" s="264" t="s">
        <v>25</v>
      </c>
      <c r="C99" s="310" t="s">
        <v>1152</v>
      </c>
      <c r="D99" s="397" t="s">
        <v>370</v>
      </c>
      <c r="E99" s="271" t="s">
        <v>14</v>
      </c>
      <c r="F99" s="271" t="s">
        <v>14</v>
      </c>
      <c r="G99" s="34" t="s">
        <v>18</v>
      </c>
      <c r="H99" s="353" t="s">
        <v>18</v>
      </c>
      <c r="I99" s="32" t="s">
        <v>1070</v>
      </c>
      <c r="J99" s="32" t="s">
        <v>915</v>
      </c>
      <c r="K99" s="32" t="s">
        <v>733</v>
      </c>
      <c r="L99" s="32"/>
      <c r="M99" s="175" t="s">
        <v>6</v>
      </c>
      <c r="N99" s="176"/>
      <c r="O99" s="176"/>
      <c r="P99" s="177">
        <f t="shared" ref="P99" si="121">IF(M99="","0",IF(M99="Pass",1,IF(M99="Fail",0,IF(M99="TBD",0,IF(M99="N/A (Please provide reason)",1)))))</f>
        <v>0</v>
      </c>
      <c r="Q99" s="109">
        <f>IF(AND(D99="M",M99="N/A (Please provide reason)"),1,0)</f>
        <v>0</v>
      </c>
      <c r="R99" s="146">
        <f t="shared" ref="R99" si="122">IF(E99 = "YES",1,0)</f>
        <v>1</v>
      </c>
      <c r="S99" s="146">
        <f t="shared" ref="S99" si="123">IF(F99 = "YES",1,0)</f>
        <v>1</v>
      </c>
      <c r="T99" s="146">
        <f t="shared" ref="T99" si="124">IF(G99 = "YES",1,0)</f>
        <v>0</v>
      </c>
      <c r="U99" s="146">
        <f t="shared" ref="U99" si="125">IF(H99 = "YES",1,0)</f>
        <v>0</v>
      </c>
    </row>
    <row r="100" spans="1:21" s="173" customFormat="1" ht="231.9" customHeight="1" x14ac:dyDescent="0.3">
      <c r="A100" s="269" t="s">
        <v>630</v>
      </c>
      <c r="B100" s="264" t="s">
        <v>26</v>
      </c>
      <c r="C100" s="310" t="s">
        <v>1197</v>
      </c>
      <c r="D100" s="70" t="s">
        <v>5</v>
      </c>
      <c r="E100" s="178" t="s">
        <v>14</v>
      </c>
      <c r="F100" s="178" t="s">
        <v>14</v>
      </c>
      <c r="G100" s="34" t="s">
        <v>18</v>
      </c>
      <c r="H100" s="353" t="s">
        <v>18</v>
      </c>
      <c r="I100" s="32" t="s">
        <v>1015</v>
      </c>
      <c r="J100" s="32" t="s">
        <v>1016</v>
      </c>
      <c r="K100" s="32" t="s">
        <v>586</v>
      </c>
      <c r="L100" s="32" t="s">
        <v>1071</v>
      </c>
      <c r="M100" s="175" t="s">
        <v>6</v>
      </c>
      <c r="N100" s="176"/>
      <c r="O100" s="176"/>
      <c r="P100" s="177">
        <f t="shared" ref="P100:P109" si="126">IF(M100="","0",IF(M100="Pass",1,IF(M100="Fail",0,IF(M100="TBD",0,IF(M100="N/A (Please provide reason)",1)))))</f>
        <v>0</v>
      </c>
      <c r="Q100" s="109">
        <f>IF(AND(D100="M",M100="N/A (Please provide reason)"),1,0)</f>
        <v>0</v>
      </c>
      <c r="R100" s="146">
        <f t="shared" ref="R100:S102" si="127">IF(E100 = "YES",1,0)</f>
        <v>1</v>
      </c>
      <c r="S100" s="146">
        <f t="shared" si="127"/>
        <v>1</v>
      </c>
      <c r="T100" s="146">
        <f t="shared" ref="T100:T102" si="128">IF(G100 = "YES",1,0)</f>
        <v>0</v>
      </c>
      <c r="U100" s="146">
        <f t="shared" ref="U100:U102" si="129">IF(H100 = "YES",1,0)</f>
        <v>0</v>
      </c>
    </row>
    <row r="101" spans="1:21" s="173" customFormat="1" ht="169.5" customHeight="1" x14ac:dyDescent="0.3">
      <c r="A101" s="269" t="s">
        <v>631</v>
      </c>
      <c r="B101" s="264" t="s">
        <v>618</v>
      </c>
      <c r="C101" s="310" t="s">
        <v>1198</v>
      </c>
      <c r="D101" s="188" t="s">
        <v>370</v>
      </c>
      <c r="E101" s="178" t="s">
        <v>14</v>
      </c>
      <c r="F101" s="178" t="s">
        <v>14</v>
      </c>
      <c r="G101" s="34" t="s">
        <v>18</v>
      </c>
      <c r="H101" s="355" t="s">
        <v>18</v>
      </c>
      <c r="I101" s="263" t="s">
        <v>550</v>
      </c>
      <c r="J101" s="263" t="s">
        <v>717</v>
      </c>
      <c r="K101" s="263" t="s">
        <v>718</v>
      </c>
      <c r="L101" s="263" t="s">
        <v>551</v>
      </c>
      <c r="M101" s="175" t="s">
        <v>6</v>
      </c>
      <c r="N101" s="176"/>
      <c r="O101" s="176"/>
      <c r="P101" s="177">
        <f t="shared" si="126"/>
        <v>0</v>
      </c>
      <c r="Q101" s="109">
        <f>IF(AND(D101="M",M101="N/A (Please provide reason)"),1,0)</f>
        <v>0</v>
      </c>
      <c r="R101" s="146">
        <f t="shared" si="127"/>
        <v>1</v>
      </c>
      <c r="S101" s="146">
        <f t="shared" si="127"/>
        <v>1</v>
      </c>
      <c r="T101" s="146">
        <f t="shared" si="128"/>
        <v>0</v>
      </c>
      <c r="U101" s="146">
        <f t="shared" si="129"/>
        <v>0</v>
      </c>
    </row>
    <row r="102" spans="1:21" s="173" customFormat="1" ht="69" customHeight="1" x14ac:dyDescent="0.3">
      <c r="A102" s="269" t="s">
        <v>632</v>
      </c>
      <c r="B102" s="469" t="s">
        <v>619</v>
      </c>
      <c r="C102" s="471" t="s">
        <v>1199</v>
      </c>
      <c r="D102" s="473" t="s">
        <v>5</v>
      </c>
      <c r="E102" s="462" t="s">
        <v>14</v>
      </c>
      <c r="F102" s="462" t="s">
        <v>14</v>
      </c>
      <c r="G102" s="464" t="s">
        <v>18</v>
      </c>
      <c r="H102" s="466" t="s">
        <v>18</v>
      </c>
      <c r="I102" s="32" t="s">
        <v>826</v>
      </c>
      <c r="J102" s="32" t="s">
        <v>941</v>
      </c>
      <c r="K102" s="32" t="s">
        <v>553</v>
      </c>
      <c r="L102" s="394" t="s">
        <v>1017</v>
      </c>
      <c r="M102" s="175" t="s">
        <v>6</v>
      </c>
      <c r="N102" s="176"/>
      <c r="O102" s="176"/>
      <c r="P102" s="177">
        <f t="shared" si="126"/>
        <v>0</v>
      </c>
      <c r="Q102" s="109">
        <f>IF(AND(D102="M",M102="N/A (Please provide reason)"),1,0)</f>
        <v>0</v>
      </c>
      <c r="R102" s="146">
        <f t="shared" si="127"/>
        <v>1</v>
      </c>
      <c r="S102" s="146">
        <f t="shared" si="127"/>
        <v>1</v>
      </c>
      <c r="T102" s="146">
        <f t="shared" si="128"/>
        <v>0</v>
      </c>
      <c r="U102" s="146">
        <f t="shared" si="129"/>
        <v>0</v>
      </c>
    </row>
    <row r="103" spans="1:21" s="173" customFormat="1" ht="69" customHeight="1" x14ac:dyDescent="0.3">
      <c r="A103" s="326" t="s">
        <v>633</v>
      </c>
      <c r="B103" s="470"/>
      <c r="C103" s="472"/>
      <c r="D103" s="482"/>
      <c r="E103" s="463"/>
      <c r="F103" s="463"/>
      <c r="G103" s="465"/>
      <c r="H103" s="468"/>
      <c r="I103" s="32" t="s">
        <v>827</v>
      </c>
      <c r="J103" s="32" t="s">
        <v>942</v>
      </c>
      <c r="K103" s="32" t="s">
        <v>554</v>
      </c>
      <c r="L103" s="394" t="s">
        <v>1017</v>
      </c>
      <c r="M103" s="175" t="s">
        <v>6</v>
      </c>
      <c r="N103" s="176"/>
      <c r="O103" s="176"/>
      <c r="P103" s="177">
        <f t="shared" ref="P103" si="130">IF(M103="","0",IF(M103="Pass",1,IF(M103="Fail",0,IF(M103="TBD",0,IF(M103="N/A (Please provide reason)",1)))))</f>
        <v>0</v>
      </c>
      <c r="Q103" s="109">
        <f>IF(AND(D102="M",M103="N/A (Please provide reason)"),1,0)</f>
        <v>0</v>
      </c>
      <c r="R103" s="146">
        <f>IF(E102 = "YES",1,0)</f>
        <v>1</v>
      </c>
      <c r="S103" s="146">
        <f>IF(F102 = "YES",1,0)</f>
        <v>1</v>
      </c>
      <c r="T103" s="146">
        <f t="shared" ref="T103:U103" si="131">IF(G102 = "YES",1,0)</f>
        <v>0</v>
      </c>
      <c r="U103" s="146">
        <f t="shared" si="131"/>
        <v>0</v>
      </c>
    </row>
    <row r="104" spans="1:21" s="173" customFormat="1" ht="69" customHeight="1" x14ac:dyDescent="0.3">
      <c r="A104" s="269" t="s">
        <v>837</v>
      </c>
      <c r="B104" s="470"/>
      <c r="C104" s="472"/>
      <c r="D104" s="482"/>
      <c r="E104" s="463"/>
      <c r="F104" s="463"/>
      <c r="G104" s="465"/>
      <c r="H104" s="468"/>
      <c r="I104" s="32" t="s">
        <v>1018</v>
      </c>
      <c r="J104" s="32" t="s">
        <v>943</v>
      </c>
      <c r="K104" s="32" t="s">
        <v>860</v>
      </c>
      <c r="L104" s="394" t="s">
        <v>1030</v>
      </c>
      <c r="M104" s="175" t="s">
        <v>6</v>
      </c>
      <c r="N104" s="176"/>
      <c r="O104" s="176"/>
      <c r="P104" s="177">
        <f t="shared" ref="P104" si="132">IF(M104="","0",IF(M104="Pass",1,IF(M104="Fail",0,IF(M104="TBD",0,IF(M104="N/A (Please provide reason)",1)))))</f>
        <v>0</v>
      </c>
      <c r="Q104" s="109">
        <f>IF(AND(D102="M",M104="N/A (Please provide reason)"),1,0)</f>
        <v>0</v>
      </c>
      <c r="R104" s="146">
        <f>IF(E102 = "YES",1,0)</f>
        <v>1</v>
      </c>
      <c r="S104" s="146">
        <f>IF(F102 = "YES",1,0)</f>
        <v>1</v>
      </c>
      <c r="T104" s="146">
        <f>IF(G102 = "YES",1,0)</f>
        <v>0</v>
      </c>
      <c r="U104" s="146">
        <f>IF(H102 = "YES",1,0)</f>
        <v>0</v>
      </c>
    </row>
    <row r="105" spans="1:21" s="173" customFormat="1" ht="149.1" customHeight="1" x14ac:dyDescent="0.3">
      <c r="A105" s="269" t="s">
        <v>864</v>
      </c>
      <c r="B105" s="475"/>
      <c r="C105" s="485"/>
      <c r="D105" s="474"/>
      <c r="E105" s="479"/>
      <c r="F105" s="479"/>
      <c r="G105" s="480"/>
      <c r="H105" s="467"/>
      <c r="I105" s="32" t="s">
        <v>1019</v>
      </c>
      <c r="J105" s="32" t="s">
        <v>1055</v>
      </c>
      <c r="K105" s="32" t="s">
        <v>861</v>
      </c>
      <c r="L105" s="394" t="s">
        <v>1030</v>
      </c>
      <c r="M105" s="175" t="s">
        <v>6</v>
      </c>
      <c r="N105" s="176"/>
      <c r="O105" s="176"/>
      <c r="P105" s="177">
        <f t="shared" si="126"/>
        <v>0</v>
      </c>
      <c r="Q105" s="109">
        <f>IF(AND(D102="M",M105="N/A (Please provide reason)"),1,0)</f>
        <v>0</v>
      </c>
      <c r="R105" s="146">
        <f>IF(E102 = "YES",1,0)</f>
        <v>1</v>
      </c>
      <c r="S105" s="146">
        <f>IF(F102 = "YES",1,0)</f>
        <v>1</v>
      </c>
      <c r="T105" s="146">
        <f t="shared" ref="T105:U105" si="133">IF(G102 = "YES",1,0)</f>
        <v>0</v>
      </c>
      <c r="U105" s="146">
        <f t="shared" si="133"/>
        <v>0</v>
      </c>
    </row>
    <row r="106" spans="1:21" s="173" customFormat="1" ht="115.8" customHeight="1" x14ac:dyDescent="0.3">
      <c r="A106" s="269" t="s">
        <v>634</v>
      </c>
      <c r="B106" s="264" t="s">
        <v>620</v>
      </c>
      <c r="C106" s="310" t="s">
        <v>1153</v>
      </c>
      <c r="D106" s="70" t="s">
        <v>5</v>
      </c>
      <c r="E106" s="178" t="s">
        <v>14</v>
      </c>
      <c r="F106" s="178" t="s">
        <v>14</v>
      </c>
      <c r="G106" s="34" t="s">
        <v>18</v>
      </c>
      <c r="H106" s="353" t="s">
        <v>18</v>
      </c>
      <c r="I106" s="32" t="s">
        <v>555</v>
      </c>
      <c r="J106" s="32" t="s">
        <v>945</v>
      </c>
      <c r="K106" s="32" t="s">
        <v>734</v>
      </c>
      <c r="L106" s="32" t="s">
        <v>1056</v>
      </c>
      <c r="M106" s="175" t="s">
        <v>6</v>
      </c>
      <c r="N106" s="176"/>
      <c r="O106" s="176"/>
      <c r="P106" s="177">
        <f t="shared" si="126"/>
        <v>0</v>
      </c>
      <c r="Q106" s="109">
        <f>IF(AND(D106="M",M106="N/A (Please provide reason)"),1,0)</f>
        <v>0</v>
      </c>
      <c r="R106" s="146">
        <f t="shared" ref="R106:S109" si="134">IF(E106 = "YES",1,0)</f>
        <v>1</v>
      </c>
      <c r="S106" s="146">
        <f t="shared" si="134"/>
        <v>1</v>
      </c>
      <c r="T106" s="146">
        <f t="shared" ref="T106:T109" si="135">IF(G106 = "YES",1,0)</f>
        <v>0</v>
      </c>
      <c r="U106" s="146">
        <f t="shared" ref="U106:U109" si="136">IF(H106 = "YES",1,0)</f>
        <v>0</v>
      </c>
    </row>
    <row r="107" spans="1:21" s="173" customFormat="1" ht="67.5" customHeight="1" x14ac:dyDescent="0.3">
      <c r="A107" s="269" t="s">
        <v>635</v>
      </c>
      <c r="B107" s="264" t="s">
        <v>621</v>
      </c>
      <c r="C107" s="310" t="s">
        <v>1154</v>
      </c>
      <c r="D107" s="70" t="s">
        <v>5</v>
      </c>
      <c r="E107" s="178" t="s">
        <v>14</v>
      </c>
      <c r="F107" s="178" t="s">
        <v>14</v>
      </c>
      <c r="G107" s="34" t="s">
        <v>18</v>
      </c>
      <c r="H107" s="353" t="s">
        <v>18</v>
      </c>
      <c r="I107" s="32" t="s">
        <v>552</v>
      </c>
      <c r="J107" s="32" t="s">
        <v>946</v>
      </c>
      <c r="K107" s="32" t="s">
        <v>556</v>
      </c>
      <c r="L107" s="32" t="s">
        <v>1057</v>
      </c>
      <c r="M107" s="175" t="s">
        <v>6</v>
      </c>
      <c r="N107" s="176"/>
      <c r="O107" s="176"/>
      <c r="P107" s="177">
        <f t="shared" si="126"/>
        <v>0</v>
      </c>
      <c r="Q107" s="109">
        <f>IF(AND(D107="M",M107="N/A (Please provide reason)"),1,0)</f>
        <v>0</v>
      </c>
      <c r="R107" s="146">
        <f t="shared" si="134"/>
        <v>1</v>
      </c>
      <c r="S107" s="146">
        <f t="shared" si="134"/>
        <v>1</v>
      </c>
      <c r="T107" s="146">
        <f t="shared" si="135"/>
        <v>0</v>
      </c>
      <c r="U107" s="146">
        <f t="shared" si="136"/>
        <v>0</v>
      </c>
    </row>
    <row r="108" spans="1:21" s="173" customFormat="1" ht="111.75" customHeight="1" x14ac:dyDescent="0.3">
      <c r="A108" s="269" t="s">
        <v>636</v>
      </c>
      <c r="B108" s="264" t="s">
        <v>622</v>
      </c>
      <c r="C108" s="310" t="s">
        <v>1200</v>
      </c>
      <c r="D108" s="70" t="s">
        <v>5</v>
      </c>
      <c r="E108" s="178" t="s">
        <v>14</v>
      </c>
      <c r="F108" s="178" t="s">
        <v>14</v>
      </c>
      <c r="G108" s="34" t="s">
        <v>18</v>
      </c>
      <c r="H108" s="353" t="s">
        <v>18</v>
      </c>
      <c r="I108" s="32" t="s">
        <v>557</v>
      </c>
      <c r="J108" s="32" t="s">
        <v>558</v>
      </c>
      <c r="K108" s="32" t="s">
        <v>559</v>
      </c>
      <c r="L108" s="32" t="s">
        <v>560</v>
      </c>
      <c r="M108" s="175" t="s">
        <v>6</v>
      </c>
      <c r="N108" s="176"/>
      <c r="O108" s="176"/>
      <c r="P108" s="177">
        <f t="shared" si="126"/>
        <v>0</v>
      </c>
      <c r="Q108" s="109">
        <f>IF(AND(D108="M",M108="N/A (Please provide reason)"),1,0)</f>
        <v>0</v>
      </c>
      <c r="R108" s="146">
        <f t="shared" si="134"/>
        <v>1</v>
      </c>
      <c r="S108" s="146">
        <f t="shared" si="134"/>
        <v>1</v>
      </c>
      <c r="T108" s="146">
        <f t="shared" si="135"/>
        <v>0</v>
      </c>
      <c r="U108" s="146">
        <f t="shared" si="136"/>
        <v>0</v>
      </c>
    </row>
    <row r="109" spans="1:21" s="173" customFormat="1" ht="284.25" customHeight="1" x14ac:dyDescent="0.3">
      <c r="A109" s="269" t="s">
        <v>637</v>
      </c>
      <c r="B109" s="264" t="s">
        <v>623</v>
      </c>
      <c r="C109" s="33" t="s">
        <v>1201</v>
      </c>
      <c r="D109" s="70" t="s">
        <v>5</v>
      </c>
      <c r="E109" s="178" t="s">
        <v>14</v>
      </c>
      <c r="F109" s="178" t="s">
        <v>14</v>
      </c>
      <c r="G109" s="34" t="s">
        <v>18</v>
      </c>
      <c r="H109" s="353" t="s">
        <v>18</v>
      </c>
      <c r="I109" s="32" t="s">
        <v>1020</v>
      </c>
      <c r="J109" s="32" t="s">
        <v>947</v>
      </c>
      <c r="K109" s="32" t="s">
        <v>1174</v>
      </c>
      <c r="L109" s="32" t="s">
        <v>1021</v>
      </c>
      <c r="M109" s="175" t="s">
        <v>6</v>
      </c>
      <c r="N109" s="176"/>
      <c r="O109" s="176"/>
      <c r="P109" s="177">
        <f t="shared" si="126"/>
        <v>0</v>
      </c>
      <c r="Q109" s="109">
        <f>IF(AND(D109="M",M109="N/A (Please provide reason)"),1,0)</f>
        <v>0</v>
      </c>
      <c r="R109" s="146">
        <f t="shared" si="134"/>
        <v>1</v>
      </c>
      <c r="S109" s="146">
        <f t="shared" si="134"/>
        <v>1</v>
      </c>
      <c r="T109" s="146">
        <f t="shared" si="135"/>
        <v>0</v>
      </c>
      <c r="U109" s="146">
        <f t="shared" si="136"/>
        <v>0</v>
      </c>
    </row>
    <row r="110" spans="1:21" s="173" customFormat="1" ht="13.8" x14ac:dyDescent="0.3">
      <c r="A110" s="8" t="s">
        <v>1073</v>
      </c>
      <c r="B110" s="8"/>
      <c r="C110" s="9"/>
      <c r="D110" s="10"/>
      <c r="E110" s="10"/>
      <c r="F110" s="10"/>
      <c r="G110" s="10"/>
      <c r="H110" s="10"/>
      <c r="I110" s="10"/>
      <c r="J110" s="10"/>
      <c r="K110" s="10"/>
      <c r="L110" s="10"/>
      <c r="M110" s="10"/>
      <c r="N110" s="10"/>
      <c r="O110" s="10"/>
      <c r="P110" s="11"/>
      <c r="Q110" s="11"/>
      <c r="R110" s="252"/>
      <c r="S110" s="250"/>
      <c r="T110" s="250"/>
      <c r="U110" s="250"/>
    </row>
    <row r="111" spans="1:21" s="173" customFormat="1" ht="13.8" x14ac:dyDescent="0.3">
      <c r="A111" s="72" t="s">
        <v>439</v>
      </c>
      <c r="B111" s="8"/>
      <c r="C111" s="9"/>
      <c r="D111" s="10"/>
      <c r="E111" s="10"/>
      <c r="F111" s="10"/>
      <c r="G111" s="10"/>
      <c r="H111" s="10"/>
      <c r="I111" s="10"/>
      <c r="J111" s="10"/>
      <c r="K111" s="10"/>
      <c r="L111" s="10"/>
      <c r="M111" s="10"/>
      <c r="N111" s="10"/>
      <c r="O111" s="10"/>
      <c r="P111" s="11"/>
      <c r="Q111" s="11"/>
      <c r="R111" s="252"/>
      <c r="S111" s="250"/>
      <c r="T111" s="250"/>
      <c r="U111" s="250"/>
    </row>
    <row r="112" spans="1:21" s="173" customFormat="1" ht="86.4" x14ac:dyDescent="0.3">
      <c r="A112" s="272" t="s">
        <v>704</v>
      </c>
      <c r="B112" s="330" t="s">
        <v>30</v>
      </c>
      <c r="C112" s="331" t="s">
        <v>1202</v>
      </c>
      <c r="D112" s="332" t="s">
        <v>5</v>
      </c>
      <c r="E112" s="335" t="s">
        <v>14</v>
      </c>
      <c r="F112" s="340" t="s">
        <v>14</v>
      </c>
      <c r="G112" s="342" t="s">
        <v>18</v>
      </c>
      <c r="H112" s="351" t="s">
        <v>18</v>
      </c>
      <c r="I112" s="266" t="s">
        <v>268</v>
      </c>
      <c r="J112" s="266" t="s">
        <v>1177</v>
      </c>
      <c r="K112" s="266" t="s">
        <v>374</v>
      </c>
      <c r="L112" s="266" t="s">
        <v>375</v>
      </c>
      <c r="M112" s="175" t="s">
        <v>6</v>
      </c>
      <c r="N112" s="176"/>
      <c r="O112" s="176"/>
      <c r="P112" s="254">
        <f>IF(M112="","0",IF(M112="Pass",1,IF(M112="Fail",0,IF(M112="TBD",0,IF(M112="N/A (Please provide reason)",1)))))</f>
        <v>0</v>
      </c>
      <c r="Q112" s="253">
        <f>IF(AND(D112="M",M112="N/A (Please provide reason)"),1,0)</f>
        <v>0</v>
      </c>
      <c r="R112" s="146">
        <f>IF(E112 = "YES",1,0)</f>
        <v>1</v>
      </c>
      <c r="S112" s="146">
        <f>IF(F112 = "YES",1,0)</f>
        <v>1</v>
      </c>
      <c r="T112" s="146">
        <f t="shared" ref="T112:U112" si="137">IF(G112 = "YES",1,0)</f>
        <v>0</v>
      </c>
      <c r="U112" s="146">
        <f t="shared" si="137"/>
        <v>0</v>
      </c>
    </row>
    <row r="113" spans="1:62" s="173" customFormat="1" ht="29.25" customHeight="1" x14ac:dyDescent="0.3">
      <c r="A113" s="272" t="s">
        <v>706</v>
      </c>
      <c r="B113" s="71" t="s">
        <v>754</v>
      </c>
      <c r="C113" s="310" t="s">
        <v>1155</v>
      </c>
      <c r="D113" s="336" t="s">
        <v>22</v>
      </c>
      <c r="E113" s="271" t="s">
        <v>14</v>
      </c>
      <c r="F113" s="271" t="s">
        <v>14</v>
      </c>
      <c r="G113" s="342" t="s">
        <v>18</v>
      </c>
      <c r="H113" s="342" t="s">
        <v>18</v>
      </c>
      <c r="I113" s="311" t="s">
        <v>757</v>
      </c>
      <c r="J113" s="312" t="s">
        <v>759</v>
      </c>
      <c r="K113" s="32" t="s">
        <v>758</v>
      </c>
      <c r="L113" s="262" t="s">
        <v>763</v>
      </c>
      <c r="M113" s="175" t="s">
        <v>6</v>
      </c>
      <c r="N113" s="12"/>
      <c r="O113" s="12"/>
      <c r="P113" s="254">
        <f t="shared" ref="P113:P121" si="138">IF(M113="","0",IF(M113="Pass",1,IF(M113="Fail",0,IF(M113="TBD",0,IF(M113="N/A (Please provide reason)",1)))))</f>
        <v>0</v>
      </c>
      <c r="Q113" s="253">
        <f t="shared" ref="Q113:Q120" si="139">IF(AND(D113="M",M113="N/A (Please provide reason)"),1,0)</f>
        <v>0</v>
      </c>
      <c r="R113" s="146">
        <f t="shared" ref="R113:S120" si="140">IF(E113 = "YES",1,0)</f>
        <v>1</v>
      </c>
      <c r="S113" s="146">
        <f t="shared" si="140"/>
        <v>1</v>
      </c>
      <c r="T113" s="146">
        <f t="shared" ref="T113:T120" si="141">IF(G113 = "YES",1,0)</f>
        <v>0</v>
      </c>
      <c r="U113" s="146">
        <f t="shared" ref="U113:U120" si="142">IF(H113 = "YES",1,0)</f>
        <v>0</v>
      </c>
    </row>
    <row r="114" spans="1:62" s="173" customFormat="1" ht="46.5" customHeight="1" x14ac:dyDescent="0.3">
      <c r="A114" s="272" t="s">
        <v>707</v>
      </c>
      <c r="B114" s="71" t="s">
        <v>382</v>
      </c>
      <c r="C114" s="310" t="s">
        <v>1156</v>
      </c>
      <c r="D114" s="70" t="s">
        <v>5</v>
      </c>
      <c r="E114" s="271" t="s">
        <v>14</v>
      </c>
      <c r="F114" s="178" t="s">
        <v>14</v>
      </c>
      <c r="G114" s="342" t="s">
        <v>18</v>
      </c>
      <c r="H114" s="351" t="s">
        <v>18</v>
      </c>
      <c r="I114" s="266" t="s">
        <v>383</v>
      </c>
      <c r="J114" s="266" t="s">
        <v>760</v>
      </c>
      <c r="K114" s="266" t="s">
        <v>761</v>
      </c>
      <c r="L114" s="262" t="s">
        <v>762</v>
      </c>
      <c r="M114" s="175" t="s">
        <v>6</v>
      </c>
      <c r="N114" s="176"/>
      <c r="O114" s="176"/>
      <c r="P114" s="254">
        <f t="shared" si="138"/>
        <v>0</v>
      </c>
      <c r="Q114" s="253">
        <f t="shared" si="139"/>
        <v>0</v>
      </c>
      <c r="R114" s="146">
        <f t="shared" si="140"/>
        <v>1</v>
      </c>
      <c r="S114" s="146">
        <f t="shared" si="140"/>
        <v>1</v>
      </c>
      <c r="T114" s="146">
        <f t="shared" si="141"/>
        <v>0</v>
      </c>
      <c r="U114" s="146">
        <f t="shared" si="142"/>
        <v>0</v>
      </c>
    </row>
    <row r="115" spans="1:62" s="173" customFormat="1" ht="86.4" x14ac:dyDescent="0.3">
      <c r="A115" s="272" t="s">
        <v>708</v>
      </c>
      <c r="B115" s="264" t="s">
        <v>386</v>
      </c>
      <c r="C115" s="306" t="s">
        <v>1157</v>
      </c>
      <c r="D115" s="288" t="s">
        <v>5</v>
      </c>
      <c r="E115" s="270" t="s">
        <v>14</v>
      </c>
      <c r="F115" s="341" t="s">
        <v>14</v>
      </c>
      <c r="G115" s="342" t="s">
        <v>18</v>
      </c>
      <c r="H115" s="351" t="s">
        <v>18</v>
      </c>
      <c r="I115" s="311" t="s">
        <v>385</v>
      </c>
      <c r="J115" s="32" t="s">
        <v>389</v>
      </c>
      <c r="K115" s="32" t="s">
        <v>788</v>
      </c>
      <c r="L115" s="32" t="s">
        <v>388</v>
      </c>
      <c r="M115" s="175" t="s">
        <v>6</v>
      </c>
      <c r="N115" s="12"/>
      <c r="O115" s="12"/>
      <c r="P115" s="254">
        <f t="shared" ref="P115" si="143">IF(M115="","0",IF(M115="Pass",1,IF(M115="Fail",0,IF(M115="TBD",0,IF(M115="N/A (Please provide reason)",1)))))</f>
        <v>0</v>
      </c>
      <c r="Q115" s="253">
        <f t="shared" si="139"/>
        <v>0</v>
      </c>
      <c r="R115" s="146">
        <f t="shared" si="140"/>
        <v>1</v>
      </c>
      <c r="S115" s="146">
        <f t="shared" si="140"/>
        <v>1</v>
      </c>
      <c r="T115" s="146">
        <f t="shared" si="141"/>
        <v>0</v>
      </c>
      <c r="U115" s="146">
        <f t="shared" si="142"/>
        <v>0</v>
      </c>
    </row>
    <row r="116" spans="1:62" s="173" customFormat="1" ht="280.8" customHeight="1" x14ac:dyDescent="0.3">
      <c r="A116" s="272" t="s">
        <v>709</v>
      </c>
      <c r="B116" s="339" t="s">
        <v>755</v>
      </c>
      <c r="C116" s="310" t="s">
        <v>1203</v>
      </c>
      <c r="D116" s="70" t="s">
        <v>5</v>
      </c>
      <c r="E116" s="271" t="s">
        <v>14</v>
      </c>
      <c r="F116" s="271" t="s">
        <v>14</v>
      </c>
      <c r="G116" s="342" t="s">
        <v>18</v>
      </c>
      <c r="H116" s="342" t="s">
        <v>18</v>
      </c>
      <c r="I116" s="32" t="s">
        <v>772</v>
      </c>
      <c r="J116" s="312" t="s">
        <v>756</v>
      </c>
      <c r="K116" s="32" t="s">
        <v>797</v>
      </c>
      <c r="L116" s="262"/>
      <c r="M116" s="175" t="s">
        <v>6</v>
      </c>
      <c r="N116" s="12"/>
      <c r="O116" s="12"/>
      <c r="P116" s="254">
        <f t="shared" ref="P116:P118" si="144">IF(M116="","0",IF(M116="Pass",1,IF(M116="Fail",0,IF(M116="TBD",0,IF(M116="N/A (Please provide reason)",1)))))</f>
        <v>0</v>
      </c>
      <c r="Q116" s="253">
        <f t="shared" si="139"/>
        <v>0</v>
      </c>
      <c r="R116" s="146">
        <f t="shared" si="140"/>
        <v>1</v>
      </c>
      <c r="S116" s="146">
        <f t="shared" si="140"/>
        <v>1</v>
      </c>
      <c r="T116" s="146">
        <f t="shared" si="141"/>
        <v>0</v>
      </c>
      <c r="U116" s="146">
        <f t="shared" si="142"/>
        <v>0</v>
      </c>
    </row>
    <row r="117" spans="1:62" s="173" customFormat="1" ht="252" customHeight="1" x14ac:dyDescent="0.3">
      <c r="A117" s="272" t="s">
        <v>710</v>
      </c>
      <c r="B117" s="304" t="s">
        <v>380</v>
      </c>
      <c r="C117" s="310" t="s">
        <v>1204</v>
      </c>
      <c r="D117" s="70" t="s">
        <v>5</v>
      </c>
      <c r="E117" s="271" t="s">
        <v>14</v>
      </c>
      <c r="F117" s="271" t="s">
        <v>14</v>
      </c>
      <c r="G117" s="34" t="s">
        <v>18</v>
      </c>
      <c r="H117" s="353" t="s">
        <v>18</v>
      </c>
      <c r="I117" s="32" t="s">
        <v>379</v>
      </c>
      <c r="J117" s="32" t="s">
        <v>561</v>
      </c>
      <c r="K117" s="32" t="s">
        <v>766</v>
      </c>
      <c r="L117" s="262"/>
      <c r="M117" s="175" t="s">
        <v>6</v>
      </c>
      <c r="N117" s="176"/>
      <c r="O117" s="176"/>
      <c r="P117" s="254">
        <f t="shared" si="144"/>
        <v>0</v>
      </c>
      <c r="Q117" s="253">
        <f t="shared" si="139"/>
        <v>0</v>
      </c>
      <c r="R117" s="146">
        <f t="shared" si="140"/>
        <v>1</v>
      </c>
      <c r="S117" s="146">
        <f t="shared" si="140"/>
        <v>1</v>
      </c>
      <c r="T117" s="146">
        <f t="shared" si="141"/>
        <v>0</v>
      </c>
      <c r="U117" s="146">
        <f t="shared" si="142"/>
        <v>0</v>
      </c>
    </row>
    <row r="118" spans="1:62" s="173" customFormat="1" ht="254.25" customHeight="1" x14ac:dyDescent="0.3">
      <c r="A118" s="272" t="s">
        <v>711</v>
      </c>
      <c r="B118" s="71" t="s">
        <v>384</v>
      </c>
      <c r="C118" s="310" t="s">
        <v>1205</v>
      </c>
      <c r="D118" s="188" t="s">
        <v>370</v>
      </c>
      <c r="E118" s="271" t="s">
        <v>14</v>
      </c>
      <c r="F118" s="178" t="s">
        <v>14</v>
      </c>
      <c r="G118" s="34" t="s">
        <v>18</v>
      </c>
      <c r="H118" s="353" t="s">
        <v>18</v>
      </c>
      <c r="I118" s="32" t="s">
        <v>379</v>
      </c>
      <c r="J118" s="312" t="s">
        <v>701</v>
      </c>
      <c r="K118" s="32" t="s">
        <v>1175</v>
      </c>
      <c r="L118" s="266"/>
      <c r="M118" s="175" t="s">
        <v>6</v>
      </c>
      <c r="N118" s="176"/>
      <c r="O118" s="176"/>
      <c r="P118" s="254">
        <f t="shared" si="144"/>
        <v>0</v>
      </c>
      <c r="Q118" s="253">
        <f t="shared" si="139"/>
        <v>0</v>
      </c>
      <c r="R118" s="146">
        <f t="shared" si="140"/>
        <v>1</v>
      </c>
      <c r="S118" s="146">
        <f t="shared" si="140"/>
        <v>1</v>
      </c>
      <c r="T118" s="146">
        <f t="shared" si="141"/>
        <v>0</v>
      </c>
      <c r="U118" s="146">
        <f t="shared" si="142"/>
        <v>0</v>
      </c>
    </row>
    <row r="119" spans="1:62" s="173" customFormat="1" ht="276" customHeight="1" x14ac:dyDescent="0.3">
      <c r="A119" s="272" t="s">
        <v>712</v>
      </c>
      <c r="B119" s="304" t="s">
        <v>381</v>
      </c>
      <c r="C119" s="291" t="s">
        <v>1206</v>
      </c>
      <c r="D119" s="284" t="s">
        <v>5</v>
      </c>
      <c r="E119" s="271" t="s">
        <v>14</v>
      </c>
      <c r="F119" s="178" t="s">
        <v>14</v>
      </c>
      <c r="G119" s="34" t="s">
        <v>18</v>
      </c>
      <c r="H119" s="353" t="s">
        <v>18</v>
      </c>
      <c r="I119" s="32" t="s">
        <v>563</v>
      </c>
      <c r="J119" s="32" t="s">
        <v>564</v>
      </c>
      <c r="K119" s="32" t="s">
        <v>767</v>
      </c>
      <c r="L119" s="266" t="s">
        <v>562</v>
      </c>
      <c r="M119" s="175" t="s">
        <v>6</v>
      </c>
      <c r="N119" s="176"/>
      <c r="O119" s="176"/>
      <c r="P119" s="254">
        <f t="shared" ref="P119" si="145">IF(M119="","0",IF(M119="Pass",1,IF(M119="Fail",0,IF(M119="TBD",0,IF(M119="N/A (Please provide reason)",1)))))</f>
        <v>0</v>
      </c>
      <c r="Q119" s="253">
        <f t="shared" si="139"/>
        <v>0</v>
      </c>
      <c r="R119" s="146">
        <f t="shared" si="140"/>
        <v>1</v>
      </c>
      <c r="S119" s="146">
        <f t="shared" si="140"/>
        <v>1</v>
      </c>
      <c r="T119" s="146">
        <f t="shared" si="141"/>
        <v>0</v>
      </c>
      <c r="U119" s="146">
        <f t="shared" si="142"/>
        <v>0</v>
      </c>
    </row>
    <row r="120" spans="1:62" s="259" customFormat="1" ht="54" customHeight="1" x14ac:dyDescent="0.3">
      <c r="A120" s="272" t="s">
        <v>764</v>
      </c>
      <c r="B120" s="469" t="s">
        <v>387</v>
      </c>
      <c r="C120" s="471" t="s">
        <v>1158</v>
      </c>
      <c r="D120" s="488" t="s">
        <v>369</v>
      </c>
      <c r="E120" s="483" t="s">
        <v>14</v>
      </c>
      <c r="F120" s="483" t="s">
        <v>14</v>
      </c>
      <c r="G120" s="464" t="s">
        <v>18</v>
      </c>
      <c r="H120" s="466" t="s">
        <v>18</v>
      </c>
      <c r="I120" s="460" t="s">
        <v>1072</v>
      </c>
      <c r="J120" s="32" t="s">
        <v>702</v>
      </c>
      <c r="K120" s="32" t="s">
        <v>390</v>
      </c>
      <c r="L120" s="460" t="s">
        <v>391</v>
      </c>
      <c r="M120" s="175" t="s">
        <v>6</v>
      </c>
      <c r="N120" s="12"/>
      <c r="O120" s="12"/>
      <c r="P120" s="254">
        <f t="shared" si="138"/>
        <v>0</v>
      </c>
      <c r="Q120" s="253">
        <f t="shared" si="139"/>
        <v>0</v>
      </c>
      <c r="R120" s="146">
        <f t="shared" si="140"/>
        <v>1</v>
      </c>
      <c r="S120" s="146">
        <f t="shared" si="140"/>
        <v>1</v>
      </c>
      <c r="T120" s="146">
        <f t="shared" si="141"/>
        <v>0</v>
      </c>
      <c r="U120" s="146">
        <f t="shared" si="142"/>
        <v>0</v>
      </c>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row>
    <row r="121" spans="1:62" s="259" customFormat="1" ht="158.25" customHeight="1" x14ac:dyDescent="0.3">
      <c r="A121" s="272" t="s">
        <v>765</v>
      </c>
      <c r="B121" s="475"/>
      <c r="C121" s="485"/>
      <c r="D121" s="489"/>
      <c r="E121" s="484"/>
      <c r="F121" s="484"/>
      <c r="G121" s="480"/>
      <c r="H121" s="467"/>
      <c r="I121" s="461"/>
      <c r="J121" s="32" t="s">
        <v>703</v>
      </c>
      <c r="K121" s="32" t="s">
        <v>392</v>
      </c>
      <c r="L121" s="461"/>
      <c r="M121" s="175" t="s">
        <v>6</v>
      </c>
      <c r="N121" s="12"/>
      <c r="O121" s="12"/>
      <c r="P121" s="177">
        <f t="shared" si="138"/>
        <v>0</v>
      </c>
      <c r="Q121" s="109">
        <f>IF(AND(D120="M",M121="N/A (Please provide reason)"),1,0)</f>
        <v>0</v>
      </c>
      <c r="R121" s="146">
        <f>IF(E120 = "YES",1,0)</f>
        <v>1</v>
      </c>
      <c r="S121" s="146">
        <f>IF(F120 = "YES",1,0)</f>
        <v>1</v>
      </c>
      <c r="T121" s="146">
        <f t="shared" ref="T121:U121" si="146">IF(G120 = "YES",1,0)</f>
        <v>0</v>
      </c>
      <c r="U121" s="146">
        <f t="shared" si="146"/>
        <v>0</v>
      </c>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c r="BJ121" s="173"/>
    </row>
    <row r="122" spans="1:62" s="173" customFormat="1" ht="13.8" x14ac:dyDescent="0.3">
      <c r="A122" s="8" t="s">
        <v>440</v>
      </c>
      <c r="B122" s="8"/>
      <c r="C122" s="9"/>
      <c r="D122" s="10"/>
      <c r="E122" s="10"/>
      <c r="F122" s="10"/>
      <c r="G122" s="10"/>
      <c r="H122" s="11"/>
      <c r="I122" s="10"/>
      <c r="J122" s="10"/>
      <c r="K122" s="10"/>
      <c r="L122" s="10"/>
      <c r="M122" s="10"/>
      <c r="N122" s="10"/>
      <c r="O122" s="10"/>
      <c r="P122" s="11"/>
      <c r="Q122" s="11"/>
      <c r="R122" s="252"/>
      <c r="S122" s="250"/>
      <c r="T122" s="250"/>
      <c r="U122" s="250"/>
    </row>
    <row r="123" spans="1:62" s="173" customFormat="1" ht="13.8" x14ac:dyDescent="0.3">
      <c r="A123" s="233" t="s">
        <v>683</v>
      </c>
      <c r="B123" s="220"/>
      <c r="C123" s="221"/>
      <c r="D123" s="222"/>
      <c r="E123" s="222"/>
      <c r="F123" s="222"/>
      <c r="G123" s="222"/>
      <c r="H123" s="315"/>
      <c r="I123" s="10"/>
      <c r="J123" s="10"/>
      <c r="K123" s="10"/>
      <c r="L123" s="10"/>
      <c r="M123" s="10"/>
      <c r="N123" s="10"/>
      <c r="O123" s="10"/>
      <c r="P123" s="11"/>
      <c r="Q123" s="108"/>
      <c r="R123" s="249"/>
      <c r="S123" s="250"/>
      <c r="T123" s="250"/>
      <c r="U123" s="250"/>
    </row>
    <row r="124" spans="1:62" s="173" customFormat="1" ht="71.25" customHeight="1" x14ac:dyDescent="0.3">
      <c r="A124" s="274" t="s">
        <v>626</v>
      </c>
      <c r="B124" s="469" t="s">
        <v>624</v>
      </c>
      <c r="C124" s="471" t="s">
        <v>1207</v>
      </c>
      <c r="D124" s="473" t="s">
        <v>5</v>
      </c>
      <c r="E124" s="462" t="s">
        <v>14</v>
      </c>
      <c r="F124" s="464" t="s">
        <v>18</v>
      </c>
      <c r="G124" s="462" t="s">
        <v>14</v>
      </c>
      <c r="H124" s="462" t="s">
        <v>14</v>
      </c>
      <c r="I124" s="405" t="s">
        <v>587</v>
      </c>
      <c r="J124" s="405" t="s">
        <v>588</v>
      </c>
      <c r="K124" s="32" t="s">
        <v>565</v>
      </c>
      <c r="L124" s="32" t="s">
        <v>567</v>
      </c>
      <c r="M124" s="175" t="s">
        <v>6</v>
      </c>
      <c r="N124" s="191"/>
      <c r="O124" s="191"/>
      <c r="P124" s="179">
        <f t="shared" ref="P124:P141" si="147">IF(M124="","0",IF(M124="Pass",1,IF(M124="Fail",0,IF(M124="TBD",0,IF(M124="N/A (Please provide reason)",1)))))</f>
        <v>0</v>
      </c>
      <c r="Q124" s="246">
        <f>IF(AND(D124="M",M124="N/A (Please provide reason)"),1,0)</f>
        <v>0</v>
      </c>
      <c r="R124" s="146">
        <f>IF(E124 = "YES",1,0)</f>
        <v>1</v>
      </c>
      <c r="S124" s="146">
        <f>IF(F124 = "YES",1,0)</f>
        <v>0</v>
      </c>
      <c r="T124" s="146">
        <f t="shared" ref="T124:U124" si="148">IF(G124 = "YES",1,0)</f>
        <v>1</v>
      </c>
      <c r="U124" s="146">
        <f t="shared" si="148"/>
        <v>1</v>
      </c>
    </row>
    <row r="125" spans="1:62" s="173" customFormat="1" ht="97.5" customHeight="1" x14ac:dyDescent="0.3">
      <c r="A125" s="274" t="s">
        <v>627</v>
      </c>
      <c r="B125" s="470"/>
      <c r="C125" s="472"/>
      <c r="D125" s="482"/>
      <c r="E125" s="463"/>
      <c r="F125" s="465"/>
      <c r="G125" s="463"/>
      <c r="H125" s="463"/>
      <c r="I125" s="405" t="s">
        <v>589</v>
      </c>
      <c r="J125" s="405" t="s">
        <v>590</v>
      </c>
      <c r="K125" s="32" t="s">
        <v>565</v>
      </c>
      <c r="L125" s="32" t="s">
        <v>566</v>
      </c>
      <c r="M125" s="175" t="s">
        <v>6</v>
      </c>
      <c r="N125" s="191"/>
      <c r="O125" s="191"/>
      <c r="P125" s="179">
        <f t="shared" ref="P125:P126" si="149">IF(M125="","0",IF(M125="Pass",1,IF(M125="Fail",0,IF(M125="TBD",0,IF(M125="N/A (Please provide reason)",1)))))</f>
        <v>0</v>
      </c>
      <c r="Q125" s="246">
        <f>IF(AND(D124="M",M125="N/A (Please provide reason)"),1,0)</f>
        <v>0</v>
      </c>
      <c r="R125" s="146">
        <f>IF(E124 = "YES",1,0)</f>
        <v>1</v>
      </c>
      <c r="S125" s="146">
        <f>IF(F124 = "YES",1,0)</f>
        <v>0</v>
      </c>
      <c r="T125" s="146">
        <f t="shared" ref="T125:U125" si="150">IF(G124 = "YES",1,0)</f>
        <v>1</v>
      </c>
      <c r="U125" s="146">
        <f t="shared" si="150"/>
        <v>1</v>
      </c>
    </row>
    <row r="126" spans="1:62" s="173" customFormat="1" ht="71.25" customHeight="1" x14ac:dyDescent="0.3">
      <c r="A126" s="274" t="s">
        <v>820</v>
      </c>
      <c r="B126" s="470"/>
      <c r="C126" s="472"/>
      <c r="D126" s="482"/>
      <c r="E126" s="463"/>
      <c r="F126" s="465"/>
      <c r="G126" s="463"/>
      <c r="H126" s="463"/>
      <c r="I126" s="405" t="s">
        <v>587</v>
      </c>
      <c r="J126" s="405" t="s">
        <v>804</v>
      </c>
      <c r="K126" s="32" t="s">
        <v>806</v>
      </c>
      <c r="L126" s="32" t="s">
        <v>807</v>
      </c>
      <c r="M126" s="175" t="s">
        <v>6</v>
      </c>
      <c r="N126" s="191"/>
      <c r="O126" s="191"/>
      <c r="P126" s="179">
        <f t="shared" si="149"/>
        <v>0</v>
      </c>
      <c r="Q126" s="246">
        <f>IF(AND(D124="M",M126="N/A (Please provide reason)"),1,0)</f>
        <v>0</v>
      </c>
      <c r="R126" s="146">
        <f>IF(E124 = "YES",1,0)</f>
        <v>1</v>
      </c>
      <c r="S126" s="146">
        <f>IF(F124 = "YES",1,0)</f>
        <v>0</v>
      </c>
      <c r="T126" s="146">
        <f t="shared" ref="T126:U126" si="151">IF(G124 = "YES",1,0)</f>
        <v>1</v>
      </c>
      <c r="U126" s="146">
        <f t="shared" si="151"/>
        <v>1</v>
      </c>
    </row>
    <row r="127" spans="1:62" s="173" customFormat="1" ht="72" customHeight="1" x14ac:dyDescent="0.3">
      <c r="A127" s="274" t="s">
        <v>821</v>
      </c>
      <c r="B127" s="475"/>
      <c r="C127" s="485"/>
      <c r="D127" s="474"/>
      <c r="E127" s="479"/>
      <c r="F127" s="480"/>
      <c r="G127" s="479"/>
      <c r="H127" s="479"/>
      <c r="I127" s="405" t="s">
        <v>589</v>
      </c>
      <c r="J127" s="405" t="s">
        <v>805</v>
      </c>
      <c r="K127" s="32" t="s">
        <v>806</v>
      </c>
      <c r="L127" s="32" t="s">
        <v>566</v>
      </c>
      <c r="M127" s="175" t="s">
        <v>6</v>
      </c>
      <c r="N127" s="191"/>
      <c r="O127" s="191"/>
      <c r="P127" s="179">
        <f t="shared" si="147"/>
        <v>0</v>
      </c>
      <c r="Q127" s="246">
        <f>IF(AND(D124="M",M127="N/A (Please provide reason)"),1,0)</f>
        <v>0</v>
      </c>
      <c r="R127" s="146">
        <f>IF(E124 = "YES",1,0)</f>
        <v>1</v>
      </c>
      <c r="S127" s="146">
        <f>IF(F124 = "YES",1,0)</f>
        <v>0</v>
      </c>
      <c r="T127" s="146">
        <f t="shared" ref="T127:U127" si="152">IF(G124 = "YES",1,0)</f>
        <v>1</v>
      </c>
      <c r="U127" s="146">
        <f t="shared" si="152"/>
        <v>1</v>
      </c>
    </row>
    <row r="128" spans="1:62" s="173" customFormat="1" ht="12.75" customHeight="1" x14ac:dyDescent="0.3">
      <c r="A128" s="233" t="s">
        <v>683</v>
      </c>
      <c r="B128" s="220"/>
      <c r="C128" s="221"/>
      <c r="D128" s="222"/>
      <c r="E128" s="222"/>
      <c r="F128" s="222"/>
      <c r="G128" s="222"/>
      <c r="H128" s="315"/>
      <c r="I128" s="10"/>
      <c r="J128" s="10"/>
      <c r="K128" s="10"/>
      <c r="L128" s="10"/>
      <c r="M128" s="10"/>
      <c r="N128" s="10"/>
      <c r="O128" s="10"/>
      <c r="P128" s="11"/>
      <c r="Q128" s="108"/>
      <c r="R128" s="249"/>
      <c r="S128" s="250"/>
      <c r="T128" s="250"/>
      <c r="U128" s="250"/>
    </row>
    <row r="129" spans="1:21" s="173" customFormat="1" ht="12.75" customHeight="1" x14ac:dyDescent="0.3">
      <c r="A129" s="233" t="s">
        <v>1181</v>
      </c>
      <c r="B129" s="220"/>
      <c r="C129" s="221"/>
      <c r="D129" s="222"/>
      <c r="E129" s="222"/>
      <c r="F129" s="222"/>
      <c r="G129" s="222"/>
      <c r="H129" s="315"/>
      <c r="I129" s="222"/>
      <c r="J129" s="10"/>
      <c r="K129" s="10"/>
      <c r="L129" s="10"/>
      <c r="M129" s="10"/>
      <c r="N129" s="10"/>
      <c r="O129" s="10"/>
      <c r="P129" s="11"/>
      <c r="Q129" s="108"/>
      <c r="R129" s="249"/>
      <c r="S129" s="250"/>
      <c r="T129" s="250"/>
      <c r="U129" s="250"/>
    </row>
    <row r="130" spans="1:21" s="173" customFormat="1" ht="86.4" x14ac:dyDescent="0.3">
      <c r="A130" s="273" t="s">
        <v>688</v>
      </c>
      <c r="B130" s="71" t="s">
        <v>398</v>
      </c>
      <c r="C130" s="310" t="s">
        <v>1159</v>
      </c>
      <c r="D130" s="70" t="s">
        <v>5</v>
      </c>
      <c r="E130" s="178" t="s">
        <v>14</v>
      </c>
      <c r="F130" s="34" t="s">
        <v>18</v>
      </c>
      <c r="G130" s="178" t="s">
        <v>14</v>
      </c>
      <c r="H130" s="356" t="s">
        <v>14</v>
      </c>
      <c r="I130" s="305" t="s">
        <v>399</v>
      </c>
      <c r="J130" s="32" t="s">
        <v>400</v>
      </c>
      <c r="K130" s="32" t="s">
        <v>1022</v>
      </c>
      <c r="L130" s="174" t="s">
        <v>1023</v>
      </c>
      <c r="M130" s="175" t="s">
        <v>6</v>
      </c>
      <c r="N130" s="191"/>
      <c r="O130" s="191"/>
      <c r="P130" s="179">
        <f t="shared" si="147"/>
        <v>0</v>
      </c>
      <c r="Q130" s="246">
        <f>IF(AND(D130="M",M130="N/A (Please provide reason)"),1,0)</f>
        <v>0</v>
      </c>
      <c r="R130" s="146">
        <f t="shared" ref="R130:S132" si="153">IF(E130 = "YES",1,0)</f>
        <v>1</v>
      </c>
      <c r="S130" s="146">
        <f t="shared" si="153"/>
        <v>0</v>
      </c>
      <c r="T130" s="146">
        <f t="shared" ref="T130:T132" si="154">IF(G130 = "YES",1,0)</f>
        <v>1</v>
      </c>
      <c r="U130" s="146">
        <f t="shared" ref="U130:U132" si="155">IF(H130 = "YES",1,0)</f>
        <v>1</v>
      </c>
    </row>
    <row r="131" spans="1:21" s="173" customFormat="1" ht="141" customHeight="1" x14ac:dyDescent="0.3">
      <c r="A131" s="273" t="s">
        <v>689</v>
      </c>
      <c r="B131" s="71" t="s">
        <v>401</v>
      </c>
      <c r="C131" s="33" t="s">
        <v>1160</v>
      </c>
      <c r="D131" s="70" t="s">
        <v>5</v>
      </c>
      <c r="E131" s="178" t="s">
        <v>14</v>
      </c>
      <c r="F131" s="34" t="s">
        <v>18</v>
      </c>
      <c r="G131" s="178" t="s">
        <v>14</v>
      </c>
      <c r="H131" s="356" t="s">
        <v>14</v>
      </c>
      <c r="I131" s="305" t="s">
        <v>808</v>
      </c>
      <c r="J131" s="32" t="s">
        <v>402</v>
      </c>
      <c r="K131" s="32" t="s">
        <v>568</v>
      </c>
      <c r="L131" s="243" t="s">
        <v>403</v>
      </c>
      <c r="M131" s="175" t="s">
        <v>6</v>
      </c>
      <c r="N131" s="191"/>
      <c r="O131" s="191"/>
      <c r="P131" s="179">
        <f t="shared" si="147"/>
        <v>0</v>
      </c>
      <c r="Q131" s="246">
        <f>IF(AND(D131="M",M131="N/A (Please provide reason)"),1,0)</f>
        <v>0</v>
      </c>
      <c r="R131" s="146">
        <f t="shared" si="153"/>
        <v>1</v>
      </c>
      <c r="S131" s="146">
        <f t="shared" si="153"/>
        <v>0</v>
      </c>
      <c r="T131" s="146">
        <f t="shared" si="154"/>
        <v>1</v>
      </c>
      <c r="U131" s="146">
        <f t="shared" si="155"/>
        <v>1</v>
      </c>
    </row>
    <row r="132" spans="1:21" s="173" customFormat="1" ht="97.5" customHeight="1" x14ac:dyDescent="0.3">
      <c r="A132" s="273" t="s">
        <v>687</v>
      </c>
      <c r="B132" s="469" t="s">
        <v>408</v>
      </c>
      <c r="C132" s="460" t="s">
        <v>1161</v>
      </c>
      <c r="D132" s="473" t="s">
        <v>5</v>
      </c>
      <c r="E132" s="462" t="s">
        <v>14</v>
      </c>
      <c r="F132" s="464" t="s">
        <v>18</v>
      </c>
      <c r="G132" s="462" t="s">
        <v>14</v>
      </c>
      <c r="H132" s="353" t="s">
        <v>18</v>
      </c>
      <c r="I132" s="405" t="s">
        <v>571</v>
      </c>
      <c r="J132" s="32" t="s">
        <v>569</v>
      </c>
      <c r="K132" s="32" t="s">
        <v>1232</v>
      </c>
      <c r="L132" s="32" t="s">
        <v>1031</v>
      </c>
      <c r="M132" s="175" t="s">
        <v>6</v>
      </c>
      <c r="N132" s="191"/>
      <c r="O132" s="191"/>
      <c r="P132" s="179">
        <f t="shared" si="147"/>
        <v>0</v>
      </c>
      <c r="Q132" s="246">
        <f>IF(AND(D132="M",M132="N/A (Please provide reason)"),1,0)</f>
        <v>0</v>
      </c>
      <c r="R132" s="146">
        <f t="shared" si="153"/>
        <v>1</v>
      </c>
      <c r="S132" s="146">
        <f t="shared" si="153"/>
        <v>0</v>
      </c>
      <c r="T132" s="146">
        <f t="shared" si="154"/>
        <v>1</v>
      </c>
      <c r="U132" s="146">
        <f t="shared" si="155"/>
        <v>0</v>
      </c>
    </row>
    <row r="133" spans="1:21" s="173" customFormat="1" ht="105" customHeight="1" x14ac:dyDescent="0.3">
      <c r="A133" s="273" t="s">
        <v>690</v>
      </c>
      <c r="B133" s="470"/>
      <c r="C133" s="481"/>
      <c r="D133" s="482"/>
      <c r="E133" s="463"/>
      <c r="F133" s="465"/>
      <c r="G133" s="463"/>
      <c r="H133" s="357" t="s">
        <v>14</v>
      </c>
      <c r="I133" s="405" t="s">
        <v>572</v>
      </c>
      <c r="J133" s="32" t="s">
        <v>570</v>
      </c>
      <c r="K133" s="32" t="s">
        <v>1078</v>
      </c>
      <c r="L133" s="32" t="s">
        <v>1032</v>
      </c>
      <c r="M133" s="175" t="s">
        <v>6</v>
      </c>
      <c r="N133" s="191"/>
      <c r="O133" s="191"/>
      <c r="P133" s="179">
        <f t="shared" si="147"/>
        <v>0</v>
      </c>
      <c r="Q133" s="246">
        <f>IF(AND(D132="M",M133="N/A (Please provide reason)"),1,0)</f>
        <v>0</v>
      </c>
      <c r="R133" s="146">
        <f>IF(E132 = "YES",1,0)</f>
        <v>1</v>
      </c>
      <c r="S133" s="146">
        <f>IF(F132 = "YES",1,0)</f>
        <v>0</v>
      </c>
      <c r="T133" s="146">
        <f t="shared" ref="T133" si="156">IF(G132 = "YES",1,0)</f>
        <v>1</v>
      </c>
      <c r="U133" s="146">
        <f>IF(H133 = "YES",1,0)</f>
        <v>1</v>
      </c>
    </row>
    <row r="134" spans="1:21" s="173" customFormat="1" ht="156.75" customHeight="1" x14ac:dyDescent="0.3">
      <c r="A134" s="273" t="s">
        <v>691</v>
      </c>
      <c r="B134" s="469" t="s">
        <v>409</v>
      </c>
      <c r="C134" s="460" t="s">
        <v>1208</v>
      </c>
      <c r="D134" s="473" t="s">
        <v>5</v>
      </c>
      <c r="E134" s="462" t="s">
        <v>14</v>
      </c>
      <c r="F134" s="464" t="s">
        <v>18</v>
      </c>
      <c r="G134" s="462" t="s">
        <v>14</v>
      </c>
      <c r="H134" s="353" t="s">
        <v>18</v>
      </c>
      <c r="I134" s="405" t="s">
        <v>1233</v>
      </c>
      <c r="J134" s="32" t="s">
        <v>1236</v>
      </c>
      <c r="K134" s="460" t="s">
        <v>1131</v>
      </c>
      <c r="L134" s="32" t="s">
        <v>1033</v>
      </c>
      <c r="M134" s="175" t="s">
        <v>6</v>
      </c>
      <c r="N134" s="191"/>
      <c r="O134" s="191"/>
      <c r="P134" s="179">
        <f t="shared" si="147"/>
        <v>0</v>
      </c>
      <c r="Q134" s="246">
        <f>IF(AND(D134="M",M134="N/A (Please provide reason)"),1,0)</f>
        <v>0</v>
      </c>
      <c r="R134" s="146">
        <f>IF(E134 = "YES",1,0)</f>
        <v>1</v>
      </c>
      <c r="S134" s="146">
        <f>IF(F134 = "YES",1,0)</f>
        <v>0</v>
      </c>
      <c r="T134" s="146">
        <f t="shared" ref="T134:U134" si="157">IF(G134 = "YES",1,0)</f>
        <v>1</v>
      </c>
      <c r="U134" s="146">
        <f t="shared" si="157"/>
        <v>0</v>
      </c>
    </row>
    <row r="135" spans="1:21" s="173" customFormat="1" ht="149.25" customHeight="1" x14ac:dyDescent="0.3">
      <c r="A135" s="273" t="s">
        <v>692</v>
      </c>
      <c r="B135" s="470"/>
      <c r="C135" s="481"/>
      <c r="D135" s="482"/>
      <c r="E135" s="463"/>
      <c r="F135" s="465"/>
      <c r="G135" s="463"/>
      <c r="H135" s="357" t="s">
        <v>14</v>
      </c>
      <c r="I135" s="412" t="s">
        <v>1234</v>
      </c>
      <c r="J135" s="32" t="s">
        <v>1238</v>
      </c>
      <c r="K135" s="481"/>
      <c r="L135" s="32" t="s">
        <v>1024</v>
      </c>
      <c r="M135" s="175" t="s">
        <v>6</v>
      </c>
      <c r="N135" s="191"/>
      <c r="O135" s="191"/>
      <c r="P135" s="179">
        <f t="shared" ref="P135" si="158">IF(M135="","0",IF(M135="Pass",1,IF(M135="Fail",0,IF(M135="TBD",0,IF(M135="N/A (Please provide reason)",1)))))</f>
        <v>0</v>
      </c>
      <c r="Q135" s="246">
        <f>IF(AND(D132="M",M135="N/A (Please provide reason)"),1,0)</f>
        <v>0</v>
      </c>
      <c r="R135" s="146">
        <f>IF(E132 = "YES",1,0)</f>
        <v>1</v>
      </c>
      <c r="S135" s="146">
        <f>IF(F132 = "YES",1,0)</f>
        <v>0</v>
      </c>
      <c r="T135" s="146">
        <f>IF(G132 = "YES",1,0)</f>
        <v>1</v>
      </c>
      <c r="U135" s="146">
        <f t="shared" ref="U135" si="159">IF(H135 = "YES",1,0)</f>
        <v>1</v>
      </c>
    </row>
    <row r="136" spans="1:21" s="173" customFormat="1" ht="149.25" customHeight="1" x14ac:dyDescent="0.3">
      <c r="A136" s="273" t="s">
        <v>1240</v>
      </c>
      <c r="B136" s="470"/>
      <c r="C136" s="481"/>
      <c r="D136" s="482"/>
      <c r="E136" s="463"/>
      <c r="F136" s="465"/>
      <c r="G136" s="463"/>
      <c r="H136" s="357" t="s">
        <v>14</v>
      </c>
      <c r="I136" s="412" t="s">
        <v>1235</v>
      </c>
      <c r="J136" s="32" t="s">
        <v>1237</v>
      </c>
      <c r="K136" s="481"/>
      <c r="L136" s="32" t="s">
        <v>1239</v>
      </c>
      <c r="M136" s="175" t="s">
        <v>6</v>
      </c>
      <c r="N136" s="191"/>
      <c r="O136" s="191"/>
      <c r="P136" s="179">
        <f t="shared" ref="P136" si="160">IF(M136="","0",IF(M136="Pass",1,IF(M136="Fail",0,IF(M136="TBD",0,IF(M136="N/A (Please provide reason)",1)))))</f>
        <v>0</v>
      </c>
      <c r="Q136" s="246">
        <f>IF(AND(D133="M",M136="N/A (Please provide reason)"),1,0)</f>
        <v>0</v>
      </c>
      <c r="R136" s="146">
        <f>IF(E133 = "YES",1,0)</f>
        <v>0</v>
      </c>
      <c r="S136" s="146">
        <f>IF(F133 = "YES",1,0)</f>
        <v>0</v>
      </c>
      <c r="T136" s="146">
        <f t="shared" ref="T136" si="161">IF(G133 = "YES",1,0)</f>
        <v>0</v>
      </c>
      <c r="U136" s="146">
        <f t="shared" ref="U136" si="162">IF(H136 = "YES",1,0)</f>
        <v>1</v>
      </c>
    </row>
    <row r="137" spans="1:21" s="173" customFormat="1" ht="92.25" customHeight="1" x14ac:dyDescent="0.3">
      <c r="A137" s="273" t="s">
        <v>693</v>
      </c>
      <c r="B137" s="469" t="s">
        <v>410</v>
      </c>
      <c r="C137" s="460" t="s">
        <v>1209</v>
      </c>
      <c r="D137" s="473" t="s">
        <v>5</v>
      </c>
      <c r="E137" s="462" t="s">
        <v>14</v>
      </c>
      <c r="F137" s="464" t="s">
        <v>18</v>
      </c>
      <c r="G137" s="462" t="s">
        <v>14</v>
      </c>
      <c r="H137" s="351" t="s">
        <v>18</v>
      </c>
      <c r="I137" s="291" t="s">
        <v>411</v>
      </c>
      <c r="J137" s="32" t="s">
        <v>576</v>
      </c>
      <c r="K137" s="32" t="s">
        <v>412</v>
      </c>
      <c r="L137" s="174" t="s">
        <v>1034</v>
      </c>
      <c r="M137" s="175" t="s">
        <v>6</v>
      </c>
      <c r="N137" s="191"/>
      <c r="O137" s="191"/>
      <c r="P137" s="179">
        <f t="shared" si="147"/>
        <v>0</v>
      </c>
      <c r="Q137" s="246">
        <f>IF(AND(D137="M",M137="N/A (Please provide reason)"),1,0)</f>
        <v>0</v>
      </c>
      <c r="R137" s="146">
        <f>IF(E137 = "YES",1,0)</f>
        <v>1</v>
      </c>
      <c r="S137" s="146">
        <f>IF(F137 = "YES",1,0)</f>
        <v>0</v>
      </c>
      <c r="T137" s="146">
        <f t="shared" ref="T137:U140" si="163">IF(G137 = "YES",1,0)</f>
        <v>1</v>
      </c>
      <c r="U137" s="146">
        <f t="shared" si="163"/>
        <v>0</v>
      </c>
    </row>
    <row r="138" spans="1:21" s="173" customFormat="1" ht="89.25" customHeight="1" x14ac:dyDescent="0.3">
      <c r="A138" s="273" t="s">
        <v>694</v>
      </c>
      <c r="B138" s="470"/>
      <c r="C138" s="481"/>
      <c r="D138" s="482"/>
      <c r="E138" s="463"/>
      <c r="F138" s="465"/>
      <c r="G138" s="463"/>
      <c r="H138" s="353" t="s">
        <v>18</v>
      </c>
      <c r="I138" s="291" t="s">
        <v>413</v>
      </c>
      <c r="J138" s="32" t="s">
        <v>575</v>
      </c>
      <c r="K138" s="32" t="s">
        <v>414</v>
      </c>
      <c r="L138" s="174" t="s">
        <v>1035</v>
      </c>
      <c r="M138" s="175" t="s">
        <v>6</v>
      </c>
      <c r="N138" s="191"/>
      <c r="O138" s="191"/>
      <c r="P138" s="179">
        <f t="shared" si="147"/>
        <v>0</v>
      </c>
      <c r="Q138" s="246">
        <f>IF(AND(D137="M",M138="N/A (Please provide reason)"),1,0)</f>
        <v>0</v>
      </c>
      <c r="R138" s="146">
        <f>IF(E137 = "YES",1,0)</f>
        <v>1</v>
      </c>
      <c r="S138" s="146">
        <f>IF(F137 = "YES",1,0)</f>
        <v>0</v>
      </c>
      <c r="T138" s="146">
        <f t="shared" ref="T138" si="164">IF(G137 = "YES",1,0)</f>
        <v>1</v>
      </c>
      <c r="U138" s="146">
        <f t="shared" si="163"/>
        <v>0</v>
      </c>
    </row>
    <row r="139" spans="1:21" s="173" customFormat="1" ht="93" customHeight="1" x14ac:dyDescent="0.3">
      <c r="A139" s="273" t="s">
        <v>695</v>
      </c>
      <c r="B139" s="470"/>
      <c r="C139" s="481"/>
      <c r="D139" s="482"/>
      <c r="E139" s="463"/>
      <c r="F139" s="465"/>
      <c r="G139" s="463"/>
      <c r="H139" s="357" t="s">
        <v>14</v>
      </c>
      <c r="I139" s="291" t="s">
        <v>415</v>
      </c>
      <c r="J139" s="32" t="s">
        <v>574</v>
      </c>
      <c r="K139" s="32" t="s">
        <v>412</v>
      </c>
      <c r="L139" s="174" t="s">
        <v>1036</v>
      </c>
      <c r="M139" s="175" t="s">
        <v>6</v>
      </c>
      <c r="N139" s="191"/>
      <c r="O139" s="191"/>
      <c r="P139" s="179">
        <f t="shared" si="147"/>
        <v>0</v>
      </c>
      <c r="Q139" s="246">
        <f>IF(AND(D137="M",M139="N/A (Please provide reason)"),1,0)</f>
        <v>0</v>
      </c>
      <c r="R139" s="146">
        <f>IF(E137 = "YES",1,0)</f>
        <v>1</v>
      </c>
      <c r="S139" s="146">
        <f>IF(F137 = "YES",1,0)</f>
        <v>0</v>
      </c>
      <c r="T139" s="146">
        <f t="shared" ref="T139" si="165">IF(G137 = "YES",1,0)</f>
        <v>1</v>
      </c>
      <c r="U139" s="146">
        <f t="shared" si="163"/>
        <v>1</v>
      </c>
    </row>
    <row r="140" spans="1:21" s="173" customFormat="1" ht="94.5" customHeight="1" x14ac:dyDescent="0.3">
      <c r="A140" s="273" t="s">
        <v>696</v>
      </c>
      <c r="B140" s="475"/>
      <c r="C140" s="461"/>
      <c r="D140" s="474"/>
      <c r="E140" s="479"/>
      <c r="F140" s="480"/>
      <c r="G140" s="479"/>
      <c r="H140" s="357" t="s">
        <v>14</v>
      </c>
      <c r="I140" s="291" t="s">
        <v>416</v>
      </c>
      <c r="J140" s="32" t="s">
        <v>573</v>
      </c>
      <c r="K140" s="32" t="s">
        <v>414</v>
      </c>
      <c r="L140" s="174" t="s">
        <v>1037</v>
      </c>
      <c r="M140" s="175" t="s">
        <v>6</v>
      </c>
      <c r="N140" s="191"/>
      <c r="O140" s="191"/>
      <c r="P140" s="179">
        <f t="shared" si="147"/>
        <v>0</v>
      </c>
      <c r="Q140" s="246">
        <f>IF(AND(D137="M",M140="N/A (Please provide reason)"),1,0)</f>
        <v>0</v>
      </c>
      <c r="R140" s="146">
        <f>IF(E137 = "YES",1,0)</f>
        <v>1</v>
      </c>
      <c r="S140" s="146">
        <f>IF(F137 = "YES",1,0)</f>
        <v>0</v>
      </c>
      <c r="T140" s="146">
        <f t="shared" ref="T140" si="166">IF(G137 = "YES",1,0)</f>
        <v>1</v>
      </c>
      <c r="U140" s="146">
        <f t="shared" si="163"/>
        <v>1</v>
      </c>
    </row>
    <row r="141" spans="1:21" s="173" customFormat="1" ht="91.5" customHeight="1" x14ac:dyDescent="0.3">
      <c r="A141" s="273" t="s">
        <v>697</v>
      </c>
      <c r="B141" s="304" t="s">
        <v>417</v>
      </c>
      <c r="C141" s="291" t="s">
        <v>1162</v>
      </c>
      <c r="D141" s="70" t="s">
        <v>5</v>
      </c>
      <c r="E141" s="178" t="s">
        <v>14</v>
      </c>
      <c r="F141" s="34" t="s">
        <v>18</v>
      </c>
      <c r="G141" s="178" t="s">
        <v>14</v>
      </c>
      <c r="H141" s="356" t="s">
        <v>14</v>
      </c>
      <c r="I141" s="292" t="s">
        <v>418</v>
      </c>
      <c r="J141" s="32" t="s">
        <v>735</v>
      </c>
      <c r="K141" s="32" t="s">
        <v>736</v>
      </c>
      <c r="L141" s="180" t="s">
        <v>1038</v>
      </c>
      <c r="M141" s="175" t="s">
        <v>6</v>
      </c>
      <c r="N141" s="191"/>
      <c r="O141" s="191"/>
      <c r="P141" s="179">
        <f t="shared" si="147"/>
        <v>0</v>
      </c>
      <c r="Q141" s="246">
        <f>IF(AND(D141="M",M141="N/A (Please provide reason)"),1,0)</f>
        <v>0</v>
      </c>
      <c r="R141" s="146">
        <f>IF(E141 = "YES",1,0)</f>
        <v>1</v>
      </c>
      <c r="S141" s="146">
        <f>IF(F141 = "YES",1,0)</f>
        <v>0</v>
      </c>
      <c r="T141" s="146">
        <f t="shared" ref="T141:U141" si="167">IF(G141 = "YES",1,0)</f>
        <v>1</v>
      </c>
      <c r="U141" s="146">
        <f t="shared" si="167"/>
        <v>1</v>
      </c>
    </row>
    <row r="142" spans="1:21" s="173" customFormat="1" x14ac:dyDescent="0.3">
      <c r="A142" s="233" t="s">
        <v>1182</v>
      </c>
      <c r="B142" s="223"/>
      <c r="C142" s="224"/>
      <c r="D142" s="225"/>
      <c r="E142" s="226"/>
      <c r="F142" s="226"/>
      <c r="G142" s="226"/>
      <c r="H142" s="358"/>
      <c r="I142" s="227"/>
      <c r="J142" s="228"/>
      <c r="K142" s="228"/>
      <c r="L142" s="229"/>
      <c r="M142" s="230"/>
      <c r="N142" s="10"/>
      <c r="O142" s="10"/>
      <c r="P142" s="251"/>
      <c r="Q142" s="231"/>
      <c r="R142" s="250"/>
      <c r="S142" s="250"/>
      <c r="T142" s="250"/>
      <c r="U142" s="250"/>
    </row>
    <row r="143" spans="1:21" s="173" customFormat="1" x14ac:dyDescent="0.3">
      <c r="A143" s="8" t="s">
        <v>773</v>
      </c>
      <c r="B143" s="223"/>
      <c r="C143" s="224"/>
      <c r="D143" s="225"/>
      <c r="E143" s="226"/>
      <c r="F143" s="226"/>
      <c r="G143" s="226"/>
      <c r="H143" s="358"/>
      <c r="I143" s="227"/>
      <c r="J143" s="228"/>
      <c r="K143" s="228"/>
      <c r="L143" s="229"/>
      <c r="M143" s="230"/>
      <c r="N143" s="10"/>
      <c r="O143" s="10"/>
      <c r="P143" s="251"/>
      <c r="Q143" s="231"/>
      <c r="R143" s="250"/>
      <c r="S143" s="250"/>
      <c r="T143" s="250"/>
      <c r="U143" s="250"/>
    </row>
    <row r="144" spans="1:21" s="173" customFormat="1" ht="100.8" x14ac:dyDescent="0.3">
      <c r="A144" s="275" t="s">
        <v>743</v>
      </c>
      <c r="B144" s="236" t="s">
        <v>420</v>
      </c>
      <c r="C144" s="33" t="s">
        <v>1163</v>
      </c>
      <c r="D144" s="244" t="s">
        <v>370</v>
      </c>
      <c r="E144" s="178" t="s">
        <v>14</v>
      </c>
      <c r="F144" s="34" t="s">
        <v>18</v>
      </c>
      <c r="G144" s="178" t="s">
        <v>14</v>
      </c>
      <c r="H144" s="360" t="s">
        <v>14</v>
      </c>
      <c r="I144" s="405" t="s">
        <v>1176</v>
      </c>
      <c r="J144" s="405" t="s">
        <v>421</v>
      </c>
      <c r="K144" s="32" t="s">
        <v>1129</v>
      </c>
      <c r="L144" s="32"/>
      <c r="M144" s="175" t="s">
        <v>6</v>
      </c>
      <c r="N144" s="191"/>
      <c r="O144" s="191"/>
      <c r="P144" s="179">
        <f>IF(M144="","0",IF(M144="Pass",1,IF(M144="Fail",0,IF(M144="TBD",0,IF(M144="N/A (Please provide reason)",1)))))</f>
        <v>0</v>
      </c>
      <c r="Q144" s="246">
        <f>IF(AND(D144="M",M144="N/A (Please provide reason)"),1,0)</f>
        <v>0</v>
      </c>
      <c r="R144" s="146">
        <f t="shared" ref="R144" si="168">IF(E144 = "YES",1,0)</f>
        <v>1</v>
      </c>
      <c r="S144" s="146">
        <f t="shared" ref="S144" si="169">IF(F144 = "YES",1,0)</f>
        <v>0</v>
      </c>
      <c r="T144" s="146">
        <f t="shared" ref="T144:T147" si="170">IF(G144 = "YES",1,0)</f>
        <v>1</v>
      </c>
      <c r="U144" s="146">
        <f t="shared" ref="U144:U147" si="171">IF(H144 = "YES",1,0)</f>
        <v>1</v>
      </c>
    </row>
    <row r="145" spans="1:21" s="173" customFormat="1" ht="100.8" x14ac:dyDescent="0.3">
      <c r="A145" s="275" t="s">
        <v>744</v>
      </c>
      <c r="B145" s="458" t="s">
        <v>422</v>
      </c>
      <c r="C145" s="460" t="s">
        <v>1210</v>
      </c>
      <c r="D145" s="70" t="s">
        <v>5</v>
      </c>
      <c r="E145" s="242" t="s">
        <v>14</v>
      </c>
      <c r="F145" s="342" t="s">
        <v>18</v>
      </c>
      <c r="G145" s="340" t="s">
        <v>14</v>
      </c>
      <c r="H145" s="408" t="s">
        <v>18</v>
      </c>
      <c r="I145" s="32" t="s">
        <v>1243</v>
      </c>
      <c r="J145" s="32" t="s">
        <v>1245</v>
      </c>
      <c r="K145" s="32" t="s">
        <v>1247</v>
      </c>
      <c r="L145" s="266" t="s">
        <v>1249</v>
      </c>
      <c r="M145" s="175" t="s">
        <v>6</v>
      </c>
      <c r="N145" s="191"/>
      <c r="O145" s="191"/>
      <c r="P145" s="179">
        <f>IF(M145="","0",IF(M145="Pass",1,IF(M145="Fail",0,IF(M145="TBD",0,IF(M145="N/A (Please provide reason)",1)))))</f>
        <v>0</v>
      </c>
      <c r="Q145" s="246">
        <f>IF(AND(D145="M",M145="N/A (Please provide reason)"),1,0)</f>
        <v>0</v>
      </c>
      <c r="R145" s="146">
        <f t="shared" ref="R145:R147" si="172">IF(E145 = "YES",1,0)</f>
        <v>1</v>
      </c>
      <c r="S145" s="146">
        <f t="shared" ref="S145:S147" si="173">IF(F145 = "YES",1,0)</f>
        <v>0</v>
      </c>
      <c r="T145" s="146">
        <f t="shared" si="170"/>
        <v>1</v>
      </c>
      <c r="U145" s="146">
        <f t="shared" si="171"/>
        <v>0</v>
      </c>
    </row>
    <row r="146" spans="1:21" s="173" customFormat="1" ht="86.4" x14ac:dyDescent="0.3">
      <c r="A146" s="275" t="s">
        <v>1242</v>
      </c>
      <c r="B146" s="459"/>
      <c r="C146" s="461"/>
      <c r="D146" s="70" t="s">
        <v>5</v>
      </c>
      <c r="E146" s="407" t="s">
        <v>14</v>
      </c>
      <c r="F146" s="408" t="s">
        <v>18</v>
      </c>
      <c r="G146" s="408" t="s">
        <v>18</v>
      </c>
      <c r="H146" s="360" t="s">
        <v>14</v>
      </c>
      <c r="I146" s="32" t="s">
        <v>1244</v>
      </c>
      <c r="J146" s="32" t="s">
        <v>1246</v>
      </c>
      <c r="K146" s="32" t="s">
        <v>1248</v>
      </c>
      <c r="L146" s="266" t="s">
        <v>1250</v>
      </c>
      <c r="M146" s="175" t="s">
        <v>6</v>
      </c>
      <c r="N146" s="191"/>
      <c r="O146" s="191"/>
      <c r="P146" s="179">
        <f>IF(M146="","0",IF(M146="Pass",1,IF(M146="Fail",0,IF(M146="TBD",0,IF(M146="N/A (Please provide reason)",1)))))</f>
        <v>0</v>
      </c>
      <c r="Q146" s="246">
        <f>IF(AND(D146="M",M146="N/A (Please provide reason)"),1,0)</f>
        <v>0</v>
      </c>
      <c r="R146" s="146">
        <f t="shared" ref="R146" si="174">IF(E146 = "YES",1,0)</f>
        <v>1</v>
      </c>
      <c r="S146" s="146">
        <f t="shared" ref="S146" si="175">IF(F146 = "YES",1,0)</f>
        <v>0</v>
      </c>
      <c r="T146" s="146">
        <f t="shared" ref="T146" si="176">IF(G146 = "YES",1,0)</f>
        <v>0</v>
      </c>
      <c r="U146" s="146">
        <f t="shared" ref="U146" si="177">IF(H146 = "YES",1,0)</f>
        <v>1</v>
      </c>
    </row>
    <row r="147" spans="1:21" s="173" customFormat="1" ht="159.75" customHeight="1" x14ac:dyDescent="0.3">
      <c r="A147" s="275" t="s">
        <v>745</v>
      </c>
      <c r="B147" s="71" t="s">
        <v>423</v>
      </c>
      <c r="C147" s="33" t="s">
        <v>1164</v>
      </c>
      <c r="D147" s="188" t="s">
        <v>369</v>
      </c>
      <c r="E147" s="178" t="s">
        <v>14</v>
      </c>
      <c r="F147" s="34" t="s">
        <v>18</v>
      </c>
      <c r="G147" s="178" t="s">
        <v>14</v>
      </c>
      <c r="H147" s="357" t="s">
        <v>14</v>
      </c>
      <c r="I147" s="32" t="s">
        <v>424</v>
      </c>
      <c r="J147" s="32" t="s">
        <v>425</v>
      </c>
      <c r="K147" s="32" t="s">
        <v>1132</v>
      </c>
      <c r="L147" s="32" t="s">
        <v>426</v>
      </c>
      <c r="M147" s="175" t="s">
        <v>6</v>
      </c>
      <c r="N147" s="191"/>
      <c r="O147" s="191"/>
      <c r="P147" s="179">
        <f>IF(M147="","0",IF(M147="Pass",1,IF(M147="Fail",0,IF(M147="TBD",0,IF(M147="N/A (Please provide reason)",1)))))</f>
        <v>0</v>
      </c>
      <c r="Q147" s="246">
        <f>IF(AND(D147="M",M147="N/A (Please provide reason)"),1,0)</f>
        <v>0</v>
      </c>
      <c r="R147" s="146">
        <f t="shared" si="172"/>
        <v>1</v>
      </c>
      <c r="S147" s="146">
        <f t="shared" si="173"/>
        <v>0</v>
      </c>
      <c r="T147" s="146">
        <f t="shared" si="170"/>
        <v>1</v>
      </c>
      <c r="U147" s="146">
        <f t="shared" si="171"/>
        <v>1</v>
      </c>
    </row>
    <row r="148" spans="1:21" s="173" customFormat="1" ht="13.8" x14ac:dyDescent="0.3">
      <c r="A148" s="8" t="s">
        <v>774</v>
      </c>
      <c r="B148" s="220"/>
      <c r="C148" s="221"/>
      <c r="D148" s="222"/>
      <c r="E148" s="222"/>
      <c r="F148" s="222"/>
      <c r="G148" s="222"/>
      <c r="H148" s="222"/>
      <c r="I148" s="10"/>
      <c r="J148" s="10"/>
      <c r="K148" s="10"/>
      <c r="L148" s="10"/>
      <c r="M148" s="10"/>
      <c r="N148" s="10"/>
      <c r="O148" s="10"/>
      <c r="P148" s="11"/>
      <c r="Q148" s="108"/>
      <c r="R148" s="249"/>
      <c r="S148" s="249"/>
      <c r="T148" s="249"/>
      <c r="U148" s="249"/>
    </row>
    <row r="149" spans="1:21" s="173" customFormat="1" x14ac:dyDescent="0.3">
      <c r="A149" s="233" t="s">
        <v>1079</v>
      </c>
      <c r="B149" s="223"/>
      <c r="C149" s="224"/>
      <c r="D149" s="225"/>
      <c r="E149" s="226"/>
      <c r="F149" s="226"/>
      <c r="G149" s="226"/>
      <c r="H149" s="358"/>
      <c r="I149" s="227"/>
      <c r="J149" s="228"/>
      <c r="K149" s="228"/>
      <c r="L149" s="229"/>
      <c r="M149" s="230"/>
      <c r="N149" s="10"/>
      <c r="O149" s="10"/>
      <c r="P149" s="251"/>
      <c r="Q149" s="231"/>
      <c r="R149" s="250"/>
      <c r="S149" s="250"/>
      <c r="T149" s="250"/>
      <c r="U149" s="250"/>
    </row>
    <row r="150" spans="1:21" s="173" customFormat="1" ht="116.1" customHeight="1" x14ac:dyDescent="0.3">
      <c r="A150" s="261" t="s">
        <v>638</v>
      </c>
      <c r="B150" s="469" t="s">
        <v>625</v>
      </c>
      <c r="C150" s="471" t="s">
        <v>1165</v>
      </c>
      <c r="D150" s="473" t="s">
        <v>5</v>
      </c>
      <c r="E150" s="462" t="s">
        <v>14</v>
      </c>
      <c r="F150" s="464" t="s">
        <v>18</v>
      </c>
      <c r="G150" s="462" t="s">
        <v>14</v>
      </c>
      <c r="H150" s="486" t="s">
        <v>18</v>
      </c>
      <c r="I150" s="305" t="s">
        <v>418</v>
      </c>
      <c r="J150" s="32" t="s">
        <v>577</v>
      </c>
      <c r="K150" s="32" t="s">
        <v>591</v>
      </c>
      <c r="L150" s="266" t="s">
        <v>592</v>
      </c>
      <c r="M150" s="175" t="s">
        <v>6</v>
      </c>
      <c r="N150" s="191"/>
      <c r="O150" s="191"/>
      <c r="P150" s="179">
        <f>IF(M150="","0",IF(M150="Pass",1,IF(M150="Fail",0,IF(M150="TBD",0,IF(M150="N/A (Please provide reason)",1)))))</f>
        <v>0</v>
      </c>
      <c r="Q150" s="246">
        <f>IF(AND(D150="M",M150="N/A (Please provide reason)"),1,0)</f>
        <v>0</v>
      </c>
      <c r="R150" s="146">
        <f t="shared" ref="R150:S152" si="178">IF(E150 = "YES",1,0)</f>
        <v>1</v>
      </c>
      <c r="S150" s="146">
        <f t="shared" si="178"/>
        <v>0</v>
      </c>
      <c r="T150" s="146">
        <f t="shared" ref="T150" si="179">IF(G150 = "YES",1,0)</f>
        <v>1</v>
      </c>
      <c r="U150" s="146">
        <f t="shared" ref="U150" si="180">IF(H150 = "YES",1,0)</f>
        <v>0</v>
      </c>
    </row>
    <row r="151" spans="1:21" s="173" customFormat="1" ht="88.5" customHeight="1" x14ac:dyDescent="0.3">
      <c r="A151" s="261" t="s">
        <v>838</v>
      </c>
      <c r="B151" s="475"/>
      <c r="C151" s="485"/>
      <c r="D151" s="474"/>
      <c r="E151" s="479"/>
      <c r="F151" s="480"/>
      <c r="G151" s="479"/>
      <c r="H151" s="487"/>
      <c r="I151" s="394" t="s">
        <v>1025</v>
      </c>
      <c r="J151" s="32" t="s">
        <v>577</v>
      </c>
      <c r="K151" s="32" t="s">
        <v>1039</v>
      </c>
      <c r="L151" s="32" t="s">
        <v>1026</v>
      </c>
      <c r="M151" s="175" t="s">
        <v>6</v>
      </c>
      <c r="N151" s="191"/>
      <c r="O151" s="191"/>
      <c r="P151" s="179">
        <f>IF(M151="","0",IF(M151="Pass",1,IF(M151="Fail",0,IF(M151="TBD",0,IF(M151="N/A (Please provide reason)",1)))))</f>
        <v>0</v>
      </c>
      <c r="Q151" s="246">
        <f>IF(AND(D150="M",M151="N/A (Please provide reason)"),1,0)</f>
        <v>0</v>
      </c>
      <c r="R151" s="146">
        <f>IF(E150 = "YES",1,0)</f>
        <v>1</v>
      </c>
      <c r="S151" s="146">
        <f>IF(F150 = "YES",1,0)</f>
        <v>0</v>
      </c>
      <c r="T151" s="146">
        <f t="shared" ref="T151:U151" si="181">IF(G150 = "YES",1,0)</f>
        <v>1</v>
      </c>
      <c r="U151" s="146">
        <f t="shared" si="181"/>
        <v>0</v>
      </c>
    </row>
    <row r="152" spans="1:21" s="173" customFormat="1" ht="159.75" customHeight="1" x14ac:dyDescent="0.3">
      <c r="A152" s="261" t="s">
        <v>639</v>
      </c>
      <c r="B152" s="71" t="s">
        <v>393</v>
      </c>
      <c r="C152" s="174" t="s">
        <v>1211</v>
      </c>
      <c r="D152" s="240" t="s">
        <v>5</v>
      </c>
      <c r="E152" s="178" t="s">
        <v>14</v>
      </c>
      <c r="F152" s="34" t="s">
        <v>18</v>
      </c>
      <c r="G152" s="178" t="s">
        <v>14</v>
      </c>
      <c r="H152" s="359" t="s">
        <v>18</v>
      </c>
      <c r="I152" s="243" t="s">
        <v>394</v>
      </c>
      <c r="J152" s="174" t="s">
        <v>395</v>
      </c>
      <c r="K152" s="174" t="s">
        <v>396</v>
      </c>
      <c r="L152" s="174" t="s">
        <v>397</v>
      </c>
      <c r="M152" s="175" t="s">
        <v>6</v>
      </c>
      <c r="N152" s="191"/>
      <c r="O152" s="191"/>
      <c r="P152" s="179">
        <f>IF(M152="","0",IF(M152="Pass",1,IF(M152="Fail",0,IF(M152="TBD",0,IF(M152="N/A (Please provide reason)",1)))))</f>
        <v>0</v>
      </c>
      <c r="Q152" s="246">
        <f>IF(AND(D152="M",M152="N/A (Please provide reason)"),1,0)</f>
        <v>0</v>
      </c>
      <c r="R152" s="146">
        <f t="shared" si="178"/>
        <v>1</v>
      </c>
      <c r="S152" s="146">
        <f t="shared" si="178"/>
        <v>0</v>
      </c>
      <c r="T152" s="146">
        <f t="shared" ref="T152" si="182">IF(G152 = "YES",1,0)</f>
        <v>1</v>
      </c>
      <c r="U152" s="146">
        <f t="shared" ref="U152" si="183">IF(H152 = "YES",1,0)</f>
        <v>0</v>
      </c>
    </row>
    <row r="153" spans="1:21" s="260" customFormat="1" ht="115.2" x14ac:dyDescent="0.3">
      <c r="A153" s="399"/>
      <c r="B153" s="277" t="s">
        <v>404</v>
      </c>
      <c r="C153" s="280" t="s">
        <v>1166</v>
      </c>
      <c r="D153" s="278" t="s">
        <v>5</v>
      </c>
      <c r="E153" s="279" t="s">
        <v>14</v>
      </c>
      <c r="F153" s="279" t="s">
        <v>18</v>
      </c>
      <c r="G153" s="279" t="s">
        <v>14</v>
      </c>
      <c r="H153" s="359" t="s">
        <v>18</v>
      </c>
      <c r="I153" s="280" t="s">
        <v>405</v>
      </c>
      <c r="J153" s="281" t="s">
        <v>406</v>
      </c>
      <c r="K153" s="281" t="s">
        <v>737</v>
      </c>
      <c r="L153" s="281" t="s">
        <v>407</v>
      </c>
      <c r="M153" s="282"/>
      <c r="N153" s="282"/>
      <c r="O153" s="282"/>
      <c r="P153" s="179"/>
      <c r="Q153" s="246"/>
      <c r="R153" s="146"/>
      <c r="S153" s="146"/>
      <c r="T153" s="146"/>
      <c r="U153" s="146"/>
    </row>
    <row r="154" spans="1:21" s="173" customFormat="1" x14ac:dyDescent="0.3">
      <c r="A154" s="233" t="s">
        <v>684</v>
      </c>
      <c r="B154" s="223"/>
      <c r="C154" s="224"/>
      <c r="D154" s="225"/>
      <c r="E154" s="226"/>
      <c r="F154" s="226"/>
      <c r="G154" s="226"/>
      <c r="H154" s="358"/>
      <c r="I154" s="227"/>
      <c r="J154" s="228"/>
      <c r="K154" s="228"/>
      <c r="L154" s="229"/>
      <c r="M154" s="230"/>
      <c r="N154" s="10"/>
      <c r="O154" s="10"/>
      <c r="P154" s="251"/>
      <c r="Q154" s="231"/>
      <c r="R154" s="250"/>
      <c r="S154" s="250"/>
      <c r="T154" s="250"/>
      <c r="U154" s="250"/>
    </row>
    <row r="155" spans="1:21" s="173" customFormat="1" x14ac:dyDescent="0.3">
      <c r="A155" s="13"/>
      <c r="C155" s="183"/>
      <c r="F155" s="361"/>
      <c r="G155" s="361"/>
      <c r="H155" s="362"/>
      <c r="I155" s="13"/>
      <c r="N155" s="185"/>
      <c r="R155" s="319"/>
      <c r="S155" s="318"/>
      <c r="T155" s="318"/>
      <c r="U155" s="319"/>
    </row>
    <row r="156" spans="1:21" s="173" customFormat="1" x14ac:dyDescent="0.3">
      <c r="A156" s="13"/>
      <c r="C156" s="183"/>
      <c r="F156" s="361"/>
      <c r="G156" s="361"/>
      <c r="H156" s="362"/>
      <c r="I156" s="13"/>
      <c r="M156" s="73" t="s">
        <v>271</v>
      </c>
      <c r="N156" s="248" t="s">
        <v>1080</v>
      </c>
      <c r="P156" s="186"/>
      <c r="R156" s="319"/>
      <c r="S156" s="318"/>
      <c r="T156" s="318"/>
      <c r="U156" s="319"/>
    </row>
    <row r="157" spans="1:21" s="173" customFormat="1" x14ac:dyDescent="0.3">
      <c r="A157" s="13"/>
      <c r="C157" s="183"/>
      <c r="F157" s="361"/>
      <c r="G157" s="361"/>
      <c r="H157" s="362"/>
      <c r="I157" s="13"/>
      <c r="M157" s="31" t="s">
        <v>6</v>
      </c>
      <c r="N157" s="75" t="s">
        <v>8</v>
      </c>
      <c r="O157" s="182">
        <f>SUM(O158:O159)</f>
        <v>101</v>
      </c>
      <c r="P157" s="187"/>
      <c r="R157" s="319"/>
      <c r="S157" s="318"/>
      <c r="T157" s="318"/>
      <c r="U157" s="319"/>
    </row>
    <row r="158" spans="1:21" s="173" customFormat="1" x14ac:dyDescent="0.3">
      <c r="A158" s="13"/>
      <c r="C158" s="183"/>
      <c r="F158" s="361"/>
      <c r="G158" s="361"/>
      <c r="H158" s="362"/>
      <c r="I158" s="13"/>
      <c r="M158" s="15" t="s">
        <v>9</v>
      </c>
      <c r="N158" s="75" t="s">
        <v>10</v>
      </c>
      <c r="O158" s="182">
        <f>COUNTIFS(S2:S153,1,P2:P153,0,R2:R153,"1")</f>
        <v>101</v>
      </c>
      <c r="P158" s="187"/>
      <c r="R158" s="319"/>
      <c r="S158" s="318"/>
      <c r="T158" s="318"/>
      <c r="U158" s="319"/>
    </row>
    <row r="159" spans="1:21" s="173" customFormat="1" ht="27.6" x14ac:dyDescent="0.3">
      <c r="A159" s="13"/>
      <c r="C159" s="183"/>
      <c r="F159" s="361"/>
      <c r="G159" s="361"/>
      <c r="H159" s="362"/>
      <c r="I159" s="13"/>
      <c r="M159" s="14" t="s">
        <v>272</v>
      </c>
      <c r="N159" s="184" t="s">
        <v>11</v>
      </c>
      <c r="O159" s="182">
        <f>COUNTIFS(S2:S153,1,P2:P153,1,R2:R153,"1")</f>
        <v>0</v>
      </c>
      <c r="P159" s="187"/>
      <c r="R159" s="319"/>
      <c r="S159" s="318"/>
      <c r="T159" s="318"/>
      <c r="U159" s="319"/>
    </row>
    <row r="160" spans="1:21" s="173" customFormat="1" x14ac:dyDescent="0.3">
      <c r="A160" s="13"/>
      <c r="C160" s="183"/>
      <c r="F160" s="361"/>
      <c r="G160" s="361"/>
      <c r="H160" s="362"/>
      <c r="I160" s="13"/>
      <c r="M160" s="16" t="s">
        <v>12</v>
      </c>
      <c r="N160" s="184" t="s">
        <v>13</v>
      </c>
      <c r="O160" s="17">
        <f>SUM(O159/O157)</f>
        <v>0</v>
      </c>
      <c r="P160" s="187"/>
      <c r="R160" s="319"/>
      <c r="S160" s="318"/>
      <c r="T160" s="318"/>
      <c r="U160" s="319"/>
    </row>
    <row r="161" spans="1:21" s="173" customFormat="1" x14ac:dyDescent="0.3">
      <c r="A161" s="13"/>
      <c r="C161" s="183"/>
      <c r="F161" s="361"/>
      <c r="G161" s="361"/>
      <c r="H161" s="362"/>
      <c r="I161" s="13"/>
      <c r="N161" s="185"/>
      <c r="P161" s="187"/>
      <c r="R161" s="319"/>
      <c r="S161" s="318"/>
      <c r="T161" s="318"/>
      <c r="U161" s="319"/>
    </row>
    <row r="162" spans="1:21" s="173" customFormat="1" x14ac:dyDescent="0.3">
      <c r="A162" s="13"/>
      <c r="C162" s="183"/>
      <c r="F162" s="361"/>
      <c r="G162" s="361"/>
      <c r="H162" s="362"/>
      <c r="I162" s="13"/>
      <c r="N162" s="248" t="s">
        <v>677</v>
      </c>
      <c r="P162" s="187"/>
      <c r="R162" s="319"/>
      <c r="S162" s="318"/>
      <c r="T162" s="318"/>
      <c r="U162" s="319"/>
    </row>
    <row r="163" spans="1:21" s="173" customFormat="1" x14ac:dyDescent="0.3">
      <c r="A163" s="13"/>
      <c r="C163" s="183"/>
      <c r="F163" s="361"/>
      <c r="G163" s="361"/>
      <c r="H163" s="362"/>
      <c r="I163" s="13"/>
      <c r="N163" s="75" t="s">
        <v>8</v>
      </c>
      <c r="O163" s="182">
        <f>SUM(O164:O165)</f>
        <v>24</v>
      </c>
      <c r="P163" s="187"/>
      <c r="R163" s="319"/>
      <c r="S163" s="318"/>
      <c r="T163" s="318"/>
      <c r="U163" s="319"/>
    </row>
    <row r="164" spans="1:21" s="173" customFormat="1" x14ac:dyDescent="0.3">
      <c r="A164" s="13"/>
      <c r="C164" s="183"/>
      <c r="F164" s="361"/>
      <c r="G164" s="361"/>
      <c r="H164" s="362"/>
      <c r="I164" s="13"/>
      <c r="N164" s="75" t="s">
        <v>10</v>
      </c>
      <c r="O164" s="182">
        <f>COUNTIFS(T2:T153,1,P2:P153,0,R2:R153,"1")</f>
        <v>24</v>
      </c>
      <c r="P164" s="187"/>
      <c r="R164" s="319"/>
      <c r="S164" s="318"/>
      <c r="T164" s="318"/>
      <c r="U164" s="319"/>
    </row>
    <row r="165" spans="1:21" s="173" customFormat="1" x14ac:dyDescent="0.3">
      <c r="A165" s="13"/>
      <c r="C165" s="183"/>
      <c r="F165" s="361"/>
      <c r="G165" s="361"/>
      <c r="H165" s="362"/>
      <c r="I165" s="13"/>
      <c r="N165" s="184" t="s">
        <v>11</v>
      </c>
      <c r="O165" s="182">
        <f>COUNTIFS(T2:T153,1,P2:P153,1,R2:R153,"1")</f>
        <v>0</v>
      </c>
      <c r="P165" s="187"/>
      <c r="R165" s="319"/>
      <c r="S165" s="318"/>
      <c r="T165" s="318"/>
      <c r="U165" s="319"/>
    </row>
    <row r="166" spans="1:21" s="173" customFormat="1" x14ac:dyDescent="0.3">
      <c r="A166" s="13"/>
      <c r="C166" s="183"/>
      <c r="F166" s="361"/>
      <c r="G166" s="361"/>
      <c r="H166" s="362"/>
      <c r="I166" s="13"/>
      <c r="N166" s="184" t="s">
        <v>13</v>
      </c>
      <c r="O166" s="17">
        <f>SUM(O165/O163)</f>
        <v>0</v>
      </c>
      <c r="P166" s="187"/>
      <c r="R166" s="319"/>
      <c r="S166" s="318"/>
      <c r="T166" s="318"/>
      <c r="U166" s="319"/>
    </row>
    <row r="167" spans="1:21" s="173" customFormat="1" x14ac:dyDescent="0.3">
      <c r="A167" s="13"/>
      <c r="C167" s="183"/>
      <c r="F167" s="361"/>
      <c r="G167" s="361"/>
      <c r="H167" s="362"/>
      <c r="I167" s="13"/>
      <c r="P167" s="187"/>
      <c r="R167" s="319"/>
      <c r="S167" s="318"/>
      <c r="T167" s="318"/>
      <c r="U167" s="319"/>
    </row>
    <row r="168" spans="1:21" s="173" customFormat="1" x14ac:dyDescent="0.3">
      <c r="A168" s="13"/>
      <c r="C168" s="183"/>
      <c r="F168" s="361"/>
      <c r="G168" s="361"/>
      <c r="H168" s="362"/>
      <c r="I168" s="13"/>
      <c r="P168" s="187"/>
      <c r="R168" s="319"/>
      <c r="S168" s="318"/>
      <c r="T168" s="318"/>
      <c r="U168" s="319"/>
    </row>
    <row r="169" spans="1:21" s="173" customFormat="1" x14ac:dyDescent="0.3">
      <c r="A169" s="13"/>
      <c r="C169" s="183"/>
      <c r="F169" s="361"/>
      <c r="G169" s="361"/>
      <c r="H169" s="362"/>
      <c r="I169" s="13"/>
      <c r="P169" s="187"/>
      <c r="R169" s="319"/>
      <c r="S169" s="318"/>
      <c r="T169" s="318"/>
      <c r="U169" s="319"/>
    </row>
    <row r="170" spans="1:21" s="173" customFormat="1" x14ac:dyDescent="0.3">
      <c r="A170" s="13"/>
      <c r="C170" s="183"/>
      <c r="F170" s="361"/>
      <c r="G170" s="361"/>
      <c r="H170" s="362"/>
      <c r="I170" s="13"/>
      <c r="P170" s="187"/>
      <c r="R170" s="319"/>
      <c r="S170" s="318"/>
      <c r="T170" s="318"/>
      <c r="U170" s="319"/>
    </row>
    <row r="171" spans="1:21" s="173" customFormat="1" x14ac:dyDescent="0.3">
      <c r="A171" s="13"/>
      <c r="C171" s="183"/>
      <c r="F171" s="361"/>
      <c r="G171" s="361"/>
      <c r="H171" s="362"/>
      <c r="I171" s="13"/>
      <c r="P171" s="187"/>
      <c r="R171" s="319"/>
      <c r="S171" s="318"/>
      <c r="T171" s="318"/>
      <c r="U171" s="319"/>
    </row>
    <row r="172" spans="1:21" s="173" customFormat="1" x14ac:dyDescent="0.3">
      <c r="A172" s="13"/>
      <c r="C172" s="183"/>
      <c r="F172" s="361"/>
      <c r="G172" s="361"/>
      <c r="H172" s="362"/>
      <c r="I172" s="13"/>
      <c r="P172" s="187"/>
      <c r="R172" s="319"/>
      <c r="S172" s="318"/>
      <c r="T172" s="318"/>
      <c r="U172" s="319"/>
    </row>
    <row r="173" spans="1:21" s="173" customFormat="1" x14ac:dyDescent="0.3">
      <c r="A173" s="13"/>
      <c r="C173" s="183"/>
      <c r="F173" s="361"/>
      <c r="G173" s="361"/>
      <c r="H173" s="362"/>
      <c r="I173" s="13"/>
      <c r="P173" s="187"/>
      <c r="R173" s="319"/>
      <c r="S173" s="318"/>
      <c r="T173" s="318"/>
      <c r="U173" s="319"/>
    </row>
    <row r="174" spans="1:21" s="173" customFormat="1" x14ac:dyDescent="0.3">
      <c r="A174" s="13"/>
      <c r="C174" s="183"/>
      <c r="F174" s="361"/>
      <c r="G174" s="361"/>
      <c r="H174" s="362"/>
      <c r="I174" s="13"/>
      <c r="P174" s="187"/>
      <c r="R174" s="319"/>
      <c r="S174" s="318"/>
      <c r="T174" s="318"/>
      <c r="U174" s="319"/>
    </row>
    <row r="175" spans="1:21" s="173" customFormat="1" x14ac:dyDescent="0.3">
      <c r="A175" s="13"/>
      <c r="C175" s="183"/>
      <c r="F175" s="361"/>
      <c r="G175" s="361"/>
      <c r="H175" s="362"/>
      <c r="I175" s="13"/>
      <c r="P175" s="187"/>
      <c r="R175" s="319"/>
      <c r="S175" s="318"/>
      <c r="T175" s="318"/>
      <c r="U175" s="319"/>
    </row>
    <row r="176" spans="1:21" s="173" customFormat="1" x14ac:dyDescent="0.3">
      <c r="A176" s="13"/>
      <c r="C176" s="183"/>
      <c r="F176" s="361"/>
      <c r="G176" s="361"/>
      <c r="H176" s="362"/>
      <c r="I176" s="13"/>
      <c r="P176" s="187"/>
      <c r="R176" s="319"/>
      <c r="S176" s="318"/>
      <c r="T176" s="318"/>
      <c r="U176" s="319"/>
    </row>
    <row r="177" spans="1:21" s="173" customFormat="1" x14ac:dyDescent="0.3">
      <c r="A177" s="13"/>
      <c r="C177" s="183"/>
      <c r="F177" s="361"/>
      <c r="G177" s="361"/>
      <c r="H177" s="362"/>
      <c r="I177" s="13"/>
      <c r="P177" s="187"/>
      <c r="R177" s="319"/>
      <c r="S177" s="318"/>
      <c r="T177" s="318"/>
      <c r="U177" s="319"/>
    </row>
    <row r="178" spans="1:21" s="173" customFormat="1" x14ac:dyDescent="0.3">
      <c r="A178" s="13"/>
      <c r="C178" s="183"/>
      <c r="F178" s="361"/>
      <c r="G178" s="361"/>
      <c r="H178" s="362"/>
      <c r="I178" s="13"/>
      <c r="P178" s="187"/>
      <c r="R178" s="319"/>
      <c r="S178" s="318"/>
      <c r="T178" s="318"/>
      <c r="U178" s="319"/>
    </row>
    <row r="179" spans="1:21" s="173" customFormat="1" x14ac:dyDescent="0.3">
      <c r="A179" s="13"/>
      <c r="C179" s="183"/>
      <c r="F179" s="361"/>
      <c r="G179" s="361"/>
      <c r="H179" s="362"/>
      <c r="I179" s="13"/>
      <c r="P179" s="187"/>
      <c r="R179" s="319"/>
      <c r="S179" s="318"/>
      <c r="T179" s="318"/>
      <c r="U179" s="319"/>
    </row>
    <row r="180" spans="1:21" s="173" customFormat="1" x14ac:dyDescent="0.3">
      <c r="A180" s="13"/>
      <c r="C180" s="183"/>
      <c r="F180" s="361"/>
      <c r="G180" s="361"/>
      <c r="H180" s="362"/>
      <c r="I180" s="13"/>
      <c r="P180" s="187"/>
      <c r="R180" s="319"/>
      <c r="S180" s="318"/>
      <c r="T180" s="318"/>
      <c r="U180" s="319"/>
    </row>
    <row r="181" spans="1:21" s="173" customFormat="1" x14ac:dyDescent="0.3">
      <c r="A181" s="13"/>
      <c r="C181" s="183"/>
      <c r="F181" s="361"/>
      <c r="G181" s="361"/>
      <c r="H181" s="362"/>
      <c r="I181" s="13"/>
      <c r="P181" s="187"/>
      <c r="R181" s="319"/>
      <c r="S181" s="318"/>
      <c r="T181" s="318"/>
      <c r="U181" s="319"/>
    </row>
    <row r="182" spans="1:21" s="173" customFormat="1" x14ac:dyDescent="0.3">
      <c r="A182" s="13"/>
      <c r="C182" s="183"/>
      <c r="F182" s="361"/>
      <c r="G182" s="361"/>
      <c r="H182" s="362"/>
      <c r="I182" s="13"/>
      <c r="P182" s="187"/>
      <c r="R182" s="319"/>
      <c r="S182" s="318"/>
      <c r="T182" s="318"/>
      <c r="U182" s="319"/>
    </row>
    <row r="183" spans="1:21" s="173" customFormat="1" x14ac:dyDescent="0.3">
      <c r="A183" s="13"/>
      <c r="C183" s="183"/>
      <c r="F183" s="361"/>
      <c r="G183" s="361"/>
      <c r="H183" s="362"/>
      <c r="I183" s="13"/>
      <c r="P183" s="187"/>
      <c r="R183" s="319"/>
      <c r="S183" s="318"/>
      <c r="T183" s="318"/>
      <c r="U183" s="319"/>
    </row>
    <row r="184" spans="1:21" s="173" customFormat="1" x14ac:dyDescent="0.3">
      <c r="A184" s="13"/>
      <c r="C184" s="183"/>
      <c r="F184" s="361"/>
      <c r="G184" s="361"/>
      <c r="H184" s="362"/>
      <c r="I184" s="13"/>
      <c r="P184" s="187"/>
      <c r="R184" s="319"/>
      <c r="S184" s="318"/>
      <c r="T184" s="318"/>
      <c r="U184" s="319"/>
    </row>
    <row r="185" spans="1:21" s="173" customFormat="1" x14ac:dyDescent="0.3">
      <c r="A185" s="13"/>
      <c r="C185" s="183"/>
      <c r="F185" s="361"/>
      <c r="G185" s="361"/>
      <c r="H185" s="362"/>
      <c r="I185" s="13"/>
      <c r="P185" s="187"/>
      <c r="R185" s="319"/>
      <c r="S185" s="318"/>
      <c r="T185" s="318"/>
      <c r="U185" s="319"/>
    </row>
    <row r="186" spans="1:21" s="173" customFormat="1" x14ac:dyDescent="0.3">
      <c r="A186" s="13"/>
      <c r="C186" s="183"/>
      <c r="F186" s="361"/>
      <c r="G186" s="361"/>
      <c r="H186" s="362"/>
      <c r="I186" s="13"/>
      <c r="P186" s="187"/>
      <c r="R186" s="319"/>
      <c r="S186" s="318"/>
      <c r="T186" s="318"/>
      <c r="U186" s="319"/>
    </row>
    <row r="187" spans="1:21" s="173" customFormat="1" x14ac:dyDescent="0.3">
      <c r="A187" s="13"/>
      <c r="C187" s="183"/>
      <c r="F187" s="361"/>
      <c r="G187" s="361"/>
      <c r="H187" s="362"/>
      <c r="I187" s="13"/>
      <c r="P187" s="187"/>
      <c r="R187" s="319"/>
      <c r="S187" s="318"/>
      <c r="T187" s="318"/>
      <c r="U187" s="319"/>
    </row>
    <row r="188" spans="1:21" s="173" customFormat="1" x14ac:dyDescent="0.3">
      <c r="A188" s="13"/>
      <c r="C188" s="183"/>
      <c r="F188" s="361"/>
      <c r="G188" s="361"/>
      <c r="H188" s="362"/>
      <c r="I188" s="13"/>
      <c r="P188" s="187"/>
      <c r="R188" s="319"/>
      <c r="S188" s="318"/>
      <c r="T188" s="318"/>
      <c r="U188" s="319"/>
    </row>
    <row r="189" spans="1:21" s="173" customFormat="1" x14ac:dyDescent="0.3">
      <c r="A189" s="13"/>
      <c r="C189" s="183"/>
      <c r="F189" s="361"/>
      <c r="G189" s="361"/>
      <c r="H189" s="362"/>
      <c r="I189" s="13"/>
      <c r="P189" s="187"/>
      <c r="R189" s="319"/>
      <c r="S189" s="318"/>
      <c r="T189" s="318"/>
      <c r="U189" s="319"/>
    </row>
    <row r="190" spans="1:21" s="173" customFormat="1" x14ac:dyDescent="0.3">
      <c r="A190" s="13"/>
      <c r="C190" s="183"/>
      <c r="F190" s="361"/>
      <c r="G190" s="361"/>
      <c r="H190" s="362"/>
      <c r="I190" s="13"/>
      <c r="P190" s="187"/>
      <c r="R190" s="319"/>
      <c r="S190" s="318"/>
      <c r="T190" s="318"/>
      <c r="U190" s="319"/>
    </row>
    <row r="191" spans="1:21" s="173" customFormat="1" x14ac:dyDescent="0.3">
      <c r="A191" s="13"/>
      <c r="C191" s="183"/>
      <c r="F191" s="361"/>
      <c r="G191" s="361"/>
      <c r="H191" s="362"/>
      <c r="I191" s="13"/>
      <c r="P191" s="187"/>
      <c r="R191" s="319"/>
      <c r="S191" s="318"/>
      <c r="T191" s="318"/>
      <c r="U191" s="319"/>
    </row>
    <row r="192" spans="1:21" s="173" customFormat="1" x14ac:dyDescent="0.3">
      <c r="A192" s="13"/>
      <c r="C192" s="183"/>
      <c r="F192" s="361"/>
      <c r="G192" s="361"/>
      <c r="H192" s="362"/>
      <c r="I192" s="13"/>
      <c r="P192" s="187"/>
      <c r="R192" s="319"/>
      <c r="S192" s="318"/>
      <c r="T192" s="318"/>
      <c r="U192" s="319"/>
    </row>
    <row r="193" spans="1:21" s="173" customFormat="1" x14ac:dyDescent="0.3">
      <c r="A193" s="13"/>
      <c r="C193" s="183"/>
      <c r="F193" s="361"/>
      <c r="G193" s="361"/>
      <c r="H193" s="362"/>
      <c r="I193" s="13"/>
      <c r="P193" s="187"/>
      <c r="R193" s="319"/>
      <c r="S193" s="318"/>
      <c r="T193" s="318"/>
      <c r="U193" s="319"/>
    </row>
    <row r="194" spans="1:21" s="173" customFormat="1" x14ac:dyDescent="0.3">
      <c r="A194" s="13"/>
      <c r="C194" s="183"/>
      <c r="F194" s="361"/>
      <c r="G194" s="361"/>
      <c r="H194" s="362"/>
      <c r="I194" s="13"/>
      <c r="P194" s="187"/>
      <c r="R194" s="319"/>
      <c r="S194" s="318"/>
      <c r="T194" s="318"/>
      <c r="U194" s="319"/>
    </row>
    <row r="195" spans="1:21" s="173" customFormat="1" x14ac:dyDescent="0.3">
      <c r="A195" s="13"/>
      <c r="C195" s="183"/>
      <c r="F195" s="361"/>
      <c r="G195" s="361"/>
      <c r="H195" s="362"/>
      <c r="I195" s="13"/>
      <c r="P195" s="187"/>
      <c r="R195" s="319"/>
      <c r="S195" s="318"/>
      <c r="T195" s="318"/>
      <c r="U195" s="319"/>
    </row>
  </sheetData>
  <mergeCells count="209">
    <mergeCell ref="H124:H127"/>
    <mergeCell ref="B1:C1"/>
    <mergeCell ref="B6:B8"/>
    <mergeCell ref="C6:C8"/>
    <mergeCell ref="D6:D8"/>
    <mergeCell ref="E6:E8"/>
    <mergeCell ref="E18:E19"/>
    <mergeCell ref="D16:D17"/>
    <mergeCell ref="D31:D34"/>
    <mergeCell ref="E31:E34"/>
    <mergeCell ref="C20:C21"/>
    <mergeCell ref="D20:D21"/>
    <mergeCell ref="E20:E21"/>
    <mergeCell ref="B16:B17"/>
    <mergeCell ref="B26:B27"/>
    <mergeCell ref="B29:B30"/>
    <mergeCell ref="C29:C30"/>
    <mergeCell ref="B24:B25"/>
    <mergeCell ref="C24:C25"/>
    <mergeCell ref="B10:B13"/>
    <mergeCell ref="B18:B19"/>
    <mergeCell ref="F24:F25"/>
    <mergeCell ref="G24:G25"/>
    <mergeCell ref="C26:C27"/>
    <mergeCell ref="L44:L49"/>
    <mergeCell ref="I20:I21"/>
    <mergeCell ref="L20:L21"/>
    <mergeCell ref="B44:B49"/>
    <mergeCell ref="C44:C49"/>
    <mergeCell ref="D44:D49"/>
    <mergeCell ref="F37:F39"/>
    <mergeCell ref="G37:G39"/>
    <mergeCell ref="C35:C36"/>
    <mergeCell ref="B35:B36"/>
    <mergeCell ref="D35:D36"/>
    <mergeCell ref="B40:B41"/>
    <mergeCell ref="C40:C41"/>
    <mergeCell ref="F29:F30"/>
    <mergeCell ref="G29:G30"/>
    <mergeCell ref="B31:B34"/>
    <mergeCell ref="C31:C34"/>
    <mergeCell ref="F20:F21"/>
    <mergeCell ref="G20:G21"/>
    <mergeCell ref="C37:C39"/>
    <mergeCell ref="D37:D39"/>
    <mergeCell ref="E37:E39"/>
    <mergeCell ref="H20:H21"/>
    <mergeCell ref="B20:B21"/>
    <mergeCell ref="D26:D27"/>
    <mergeCell ref="G18:G19"/>
    <mergeCell ref="F18:F19"/>
    <mergeCell ref="D29:D30"/>
    <mergeCell ref="E29:E30"/>
    <mergeCell ref="I6:I8"/>
    <mergeCell ref="C10:C13"/>
    <mergeCell ref="D10:D13"/>
    <mergeCell ref="E10:E13"/>
    <mergeCell ref="C18:C19"/>
    <mergeCell ref="I18:I19"/>
    <mergeCell ref="H24:H25"/>
    <mergeCell ref="E26:E27"/>
    <mergeCell ref="F26:F27"/>
    <mergeCell ref="G26:G27"/>
    <mergeCell ref="H26:H27"/>
    <mergeCell ref="E24:E25"/>
    <mergeCell ref="L18:L19"/>
    <mergeCell ref="K10:K13"/>
    <mergeCell ref="L10:L13"/>
    <mergeCell ref="C16:C17"/>
    <mergeCell ref="E16:E17"/>
    <mergeCell ref="F16:F17"/>
    <mergeCell ref="G16:G17"/>
    <mergeCell ref="H16:H17"/>
    <mergeCell ref="H18:H19"/>
    <mergeCell ref="I66:I67"/>
    <mergeCell ref="B57:B62"/>
    <mergeCell ref="B70:B77"/>
    <mergeCell ref="H66:H69"/>
    <mergeCell ref="I68:I69"/>
    <mergeCell ref="L66:L67"/>
    <mergeCell ref="B51:B56"/>
    <mergeCell ref="C51:C56"/>
    <mergeCell ref="D51:D56"/>
    <mergeCell ref="E51:E56"/>
    <mergeCell ref="F51:F56"/>
    <mergeCell ref="G51:G56"/>
    <mergeCell ref="C57:C62"/>
    <mergeCell ref="D57:D62"/>
    <mergeCell ref="E57:E62"/>
    <mergeCell ref="F57:F62"/>
    <mergeCell ref="G57:G62"/>
    <mergeCell ref="B63:B64"/>
    <mergeCell ref="C63:C64"/>
    <mergeCell ref="D63:D64"/>
    <mergeCell ref="E63:E64"/>
    <mergeCell ref="F63:F64"/>
    <mergeCell ref="H63:H64"/>
    <mergeCell ref="B66:B69"/>
    <mergeCell ref="I78:I81"/>
    <mergeCell ref="B91:B96"/>
    <mergeCell ref="C91:C96"/>
    <mergeCell ref="D91:D96"/>
    <mergeCell ref="E91:E96"/>
    <mergeCell ref="F91:F96"/>
    <mergeCell ref="G91:G96"/>
    <mergeCell ref="B78:B81"/>
    <mergeCell ref="C78:C81"/>
    <mergeCell ref="D78:D81"/>
    <mergeCell ref="E78:E81"/>
    <mergeCell ref="F78:F81"/>
    <mergeCell ref="G78:G81"/>
    <mergeCell ref="B85:B86"/>
    <mergeCell ref="C85:C86"/>
    <mergeCell ref="L120:L121"/>
    <mergeCell ref="K134:K136"/>
    <mergeCell ref="I120:I121"/>
    <mergeCell ref="B124:B127"/>
    <mergeCell ref="C124:C127"/>
    <mergeCell ref="D124:D127"/>
    <mergeCell ref="F102:F105"/>
    <mergeCell ref="L91:L93"/>
    <mergeCell ref="L94:L96"/>
    <mergeCell ref="B132:B133"/>
    <mergeCell ref="H120:H121"/>
    <mergeCell ref="E120:E121"/>
    <mergeCell ref="B102:B105"/>
    <mergeCell ref="C102:C105"/>
    <mergeCell ref="D102:D105"/>
    <mergeCell ref="E124:E127"/>
    <mergeCell ref="F124:F127"/>
    <mergeCell ref="G124:G127"/>
    <mergeCell ref="K91:K93"/>
    <mergeCell ref="K94:K96"/>
    <mergeCell ref="I91:I93"/>
    <mergeCell ref="I94:I96"/>
    <mergeCell ref="C132:C133"/>
    <mergeCell ref="D132:D133"/>
    <mergeCell ref="B150:B151"/>
    <mergeCell ref="C150:C151"/>
    <mergeCell ref="D150:D151"/>
    <mergeCell ref="E150:E151"/>
    <mergeCell ref="F150:F151"/>
    <mergeCell ref="G150:G151"/>
    <mergeCell ref="H150:H151"/>
    <mergeCell ref="B89:B90"/>
    <mergeCell ref="C89:C90"/>
    <mergeCell ref="E89:E90"/>
    <mergeCell ref="F89:F90"/>
    <mergeCell ref="D89:D90"/>
    <mergeCell ref="G89:G90"/>
    <mergeCell ref="H89:H90"/>
    <mergeCell ref="B137:B140"/>
    <mergeCell ref="C137:C140"/>
    <mergeCell ref="F134:F136"/>
    <mergeCell ref="G134:G136"/>
    <mergeCell ref="B120:B121"/>
    <mergeCell ref="C120:C121"/>
    <mergeCell ref="D120:D121"/>
    <mergeCell ref="D137:D140"/>
    <mergeCell ref="E137:E140"/>
    <mergeCell ref="F137:F140"/>
    <mergeCell ref="F44:F49"/>
    <mergeCell ref="G44:G49"/>
    <mergeCell ref="F40:F41"/>
    <mergeCell ref="G40:G41"/>
    <mergeCell ref="G137:G140"/>
    <mergeCell ref="B134:B136"/>
    <mergeCell ref="C134:C136"/>
    <mergeCell ref="D134:D136"/>
    <mergeCell ref="E134:E136"/>
    <mergeCell ref="F120:F121"/>
    <mergeCell ref="G120:G121"/>
    <mergeCell ref="G63:G64"/>
    <mergeCell ref="E132:E133"/>
    <mergeCell ref="F132:F133"/>
    <mergeCell ref="G132:G133"/>
    <mergeCell ref="E102:E105"/>
    <mergeCell ref="C70:C77"/>
    <mergeCell ref="D70:D77"/>
    <mergeCell ref="G102:G105"/>
    <mergeCell ref="C66:C69"/>
    <mergeCell ref="D66:D69"/>
    <mergeCell ref="E66:E69"/>
    <mergeCell ref="F66:F69"/>
    <mergeCell ref="G66:G69"/>
    <mergeCell ref="B145:B146"/>
    <mergeCell ref="C145:C146"/>
    <mergeCell ref="F31:F34"/>
    <mergeCell ref="G31:G34"/>
    <mergeCell ref="H29:H30"/>
    <mergeCell ref="H31:H34"/>
    <mergeCell ref="B42:B43"/>
    <mergeCell ref="C42:C43"/>
    <mergeCell ref="D40:D41"/>
    <mergeCell ref="B37:B39"/>
    <mergeCell ref="H102:H105"/>
    <mergeCell ref="E70:E77"/>
    <mergeCell ref="F70:F77"/>
    <mergeCell ref="G70:G77"/>
    <mergeCell ref="H70:H77"/>
    <mergeCell ref="H37:H39"/>
    <mergeCell ref="H51:H56"/>
    <mergeCell ref="E35:E36"/>
    <mergeCell ref="F35:F36"/>
    <mergeCell ref="G35:G36"/>
    <mergeCell ref="H35:H36"/>
    <mergeCell ref="E40:E41"/>
    <mergeCell ref="H40:H41"/>
    <mergeCell ref="E44:E49"/>
  </mergeCells>
  <phoneticPr fontId="12" type="noConversion"/>
  <conditionalFormatting sqref="H18:I18 H23:I23 H20:I20 H6:I7">
    <cfRule type="cellIs" dxfId="180" priority="618" operator="equal">
      <formula>"No"</formula>
    </cfRule>
  </conditionalFormatting>
  <conditionalFormatting sqref="M142">
    <cfRule type="cellIs" dxfId="179" priority="615" operator="equal">
      <formula>#REF!</formula>
    </cfRule>
    <cfRule type="cellIs" dxfId="178" priority="616" operator="equal">
      <formula>#REF!</formula>
    </cfRule>
    <cfRule type="cellIs" dxfId="177" priority="617" operator="equal">
      <formula>#REF!</formula>
    </cfRule>
  </conditionalFormatting>
  <conditionalFormatting sqref="M142:M143 M154">
    <cfRule type="cellIs" dxfId="176" priority="613" operator="equal">
      <formula>"Pass"</formula>
    </cfRule>
    <cfRule type="cellIs" dxfId="175" priority="614" operator="equal">
      <formula>"Fail"</formula>
    </cfRule>
  </conditionalFormatting>
  <conditionalFormatting sqref="H10:I12">
    <cfRule type="cellIs" dxfId="174" priority="612" operator="equal">
      <formula>"No"</formula>
    </cfRule>
  </conditionalFormatting>
  <conditionalFormatting sqref="H13:I13">
    <cfRule type="cellIs" dxfId="173" priority="611" operator="equal">
      <formula>"No"</formula>
    </cfRule>
  </conditionalFormatting>
  <conditionalFormatting sqref="H9:I9">
    <cfRule type="cellIs" dxfId="172" priority="610" operator="equal">
      <formula>"No"</formula>
    </cfRule>
  </conditionalFormatting>
  <conditionalFormatting sqref="M149">
    <cfRule type="cellIs" dxfId="171" priority="602" operator="equal">
      <formula>#REF!</formula>
    </cfRule>
    <cfRule type="cellIs" dxfId="170" priority="603" operator="equal">
      <formula>#REF!</formula>
    </cfRule>
    <cfRule type="cellIs" dxfId="169" priority="604" operator="equal">
      <formula>#REF!</formula>
    </cfRule>
  </conditionalFormatting>
  <conditionalFormatting sqref="M149">
    <cfRule type="cellIs" dxfId="168" priority="600" operator="equal">
      <formula>"Pass"</formula>
    </cfRule>
    <cfRule type="cellIs" dxfId="167" priority="601" operator="equal">
      <formula>"Fail"</formula>
    </cfRule>
  </conditionalFormatting>
  <conditionalFormatting sqref="M143 M154">
    <cfRule type="cellIs" dxfId="166" priority="597" operator="equal">
      <formula>#REF!</formula>
    </cfRule>
    <cfRule type="cellIs" dxfId="165" priority="598" operator="equal">
      <formula>#REF!</formula>
    </cfRule>
    <cfRule type="cellIs" dxfId="164" priority="599" operator="equal">
      <formula>#REF!</formula>
    </cfRule>
  </conditionalFormatting>
  <conditionalFormatting sqref="H101:I101">
    <cfRule type="cellIs" dxfId="163" priority="589" operator="equal">
      <formula>"No"</formula>
    </cfRule>
  </conditionalFormatting>
  <conditionalFormatting sqref="G18">
    <cfRule type="cellIs" dxfId="162" priority="517" operator="equal">
      <formula>"No"</formula>
    </cfRule>
  </conditionalFormatting>
  <conditionalFormatting sqref="G20">
    <cfRule type="cellIs" dxfId="161" priority="516" operator="equal">
      <formula>"No"</formula>
    </cfRule>
  </conditionalFormatting>
  <conditionalFormatting sqref="G6">
    <cfRule type="cellIs" dxfId="160" priority="515" operator="equal">
      <formula>"No"</formula>
    </cfRule>
  </conditionalFormatting>
  <conditionalFormatting sqref="F8">
    <cfRule type="cellIs" dxfId="159" priority="514" operator="equal">
      <formula>"No"</formula>
    </cfRule>
  </conditionalFormatting>
  <conditionalFormatting sqref="G8">
    <cfRule type="cellIs" dxfId="158" priority="513" operator="equal">
      <formula>"No"</formula>
    </cfRule>
  </conditionalFormatting>
  <conditionalFormatting sqref="F7">
    <cfRule type="cellIs" dxfId="157" priority="511" operator="equal">
      <formula>"No"</formula>
    </cfRule>
  </conditionalFormatting>
  <conditionalFormatting sqref="M152">
    <cfRule type="cellIs" dxfId="156" priority="178" operator="equal">
      <formula>#REF!</formula>
    </cfRule>
    <cfRule type="cellIs" dxfId="155" priority="179" operator="equal">
      <formula>#REF!</formula>
    </cfRule>
    <cfRule type="cellIs" dxfId="154" priority="180" operator="equal">
      <formula>#REF!</formula>
    </cfRule>
  </conditionalFormatting>
  <conditionalFormatting sqref="M152">
    <cfRule type="cellIs" dxfId="153" priority="176" operator="equal">
      <formula>"Pass"</formula>
    </cfRule>
    <cfRule type="cellIs" dxfId="152" priority="177" operator="equal">
      <formula>"Fail"</formula>
    </cfRule>
  </conditionalFormatting>
  <conditionalFormatting sqref="M151">
    <cfRule type="cellIs" dxfId="151" priority="173" operator="equal">
      <formula>#REF!</formula>
    </cfRule>
    <cfRule type="cellIs" dxfId="150" priority="174" operator="equal">
      <formula>#REF!</formula>
    </cfRule>
    <cfRule type="cellIs" dxfId="149" priority="175" operator="equal">
      <formula>#REF!</formula>
    </cfRule>
  </conditionalFormatting>
  <conditionalFormatting sqref="M151">
    <cfRule type="cellIs" dxfId="148" priority="171" operator="equal">
      <formula>"Pass"</formula>
    </cfRule>
    <cfRule type="cellIs" dxfId="147" priority="172" operator="equal">
      <formula>"Fail"</formula>
    </cfRule>
  </conditionalFormatting>
  <conditionalFormatting sqref="M150">
    <cfRule type="cellIs" dxfId="146" priority="168" operator="equal">
      <formula>#REF!</formula>
    </cfRule>
    <cfRule type="cellIs" dxfId="145" priority="169" operator="equal">
      <formula>#REF!</formula>
    </cfRule>
    <cfRule type="cellIs" dxfId="144" priority="170" operator="equal">
      <formula>#REF!</formula>
    </cfRule>
  </conditionalFormatting>
  <conditionalFormatting sqref="M150">
    <cfRule type="cellIs" dxfId="143" priority="166" operator="equal">
      <formula>"Pass"</formula>
    </cfRule>
    <cfRule type="cellIs" dxfId="142" priority="167" operator="equal">
      <formula>"Fail"</formula>
    </cfRule>
  </conditionalFormatting>
  <conditionalFormatting sqref="M144:M145 M147">
    <cfRule type="cellIs" dxfId="141" priority="153" operator="equal">
      <formula>#REF!</formula>
    </cfRule>
    <cfRule type="cellIs" dxfId="140" priority="154" operator="equal">
      <formula>#REF!</formula>
    </cfRule>
    <cfRule type="cellIs" dxfId="139" priority="155" operator="equal">
      <formula>#REF!</formula>
    </cfRule>
  </conditionalFormatting>
  <conditionalFormatting sqref="M144:M145 M147">
    <cfRule type="cellIs" dxfId="138" priority="151" operator="equal">
      <formula>"Pass"</formula>
    </cfRule>
    <cfRule type="cellIs" dxfId="137" priority="152" operator="equal">
      <formula>"Fail"</formula>
    </cfRule>
  </conditionalFormatting>
  <conditionalFormatting sqref="M141">
    <cfRule type="cellIs" dxfId="136" priority="148" operator="equal">
      <formula>#REF!</formula>
    </cfRule>
    <cfRule type="cellIs" dxfId="135" priority="149" operator="equal">
      <formula>#REF!</formula>
    </cfRule>
    <cfRule type="cellIs" dxfId="134" priority="150" operator="equal">
      <formula>#REF!</formula>
    </cfRule>
  </conditionalFormatting>
  <conditionalFormatting sqref="M141">
    <cfRule type="cellIs" dxfId="133" priority="146" operator="equal">
      <formula>"Pass"</formula>
    </cfRule>
    <cfRule type="cellIs" dxfId="132" priority="147" operator="equal">
      <formula>"Fail"</formula>
    </cfRule>
  </conditionalFormatting>
  <conditionalFormatting sqref="M140">
    <cfRule type="cellIs" dxfId="131" priority="143" operator="equal">
      <formula>#REF!</formula>
    </cfRule>
    <cfRule type="cellIs" dxfId="130" priority="144" operator="equal">
      <formula>#REF!</formula>
    </cfRule>
    <cfRule type="cellIs" dxfId="129" priority="145" operator="equal">
      <formula>#REF!</formula>
    </cfRule>
  </conditionalFormatting>
  <conditionalFormatting sqref="M140">
    <cfRule type="cellIs" dxfId="128" priority="141" operator="equal">
      <formula>"Pass"</formula>
    </cfRule>
    <cfRule type="cellIs" dxfId="127" priority="142" operator="equal">
      <formula>"Fail"</formula>
    </cfRule>
  </conditionalFormatting>
  <conditionalFormatting sqref="M139">
    <cfRule type="cellIs" dxfId="126" priority="138" operator="equal">
      <formula>#REF!</formula>
    </cfRule>
    <cfRule type="cellIs" dxfId="125" priority="139" operator="equal">
      <formula>#REF!</formula>
    </cfRule>
    <cfRule type="cellIs" dxfId="124" priority="140" operator="equal">
      <formula>#REF!</formula>
    </cfRule>
  </conditionalFormatting>
  <conditionalFormatting sqref="M139">
    <cfRule type="cellIs" dxfId="123" priority="136" operator="equal">
      <formula>"Pass"</formula>
    </cfRule>
    <cfRule type="cellIs" dxfId="122" priority="137" operator="equal">
      <formula>"Fail"</formula>
    </cfRule>
  </conditionalFormatting>
  <conditionalFormatting sqref="M138">
    <cfRule type="cellIs" dxfId="121" priority="133" operator="equal">
      <formula>#REF!</formula>
    </cfRule>
    <cfRule type="cellIs" dxfId="120" priority="134" operator="equal">
      <formula>#REF!</formula>
    </cfRule>
    <cfRule type="cellIs" dxfId="119" priority="135" operator="equal">
      <formula>#REF!</formula>
    </cfRule>
  </conditionalFormatting>
  <conditionalFormatting sqref="M138">
    <cfRule type="cellIs" dxfId="118" priority="131" operator="equal">
      <formula>"Pass"</formula>
    </cfRule>
    <cfRule type="cellIs" dxfId="117" priority="132" operator="equal">
      <formula>"Fail"</formula>
    </cfRule>
  </conditionalFormatting>
  <conditionalFormatting sqref="M137">
    <cfRule type="cellIs" dxfId="116" priority="128" operator="equal">
      <formula>#REF!</formula>
    </cfRule>
    <cfRule type="cellIs" dxfId="115" priority="129" operator="equal">
      <formula>#REF!</formula>
    </cfRule>
    <cfRule type="cellIs" dxfId="114" priority="130" operator="equal">
      <formula>#REF!</formula>
    </cfRule>
  </conditionalFormatting>
  <conditionalFormatting sqref="M137">
    <cfRule type="cellIs" dxfId="113" priority="126" operator="equal">
      <formula>"Pass"</formula>
    </cfRule>
    <cfRule type="cellIs" dxfId="112" priority="127" operator="equal">
      <formula>"Fail"</formula>
    </cfRule>
  </conditionalFormatting>
  <conditionalFormatting sqref="M134">
    <cfRule type="cellIs" dxfId="111" priority="118" operator="equal">
      <formula>#REF!</formula>
    </cfRule>
    <cfRule type="cellIs" dxfId="110" priority="119" operator="equal">
      <formula>#REF!</formula>
    </cfRule>
    <cfRule type="cellIs" dxfId="109" priority="120" operator="equal">
      <formula>#REF!</formula>
    </cfRule>
  </conditionalFormatting>
  <conditionalFormatting sqref="M134">
    <cfRule type="cellIs" dxfId="108" priority="116" operator="equal">
      <formula>"Pass"</formula>
    </cfRule>
    <cfRule type="cellIs" dxfId="107" priority="117" operator="equal">
      <formula>"Fail"</formula>
    </cfRule>
  </conditionalFormatting>
  <conditionalFormatting sqref="M133">
    <cfRule type="cellIs" dxfId="106" priority="108" operator="equal">
      <formula>#REF!</formula>
    </cfRule>
    <cfRule type="cellIs" dxfId="105" priority="109" operator="equal">
      <formula>#REF!</formula>
    </cfRule>
    <cfRule type="cellIs" dxfId="104" priority="110" operator="equal">
      <formula>#REF!</formula>
    </cfRule>
  </conditionalFormatting>
  <conditionalFormatting sqref="M133">
    <cfRule type="cellIs" dxfId="103" priority="106" operator="equal">
      <formula>"Pass"</formula>
    </cfRule>
    <cfRule type="cellIs" dxfId="102" priority="107" operator="equal">
      <formula>"Fail"</formula>
    </cfRule>
  </conditionalFormatting>
  <conditionalFormatting sqref="M132">
    <cfRule type="cellIs" dxfId="101" priority="103" operator="equal">
      <formula>#REF!</formula>
    </cfRule>
    <cfRule type="cellIs" dxfId="100" priority="104" operator="equal">
      <formula>#REF!</formula>
    </cfRule>
    <cfRule type="cellIs" dxfId="99" priority="105" operator="equal">
      <formula>#REF!</formula>
    </cfRule>
  </conditionalFormatting>
  <conditionalFormatting sqref="M132">
    <cfRule type="cellIs" dxfId="98" priority="101" operator="equal">
      <formula>"Pass"</formula>
    </cfRule>
    <cfRule type="cellIs" dxfId="97" priority="102" operator="equal">
      <formula>"Fail"</formula>
    </cfRule>
  </conditionalFormatting>
  <conditionalFormatting sqref="M131">
    <cfRule type="cellIs" dxfId="96" priority="98" operator="equal">
      <formula>#REF!</formula>
    </cfRule>
    <cfRule type="cellIs" dxfId="95" priority="99" operator="equal">
      <formula>#REF!</formula>
    </cfRule>
    <cfRule type="cellIs" dxfId="94" priority="100" operator="equal">
      <formula>#REF!</formula>
    </cfRule>
  </conditionalFormatting>
  <conditionalFormatting sqref="M131">
    <cfRule type="cellIs" dxfId="93" priority="96" operator="equal">
      <formula>"Pass"</formula>
    </cfRule>
    <cfRule type="cellIs" dxfId="92" priority="97" operator="equal">
      <formula>"Fail"</formula>
    </cfRule>
  </conditionalFormatting>
  <conditionalFormatting sqref="M130">
    <cfRule type="cellIs" dxfId="91" priority="93" operator="equal">
      <formula>#REF!</formula>
    </cfRule>
    <cfRule type="cellIs" dxfId="90" priority="94" operator="equal">
      <formula>#REF!</formula>
    </cfRule>
    <cfRule type="cellIs" dxfId="89" priority="95" operator="equal">
      <formula>#REF!</formula>
    </cfRule>
  </conditionalFormatting>
  <conditionalFormatting sqref="M130">
    <cfRule type="cellIs" dxfId="88" priority="91" operator="equal">
      <formula>"Pass"</formula>
    </cfRule>
    <cfRule type="cellIs" dxfId="87" priority="92" operator="equal">
      <formula>"Fail"</formula>
    </cfRule>
  </conditionalFormatting>
  <conditionalFormatting sqref="M6:M13">
    <cfRule type="cellIs" dxfId="86" priority="88" operator="equal">
      <formula>#REF!</formula>
    </cfRule>
    <cfRule type="cellIs" dxfId="85" priority="89" operator="equal">
      <formula>#REF!</formula>
    </cfRule>
    <cfRule type="cellIs" dxfId="84" priority="90" operator="equal">
      <formula>#REF!</formula>
    </cfRule>
  </conditionalFormatting>
  <conditionalFormatting sqref="M6:M13">
    <cfRule type="cellIs" dxfId="83" priority="86" operator="equal">
      <formula>"Pass"</formula>
    </cfRule>
    <cfRule type="cellIs" dxfId="82" priority="87" operator="equal">
      <formula>"Fail"</formula>
    </cfRule>
  </conditionalFormatting>
  <conditionalFormatting sqref="M16:M51 M53:M54 M56:M58 M60 M62:M85">
    <cfRule type="cellIs" dxfId="81" priority="83" operator="equal">
      <formula>#REF!</formula>
    </cfRule>
    <cfRule type="cellIs" dxfId="80" priority="84" operator="equal">
      <formula>#REF!</formula>
    </cfRule>
    <cfRule type="cellIs" dxfId="79" priority="85" operator="equal">
      <formula>#REF!</formula>
    </cfRule>
  </conditionalFormatting>
  <conditionalFormatting sqref="M16:M51 M53:M54 M56:M58 M60 M62:M85">
    <cfRule type="cellIs" dxfId="78" priority="81" operator="equal">
      <formula>"Pass"</formula>
    </cfRule>
    <cfRule type="cellIs" dxfId="77" priority="82" operator="equal">
      <formula>"Fail"</formula>
    </cfRule>
  </conditionalFormatting>
  <conditionalFormatting sqref="M89:M96">
    <cfRule type="cellIs" dxfId="76" priority="78" operator="equal">
      <formula>#REF!</formula>
    </cfRule>
    <cfRule type="cellIs" dxfId="75" priority="79" operator="equal">
      <formula>#REF!</formula>
    </cfRule>
    <cfRule type="cellIs" dxfId="74" priority="80" operator="equal">
      <formula>#REF!</formula>
    </cfRule>
  </conditionalFormatting>
  <conditionalFormatting sqref="M89:M96">
    <cfRule type="cellIs" dxfId="73" priority="76" operator="equal">
      <formula>"Pass"</formula>
    </cfRule>
    <cfRule type="cellIs" dxfId="72" priority="77" operator="equal">
      <formula>"Fail"</formula>
    </cfRule>
  </conditionalFormatting>
  <conditionalFormatting sqref="M99:M109">
    <cfRule type="cellIs" dxfId="71" priority="73" operator="equal">
      <formula>#REF!</formula>
    </cfRule>
    <cfRule type="cellIs" dxfId="70" priority="74" operator="equal">
      <formula>#REF!</formula>
    </cfRule>
    <cfRule type="cellIs" dxfId="69" priority="75" operator="equal">
      <formula>#REF!</formula>
    </cfRule>
  </conditionalFormatting>
  <conditionalFormatting sqref="M99:M109">
    <cfRule type="cellIs" dxfId="68" priority="71" operator="equal">
      <formula>"Pass"</formula>
    </cfRule>
    <cfRule type="cellIs" dxfId="67" priority="72" operator="equal">
      <formula>"Fail"</formula>
    </cfRule>
  </conditionalFormatting>
  <conditionalFormatting sqref="M112:M121">
    <cfRule type="cellIs" dxfId="66" priority="68" operator="equal">
      <formula>#REF!</formula>
    </cfRule>
    <cfRule type="cellIs" dxfId="65" priority="69" operator="equal">
      <formula>#REF!</formula>
    </cfRule>
    <cfRule type="cellIs" dxfId="64" priority="70" operator="equal">
      <formula>#REF!</formula>
    </cfRule>
  </conditionalFormatting>
  <conditionalFormatting sqref="M112:M121">
    <cfRule type="cellIs" dxfId="63" priority="66" operator="equal">
      <formula>"Pass"</formula>
    </cfRule>
    <cfRule type="cellIs" dxfId="62" priority="67" operator="equal">
      <formula>"Fail"</formula>
    </cfRule>
  </conditionalFormatting>
  <conditionalFormatting sqref="M124:M127">
    <cfRule type="cellIs" dxfId="61" priority="63" operator="equal">
      <formula>#REF!</formula>
    </cfRule>
    <cfRule type="cellIs" dxfId="60" priority="64" operator="equal">
      <formula>#REF!</formula>
    </cfRule>
    <cfRule type="cellIs" dxfId="59" priority="65" operator="equal">
      <formula>#REF!</formula>
    </cfRule>
  </conditionalFormatting>
  <conditionalFormatting sqref="M124:M127">
    <cfRule type="cellIs" dxfId="58" priority="61" operator="equal">
      <formula>"Pass"</formula>
    </cfRule>
    <cfRule type="cellIs" dxfId="57" priority="62" operator="equal">
      <formula>"Fail"</formula>
    </cfRule>
  </conditionalFormatting>
  <conditionalFormatting sqref="M85">
    <cfRule type="cellIs" dxfId="56" priority="58" operator="equal">
      <formula>#REF!</formula>
    </cfRule>
    <cfRule type="cellIs" dxfId="55" priority="59" operator="equal">
      <formula>#REF!</formula>
    </cfRule>
    <cfRule type="cellIs" dxfId="54" priority="60" operator="equal">
      <formula>#REF!</formula>
    </cfRule>
  </conditionalFormatting>
  <conditionalFormatting sqref="M85">
    <cfRule type="cellIs" dxfId="53" priority="56" operator="equal">
      <formula>"Pass"</formula>
    </cfRule>
    <cfRule type="cellIs" dxfId="52" priority="57" operator="equal">
      <formula>"Fail"</formula>
    </cfRule>
  </conditionalFormatting>
  <conditionalFormatting sqref="M86">
    <cfRule type="cellIs" dxfId="51" priority="53" operator="equal">
      <formula>#REF!</formula>
    </cfRule>
    <cfRule type="cellIs" dxfId="50" priority="54" operator="equal">
      <formula>#REF!</formula>
    </cfRule>
    <cfRule type="cellIs" dxfId="49" priority="55" operator="equal">
      <formula>#REF!</formula>
    </cfRule>
  </conditionalFormatting>
  <conditionalFormatting sqref="M86">
    <cfRule type="cellIs" dxfId="48" priority="51" operator="equal">
      <formula>"Pass"</formula>
    </cfRule>
    <cfRule type="cellIs" dxfId="47" priority="52" operator="equal">
      <formula>"Fail"</formula>
    </cfRule>
  </conditionalFormatting>
  <conditionalFormatting sqref="M86">
    <cfRule type="cellIs" dxfId="46" priority="48" operator="equal">
      <formula>#REF!</formula>
    </cfRule>
    <cfRule type="cellIs" dxfId="45" priority="49" operator="equal">
      <formula>#REF!</formula>
    </cfRule>
    <cfRule type="cellIs" dxfId="44" priority="50" operator="equal">
      <formula>#REF!</formula>
    </cfRule>
  </conditionalFormatting>
  <conditionalFormatting sqref="M86">
    <cfRule type="cellIs" dxfId="43" priority="46" operator="equal">
      <formula>"Pass"</formula>
    </cfRule>
    <cfRule type="cellIs" dxfId="42" priority="47" operator="equal">
      <formula>"Fail"</formula>
    </cfRule>
  </conditionalFormatting>
  <conditionalFormatting sqref="M52">
    <cfRule type="cellIs" dxfId="41" priority="43" operator="equal">
      <formula>#REF!</formula>
    </cfRule>
    <cfRule type="cellIs" dxfId="40" priority="44" operator="equal">
      <formula>#REF!</formula>
    </cfRule>
    <cfRule type="cellIs" dxfId="39" priority="45" operator="equal">
      <formula>#REF!</formula>
    </cfRule>
  </conditionalFormatting>
  <conditionalFormatting sqref="M52">
    <cfRule type="cellIs" dxfId="38" priority="41" operator="equal">
      <formula>"Pass"</formula>
    </cfRule>
    <cfRule type="cellIs" dxfId="37" priority="42" operator="equal">
      <formula>"Fail"</formula>
    </cfRule>
  </conditionalFormatting>
  <conditionalFormatting sqref="M55">
    <cfRule type="cellIs" dxfId="36" priority="38" operator="equal">
      <formula>#REF!</formula>
    </cfRule>
    <cfRule type="cellIs" dxfId="35" priority="39" operator="equal">
      <formula>#REF!</formula>
    </cfRule>
    <cfRule type="cellIs" dxfId="34" priority="40" operator="equal">
      <formula>#REF!</formula>
    </cfRule>
  </conditionalFormatting>
  <conditionalFormatting sqref="M55">
    <cfRule type="cellIs" dxfId="33" priority="36" operator="equal">
      <formula>"Pass"</formula>
    </cfRule>
    <cfRule type="cellIs" dxfId="32" priority="37" operator="equal">
      <formula>"Fail"</formula>
    </cfRule>
  </conditionalFormatting>
  <conditionalFormatting sqref="M59">
    <cfRule type="cellIs" dxfId="31" priority="33" operator="equal">
      <formula>#REF!</formula>
    </cfRule>
    <cfRule type="cellIs" dxfId="30" priority="34" operator="equal">
      <formula>#REF!</formula>
    </cfRule>
    <cfRule type="cellIs" dxfId="29" priority="35" operator="equal">
      <formula>#REF!</formula>
    </cfRule>
  </conditionalFormatting>
  <conditionalFormatting sqref="M59">
    <cfRule type="cellIs" dxfId="28" priority="31" operator="equal">
      <formula>"Pass"</formula>
    </cfRule>
    <cfRule type="cellIs" dxfId="27" priority="32" operator="equal">
      <formula>"Fail"</formula>
    </cfRule>
  </conditionalFormatting>
  <conditionalFormatting sqref="M61">
    <cfRule type="cellIs" dxfId="26" priority="28" operator="equal">
      <formula>#REF!</formula>
    </cfRule>
    <cfRule type="cellIs" dxfId="25" priority="29" operator="equal">
      <formula>#REF!</formula>
    </cfRule>
    <cfRule type="cellIs" dxfId="24" priority="30" operator="equal">
      <formula>#REF!</formula>
    </cfRule>
  </conditionalFormatting>
  <conditionalFormatting sqref="M61">
    <cfRule type="cellIs" dxfId="23" priority="26" operator="equal">
      <formula>"Pass"</formula>
    </cfRule>
    <cfRule type="cellIs" dxfId="22" priority="27" operator="equal">
      <formula>"Fail"</formula>
    </cfRule>
  </conditionalFormatting>
  <conditionalFormatting sqref="M136">
    <cfRule type="cellIs" dxfId="21" priority="18" operator="equal">
      <formula>#REF!</formula>
    </cfRule>
    <cfRule type="cellIs" dxfId="20" priority="19" operator="equal">
      <formula>#REF!</formula>
    </cfRule>
    <cfRule type="cellIs" dxfId="19" priority="20" operator="equal">
      <formula>#REF!</formula>
    </cfRule>
  </conditionalFormatting>
  <conditionalFormatting sqref="M136">
    <cfRule type="cellIs" dxfId="18" priority="16" operator="equal">
      <formula>"Pass"</formula>
    </cfRule>
    <cfRule type="cellIs" dxfId="17" priority="17" operator="equal">
      <formula>"Fail"</formula>
    </cfRule>
  </conditionalFormatting>
  <conditionalFormatting sqref="M135">
    <cfRule type="cellIs" dxfId="16" priority="8" operator="equal">
      <formula>#REF!</formula>
    </cfRule>
    <cfRule type="cellIs" dxfId="15" priority="9" operator="equal">
      <formula>#REF!</formula>
    </cfRule>
    <cfRule type="cellIs" dxfId="14" priority="10" operator="equal">
      <formula>#REF!</formula>
    </cfRule>
  </conditionalFormatting>
  <conditionalFormatting sqref="M135">
    <cfRule type="cellIs" dxfId="13" priority="6" operator="equal">
      <formula>"Pass"</formula>
    </cfRule>
    <cfRule type="cellIs" dxfId="12" priority="7" operator="equal">
      <formula>"Fail"</formula>
    </cfRule>
  </conditionalFormatting>
  <conditionalFormatting sqref="M146">
    <cfRule type="cellIs" dxfId="11" priority="3" operator="equal">
      <formula>#REF!</formula>
    </cfRule>
    <cfRule type="cellIs" dxfId="10" priority="4" operator="equal">
      <formula>#REF!</formula>
    </cfRule>
    <cfRule type="cellIs" dxfId="9" priority="5" operator="equal">
      <formula>#REF!</formula>
    </cfRule>
  </conditionalFormatting>
  <conditionalFormatting sqref="M146">
    <cfRule type="cellIs" dxfId="8" priority="1" operator="equal">
      <formula>"Pass"</formula>
    </cfRule>
    <cfRule type="cellIs" dxfId="7" priority="2" operator="equal">
      <formula>"Fail"</formula>
    </cfRule>
  </conditionalFormatting>
  <dataValidations count="2">
    <dataValidation type="list" allowBlank="1" showInputMessage="1" showErrorMessage="1" sqref="M149 M142:M143 M154" xr:uid="{B454D06A-65A4-4AE3-B468-546BCEC1C4DF}">
      <formula1>$M$37:$M$42</formula1>
    </dataValidation>
    <dataValidation type="list" allowBlank="1" showInputMessage="1" showErrorMessage="1" sqref="M124:M127 M130:M141 M150:M152 M89:M96 M6:M13 M16:M86 M112:M121 M99:M109 M144:M147" xr:uid="{FC91B603-7E6C-442A-A50E-D40909E3D44C}">
      <formula1>$M$157:$M$160</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941D-0BC8-443F-84F6-25313D18C2FA}">
  <sheetPr>
    <pageSetUpPr fitToPage="1"/>
  </sheetPr>
  <dimension ref="A1:T223"/>
  <sheetViews>
    <sheetView zoomScale="80" zoomScaleNormal="80" workbookViewId="0">
      <selection activeCell="D22" sqref="D22"/>
    </sheetView>
  </sheetViews>
  <sheetFormatPr defaultColWidth="9.109375" defaultRowHeight="13.8" x14ac:dyDescent="0.3"/>
  <cols>
    <col min="1" max="1" width="1.6640625" style="51" customWidth="1"/>
    <col min="2" max="2" width="15.6640625" style="69" customWidth="1"/>
    <col min="3" max="3" width="46.109375" style="67" customWidth="1"/>
    <col min="4" max="4" width="33.5546875" style="67" customWidth="1"/>
    <col min="5" max="5" width="20.6640625" style="67" customWidth="1"/>
    <col min="6" max="6" width="82.5546875" style="67" customWidth="1"/>
    <col min="7" max="7" width="16.88671875" style="68" customWidth="1"/>
    <col min="8" max="9" width="50.6640625" style="67" customWidth="1"/>
    <col min="10" max="10" width="8.33203125" style="56" customWidth="1"/>
    <col min="11" max="15" width="9.109375" style="56"/>
    <col min="16" max="16384" width="9.109375" style="51"/>
  </cols>
  <sheetData>
    <row r="1" spans="1:20" s="45" customFormat="1" ht="12" customHeight="1" x14ac:dyDescent="0.3">
      <c r="B1" s="46"/>
      <c r="C1" s="47"/>
      <c r="D1" s="47"/>
      <c r="E1" s="47"/>
      <c r="F1" s="47"/>
      <c r="G1" s="48"/>
      <c r="H1" s="47"/>
      <c r="I1" s="47"/>
      <c r="J1" s="49"/>
      <c r="K1" s="49"/>
      <c r="L1" s="49"/>
      <c r="M1" s="49"/>
      <c r="N1" s="49"/>
      <c r="O1" s="49"/>
    </row>
    <row r="2" spans="1:20" s="45" customFormat="1" ht="15.6" x14ac:dyDescent="0.3">
      <c r="B2" s="130" t="s">
        <v>24</v>
      </c>
      <c r="C2" s="509" t="s">
        <v>193</v>
      </c>
      <c r="D2" s="510"/>
      <c r="E2" s="511"/>
      <c r="G2" s="48"/>
      <c r="H2" s="47"/>
      <c r="I2" s="47"/>
      <c r="J2" s="49"/>
      <c r="K2" s="49"/>
      <c r="L2" s="49"/>
      <c r="M2" s="49"/>
      <c r="N2" s="49"/>
      <c r="O2" s="49"/>
    </row>
    <row r="3" spans="1:20" s="45" customFormat="1" ht="14.4" x14ac:dyDescent="0.3">
      <c r="B3" s="192" t="s">
        <v>194</v>
      </c>
      <c r="C3" s="512" t="s">
        <v>668</v>
      </c>
      <c r="D3" s="513"/>
      <c r="E3" s="511"/>
      <c r="F3" s="47"/>
      <c r="G3" s="48"/>
      <c r="H3" s="47"/>
      <c r="I3" s="47"/>
      <c r="J3" s="49"/>
      <c r="K3" s="49"/>
      <c r="L3" s="49"/>
      <c r="M3" s="49"/>
      <c r="N3" s="49"/>
      <c r="O3" s="49"/>
    </row>
    <row r="4" spans="1:20" s="45" customFormat="1" ht="14.4" x14ac:dyDescent="0.3">
      <c r="B4" s="192" t="s">
        <v>195</v>
      </c>
      <c r="C4" s="514" t="s">
        <v>681</v>
      </c>
      <c r="D4" s="515"/>
      <c r="E4" s="516"/>
      <c r="F4" s="193"/>
      <c r="G4" s="48"/>
      <c r="H4" s="47"/>
      <c r="I4" s="47"/>
      <c r="J4" s="49"/>
      <c r="K4" s="49"/>
      <c r="L4" s="49"/>
      <c r="M4" s="49"/>
      <c r="N4" s="49"/>
      <c r="O4" s="49"/>
    </row>
    <row r="5" spans="1:20" s="45" customFormat="1" ht="14.4" x14ac:dyDescent="0.3">
      <c r="B5" s="194"/>
      <c r="C5" s="195"/>
      <c r="D5" s="195"/>
      <c r="E5" s="47"/>
      <c r="F5" s="47"/>
      <c r="G5" s="48"/>
      <c r="H5" s="47"/>
      <c r="I5" s="47"/>
      <c r="J5" s="49"/>
      <c r="K5" s="49"/>
      <c r="L5" s="49"/>
      <c r="M5" s="49"/>
      <c r="N5" s="49"/>
      <c r="O5" s="49"/>
    </row>
    <row r="6" spans="1:20" ht="20.100000000000001" customHeight="1" x14ac:dyDescent="0.3">
      <c r="A6" s="45"/>
      <c r="B6" s="129" t="s">
        <v>196</v>
      </c>
      <c r="C6" s="517" t="s">
        <v>194</v>
      </c>
      <c r="D6" s="517"/>
      <c r="E6" s="517"/>
      <c r="F6" s="517"/>
      <c r="G6" s="517"/>
      <c r="H6" s="517"/>
      <c r="I6" s="517"/>
      <c r="J6" s="155"/>
      <c r="K6" s="49"/>
      <c r="L6" s="49"/>
      <c r="M6" s="49"/>
      <c r="N6" s="49"/>
      <c r="O6" s="49"/>
      <c r="P6" s="45"/>
      <c r="Q6" s="45"/>
      <c r="R6" s="45"/>
      <c r="S6" s="45"/>
      <c r="T6" s="45"/>
    </row>
    <row r="7" spans="1:20" ht="117" customHeight="1" x14ac:dyDescent="0.3">
      <c r="A7" s="45"/>
      <c r="B7" s="52" t="s">
        <v>197</v>
      </c>
      <c r="C7" s="518" t="s">
        <v>670</v>
      </c>
      <c r="D7" s="518"/>
      <c r="E7" s="518"/>
      <c r="F7" s="518"/>
      <c r="G7" s="518"/>
      <c r="H7" s="518"/>
      <c r="I7" s="518"/>
      <c r="J7" s="155"/>
      <c r="K7" s="49"/>
      <c r="L7" s="49"/>
      <c r="M7" s="49"/>
      <c r="N7" s="49"/>
      <c r="O7" s="49"/>
      <c r="P7" s="45"/>
      <c r="Q7" s="45"/>
      <c r="R7" s="45"/>
      <c r="S7" s="45"/>
      <c r="T7" s="45"/>
    </row>
    <row r="8" spans="1:20" ht="69.599999999999994" customHeight="1" x14ac:dyDescent="0.3">
      <c r="A8" s="45"/>
      <c r="B8" s="53" t="s">
        <v>198</v>
      </c>
      <c r="C8" s="508" t="s">
        <v>659</v>
      </c>
      <c r="D8" s="508"/>
      <c r="E8" s="508"/>
      <c r="F8" s="508"/>
      <c r="G8" s="508"/>
      <c r="H8" s="508"/>
      <c r="I8" s="508"/>
      <c r="J8" s="155"/>
      <c r="K8" s="49"/>
      <c r="L8" s="49"/>
      <c r="M8" s="49"/>
      <c r="N8" s="49"/>
      <c r="O8" s="49"/>
      <c r="P8" s="45"/>
      <c r="Q8" s="45"/>
      <c r="R8" s="45"/>
      <c r="S8" s="45"/>
      <c r="T8" s="45"/>
    </row>
    <row r="9" spans="1:20" ht="33" customHeight="1" x14ac:dyDescent="0.3">
      <c r="A9" s="45"/>
      <c r="B9" s="519" t="s">
        <v>199</v>
      </c>
      <c r="C9" s="131" t="s">
        <v>200</v>
      </c>
      <c r="D9" s="132" t="s">
        <v>201</v>
      </c>
      <c r="E9" s="132" t="s">
        <v>202</v>
      </c>
      <c r="F9" s="131" t="s">
        <v>203</v>
      </c>
      <c r="G9" s="132" t="s">
        <v>204</v>
      </c>
      <c r="H9" s="132" t="s">
        <v>270</v>
      </c>
      <c r="I9" s="132" t="s">
        <v>3</v>
      </c>
      <c r="J9" s="54" t="s">
        <v>4</v>
      </c>
      <c r="K9" s="49"/>
      <c r="L9" s="49"/>
      <c r="M9" s="49"/>
      <c r="N9" s="49"/>
      <c r="O9" s="45"/>
      <c r="P9" s="45"/>
      <c r="Q9" s="45"/>
      <c r="R9" s="45"/>
      <c r="S9" s="45"/>
      <c r="T9" s="45"/>
    </row>
    <row r="10" spans="1:20" s="56" customFormat="1" ht="84" customHeight="1" x14ac:dyDescent="0.3">
      <c r="A10" s="45"/>
      <c r="B10" s="520"/>
      <c r="C10" s="196" t="s">
        <v>662</v>
      </c>
      <c r="D10" s="196" t="s">
        <v>783</v>
      </c>
      <c r="E10" s="196" t="s">
        <v>663</v>
      </c>
      <c r="F10" s="196"/>
      <c r="G10" s="55" t="s">
        <v>6</v>
      </c>
      <c r="H10" s="197"/>
      <c r="I10" s="197"/>
      <c r="J10" s="198">
        <f>IF(G10="","0",IF(G10="Pass",1,IF(G10="Fail",0,IF(G10="TBD",0,IF(G10="N/A (Please provide reason)",1)))))</f>
        <v>0</v>
      </c>
      <c r="K10" s="49"/>
      <c r="L10" s="49"/>
      <c r="M10" s="49"/>
      <c r="N10" s="49"/>
      <c r="O10" s="49"/>
      <c r="P10" s="49"/>
      <c r="Q10" s="49"/>
      <c r="R10" s="49"/>
      <c r="S10" s="49"/>
      <c r="T10" s="49"/>
    </row>
    <row r="11" spans="1:20" s="56" customFormat="1" ht="363" customHeight="1" x14ac:dyDescent="0.3">
      <c r="A11" s="45"/>
      <c r="B11" s="520"/>
      <c r="C11" s="196" t="s">
        <v>430</v>
      </c>
      <c r="D11" s="196" t="s">
        <v>1126</v>
      </c>
      <c r="E11" s="196" t="s">
        <v>1125</v>
      </c>
      <c r="F11" s="196"/>
      <c r="G11" s="55" t="s">
        <v>6</v>
      </c>
      <c r="H11" s="197"/>
      <c r="I11" s="197"/>
      <c r="J11" s="198">
        <f t="shared" ref="J11:J14" si="0">IF(G11="","0",IF(G11="Pass",1,IF(G11="Fail",0,IF(G11="TBD",0,IF(G11="N/A (Please provide reason)",1)))))</f>
        <v>0</v>
      </c>
      <c r="K11" s="49"/>
      <c r="L11" s="49"/>
      <c r="M11" s="49"/>
      <c r="N11" s="49"/>
      <c r="O11" s="49"/>
      <c r="P11" s="49"/>
      <c r="Q11" s="49"/>
      <c r="R11" s="49"/>
      <c r="S11" s="49"/>
      <c r="T11" s="49"/>
    </row>
    <row r="12" spans="1:20" s="56" customFormat="1" ht="48" customHeight="1" x14ac:dyDescent="0.3">
      <c r="A12" s="45"/>
      <c r="B12" s="520"/>
      <c r="C12" s="196" t="s">
        <v>664</v>
      </c>
      <c r="D12" s="196" t="s">
        <v>916</v>
      </c>
      <c r="E12" s="199" t="s">
        <v>666</v>
      </c>
      <c r="F12" s="196"/>
      <c r="G12" s="55" t="s">
        <v>6</v>
      </c>
      <c r="H12" s="197"/>
      <c r="I12" s="197"/>
      <c r="J12" s="198">
        <f t="shared" si="0"/>
        <v>0</v>
      </c>
      <c r="K12" s="49"/>
      <c r="L12" s="49"/>
      <c r="M12" s="49"/>
      <c r="N12" s="49"/>
      <c r="O12" s="49"/>
      <c r="P12" s="49"/>
      <c r="Q12" s="49"/>
      <c r="R12" s="49"/>
      <c r="S12" s="49"/>
      <c r="T12" s="49"/>
    </row>
    <row r="13" spans="1:20" s="56" customFormat="1" ht="127.5" customHeight="1" x14ac:dyDescent="0.3">
      <c r="A13" s="45"/>
      <c r="B13" s="520"/>
      <c r="C13" s="196" t="s">
        <v>665</v>
      </c>
      <c r="D13" s="196" t="s">
        <v>917</v>
      </c>
      <c r="E13" s="196" t="s">
        <v>667</v>
      </c>
      <c r="F13" s="196"/>
      <c r="G13" s="55" t="s">
        <v>6</v>
      </c>
      <c r="H13" s="197"/>
      <c r="I13" s="197"/>
      <c r="J13" s="198">
        <f t="shared" si="0"/>
        <v>0</v>
      </c>
      <c r="K13" s="49"/>
      <c r="L13" s="49"/>
      <c r="M13" s="49"/>
      <c r="N13" s="49"/>
      <c r="O13" s="49"/>
      <c r="P13" s="49"/>
      <c r="Q13" s="49"/>
      <c r="R13" s="49"/>
      <c r="S13" s="49"/>
      <c r="T13" s="49"/>
    </row>
    <row r="14" spans="1:20" s="56" customFormat="1" ht="64.5" customHeight="1" x14ac:dyDescent="0.3">
      <c r="A14" s="45"/>
      <c r="B14" s="520"/>
      <c r="C14" s="196" t="s">
        <v>205</v>
      </c>
      <c r="D14" s="199" t="s">
        <v>784</v>
      </c>
      <c r="E14" s="199" t="s">
        <v>785</v>
      </c>
      <c r="F14" s="196"/>
      <c r="G14" s="55" t="s">
        <v>6</v>
      </c>
      <c r="H14" s="197"/>
      <c r="I14" s="197"/>
      <c r="J14" s="198">
        <f t="shared" si="0"/>
        <v>0</v>
      </c>
      <c r="K14" s="49"/>
      <c r="L14" s="49"/>
      <c r="M14" s="49"/>
      <c r="N14" s="49"/>
      <c r="O14" s="49"/>
      <c r="P14" s="49"/>
      <c r="Q14" s="49"/>
      <c r="R14" s="49"/>
      <c r="S14" s="49"/>
      <c r="T14" s="49"/>
    </row>
    <row r="15" spans="1:20" s="59" customFormat="1" ht="20.100000000000001" customHeight="1" x14ac:dyDescent="0.3">
      <c r="A15" s="57"/>
      <c r="B15" s="50" t="s">
        <v>206</v>
      </c>
      <c r="C15" s="200" t="str">
        <f>IF(K15=100%, "Complete", "Incomplete")</f>
        <v>Incomplete</v>
      </c>
      <c r="D15" s="201"/>
      <c r="E15" s="201"/>
      <c r="F15" s="201"/>
      <c r="G15" s="202"/>
      <c r="H15" s="201"/>
      <c r="I15" s="201"/>
      <c r="J15" s="201"/>
      <c r="K15" s="58">
        <f>SUM(J10:J14) / (COUNT(J10:J14))</f>
        <v>0</v>
      </c>
      <c r="L15" s="57"/>
      <c r="M15" s="57"/>
      <c r="N15" s="57"/>
      <c r="O15" s="57"/>
      <c r="P15" s="57"/>
      <c r="Q15" s="57"/>
      <c r="R15" s="57"/>
      <c r="S15" s="57"/>
      <c r="T15" s="57"/>
    </row>
    <row r="16" spans="1:20" ht="14.4" x14ac:dyDescent="0.3">
      <c r="A16" s="294"/>
      <c r="B16" s="294"/>
      <c r="C16" s="294"/>
      <c r="D16" s="294"/>
      <c r="E16" s="294"/>
      <c r="F16" s="294"/>
      <c r="G16" s="128"/>
      <c r="H16" s="294"/>
      <c r="I16" s="294"/>
      <c r="J16" s="155"/>
      <c r="K16" s="49"/>
      <c r="L16" s="49"/>
      <c r="M16" s="49"/>
      <c r="N16" s="49"/>
      <c r="O16" s="49"/>
      <c r="P16" s="45"/>
      <c r="Q16" s="45"/>
      <c r="R16" s="45"/>
      <c r="S16" s="45"/>
      <c r="T16" s="45"/>
    </row>
    <row r="17" spans="1:20" ht="14.4" x14ac:dyDescent="0.3">
      <c r="A17" s="294"/>
      <c r="B17" s="129" t="s">
        <v>196</v>
      </c>
      <c r="C17" s="517" t="s">
        <v>427</v>
      </c>
      <c r="D17" s="517"/>
      <c r="E17" s="517"/>
      <c r="F17" s="517"/>
      <c r="G17" s="517"/>
      <c r="H17" s="517"/>
      <c r="I17" s="517"/>
      <c r="J17" s="155"/>
      <c r="K17" s="49"/>
      <c r="L17" s="49"/>
      <c r="M17" s="49"/>
      <c r="N17" s="49"/>
      <c r="O17" s="49"/>
      <c r="P17" s="45"/>
      <c r="Q17" s="45"/>
      <c r="R17" s="45"/>
      <c r="S17" s="45"/>
      <c r="T17" s="45"/>
    </row>
    <row r="18" spans="1:20" ht="143.25" customHeight="1" x14ac:dyDescent="0.3">
      <c r="A18" s="294"/>
      <c r="B18" s="52" t="s">
        <v>197</v>
      </c>
      <c r="C18" s="518" t="s">
        <v>675</v>
      </c>
      <c r="D18" s="518"/>
      <c r="E18" s="518"/>
      <c r="F18" s="518"/>
      <c r="G18" s="518"/>
      <c r="H18" s="518"/>
      <c r="I18" s="518"/>
      <c r="J18" s="155"/>
      <c r="K18" s="49"/>
      <c r="L18" s="49"/>
      <c r="M18" s="49"/>
      <c r="N18" s="49"/>
      <c r="O18" s="49"/>
      <c r="P18" s="45"/>
      <c r="Q18" s="45"/>
      <c r="R18" s="45"/>
      <c r="S18" s="45"/>
      <c r="T18" s="45"/>
    </row>
    <row r="19" spans="1:20" ht="57" customHeight="1" x14ac:dyDescent="0.3">
      <c r="A19" s="294"/>
      <c r="B19" s="53" t="s">
        <v>198</v>
      </c>
      <c r="C19" s="508" t="s">
        <v>669</v>
      </c>
      <c r="D19" s="508"/>
      <c r="E19" s="508"/>
      <c r="F19" s="508"/>
      <c r="G19" s="508"/>
      <c r="H19" s="508"/>
      <c r="I19" s="508"/>
      <c r="J19" s="155"/>
      <c r="K19" s="49"/>
      <c r="L19" s="49"/>
      <c r="M19" s="49"/>
      <c r="N19" s="49"/>
      <c r="O19" s="49"/>
      <c r="P19" s="45"/>
      <c r="Q19" s="45"/>
      <c r="R19" s="45"/>
      <c r="S19" s="45"/>
      <c r="T19" s="45"/>
    </row>
    <row r="20" spans="1:20" ht="31.8" x14ac:dyDescent="0.3">
      <c r="A20" s="294"/>
      <c r="B20" s="519" t="s">
        <v>199</v>
      </c>
      <c r="C20" s="131" t="s">
        <v>200</v>
      </c>
      <c r="D20" s="132" t="s">
        <v>201</v>
      </c>
      <c r="E20" s="132" t="s">
        <v>202</v>
      </c>
      <c r="F20" s="131" t="s">
        <v>203</v>
      </c>
      <c r="G20" s="132" t="s">
        <v>204</v>
      </c>
      <c r="H20" s="132" t="s">
        <v>270</v>
      </c>
      <c r="I20" s="132" t="s">
        <v>3</v>
      </c>
      <c r="J20" s="54" t="s">
        <v>4</v>
      </c>
      <c r="K20" s="49"/>
      <c r="L20" s="49"/>
      <c r="M20" s="49"/>
      <c r="N20" s="49"/>
      <c r="O20" s="49"/>
      <c r="P20" s="45"/>
      <c r="Q20" s="45"/>
      <c r="R20" s="45"/>
      <c r="S20" s="45"/>
      <c r="T20" s="45"/>
    </row>
    <row r="21" spans="1:20" ht="135" customHeight="1" x14ac:dyDescent="0.3">
      <c r="A21" s="294"/>
      <c r="B21" s="520"/>
      <c r="C21" s="196" t="s">
        <v>662</v>
      </c>
      <c r="D21" s="196" t="s">
        <v>918</v>
      </c>
      <c r="E21" s="196" t="s">
        <v>786</v>
      </c>
      <c r="F21" s="196"/>
      <c r="G21" s="55" t="s">
        <v>6</v>
      </c>
      <c r="H21" s="197"/>
      <c r="I21" s="197"/>
      <c r="J21" s="198">
        <f>IF(G21="","0",IF(G21="Pass",1,IF(G21="Fail",0,IF(G21="TBD",0,IF(G21="N/A (Please provide reason)",1)))))</f>
        <v>0</v>
      </c>
      <c r="K21" s="49"/>
      <c r="L21" s="49"/>
      <c r="M21" s="49"/>
      <c r="N21" s="49"/>
      <c r="O21" s="49"/>
      <c r="P21" s="45"/>
      <c r="Q21" s="45"/>
      <c r="R21" s="45"/>
      <c r="S21" s="45"/>
      <c r="T21" s="45"/>
    </row>
    <row r="22" spans="1:20" ht="80.25" customHeight="1" x14ac:dyDescent="0.3">
      <c r="A22" s="294"/>
      <c r="B22" s="520"/>
      <c r="C22" s="196" t="s">
        <v>673</v>
      </c>
      <c r="D22" s="196" t="s">
        <v>919</v>
      </c>
      <c r="E22" s="196" t="s">
        <v>674</v>
      </c>
      <c r="F22" s="196"/>
      <c r="G22" s="55" t="s">
        <v>6</v>
      </c>
      <c r="H22" s="197"/>
      <c r="I22" s="197"/>
      <c r="J22" s="198">
        <f>IF(G22="","0",IF(G22="Pass",1,IF(G22="Fail",0,IF(G22="TBD",0,IF(G22="N/A (Please provide reason)",1)))))</f>
        <v>0</v>
      </c>
      <c r="K22" s="49"/>
      <c r="L22" s="49"/>
      <c r="M22" s="49"/>
      <c r="N22" s="49"/>
      <c r="O22" s="49"/>
      <c r="P22" s="45"/>
      <c r="Q22" s="45"/>
      <c r="R22" s="45"/>
      <c r="S22" s="45"/>
      <c r="T22" s="45"/>
    </row>
    <row r="23" spans="1:20" ht="42" customHeight="1" x14ac:dyDescent="0.3">
      <c r="A23" s="294"/>
      <c r="B23" s="295"/>
      <c r="C23" s="196" t="s">
        <v>672</v>
      </c>
      <c r="D23" s="196" t="s">
        <v>787</v>
      </c>
      <c r="E23" s="196" t="s">
        <v>671</v>
      </c>
      <c r="F23" s="196"/>
      <c r="G23" s="55" t="s">
        <v>6</v>
      </c>
      <c r="H23" s="197"/>
      <c r="I23" s="197"/>
      <c r="J23" s="198">
        <f t="shared" ref="J23" si="1">IF(G23="","0",IF(G23="Pass",1,IF(G23="Fail",0,IF(G23="TBD",0,IF(G23="N/A (Please provide reason)",1)))))</f>
        <v>0</v>
      </c>
      <c r="K23" s="49"/>
      <c r="L23" s="49"/>
      <c r="M23" s="49"/>
      <c r="N23" s="49"/>
      <c r="O23" s="49"/>
      <c r="P23" s="45"/>
      <c r="Q23" s="45"/>
      <c r="R23" s="45"/>
      <c r="S23" s="45"/>
      <c r="T23" s="45"/>
    </row>
    <row r="24" spans="1:20" ht="14.4" x14ac:dyDescent="0.3">
      <c r="A24" s="294"/>
      <c r="B24" s="50" t="s">
        <v>206</v>
      </c>
      <c r="C24" s="200" t="str">
        <f>IF(K24=100%, "Complete", "Incomplete")</f>
        <v>Incomplete</v>
      </c>
      <c r="D24" s="296"/>
      <c r="E24" s="296"/>
      <c r="F24" s="296"/>
      <c r="G24" s="297"/>
      <c r="H24" s="296"/>
      <c r="I24" s="296"/>
      <c r="J24" s="296"/>
      <c r="K24" s="58">
        <f>SUM(J21:J22) / (COUNT(J21:J22))</f>
        <v>0</v>
      </c>
      <c r="L24" s="49"/>
      <c r="M24" s="49"/>
      <c r="N24" s="49"/>
      <c r="O24" s="49"/>
      <c r="P24" s="45"/>
      <c r="Q24" s="45"/>
      <c r="R24" s="45"/>
      <c r="S24" s="45"/>
      <c r="T24" s="45"/>
    </row>
    <row r="25" spans="1:20" ht="14.4" x14ac:dyDescent="0.3">
      <c r="A25"/>
      <c r="B25" s="298"/>
      <c r="C25" s="299"/>
      <c r="D25" s="300"/>
      <c r="E25" s="300"/>
      <c r="F25" s="300"/>
      <c r="G25" s="301"/>
      <c r="H25" s="300"/>
      <c r="I25" s="300"/>
      <c r="J25" s="300"/>
      <c r="K25" s="302"/>
    </row>
    <row r="26" spans="1:20" ht="14.4" x14ac:dyDescent="0.3">
      <c r="A26"/>
      <c r="B26" s="298"/>
      <c r="C26" s="299"/>
      <c r="D26" s="300"/>
      <c r="E26" s="300"/>
      <c r="F26" s="300"/>
      <c r="G26" s="301"/>
      <c r="H26" s="300"/>
      <c r="I26" s="300"/>
      <c r="J26" s="300"/>
      <c r="K26" s="302"/>
    </row>
    <row r="27" spans="1:20" ht="14.4" x14ac:dyDescent="0.3">
      <c r="A27" s="294"/>
      <c r="B27" s="294"/>
      <c r="C27" s="294"/>
      <c r="D27" s="294"/>
      <c r="E27" s="294"/>
      <c r="F27" s="294"/>
      <c r="G27" s="128"/>
      <c r="H27" s="294"/>
      <c r="I27" s="294"/>
      <c r="J27" s="155"/>
      <c r="K27" s="49"/>
      <c r="L27" s="49"/>
      <c r="M27" s="49"/>
      <c r="N27" s="49"/>
      <c r="O27" s="49"/>
      <c r="P27" s="45"/>
      <c r="Q27" s="45"/>
      <c r="R27" s="45"/>
      <c r="S27" s="45"/>
      <c r="T27" s="45"/>
    </row>
    <row r="28" spans="1:20" ht="14.4" x14ac:dyDescent="0.3">
      <c r="A28" s="294"/>
      <c r="B28" s="294"/>
      <c r="C28" s="294"/>
      <c r="D28" s="294"/>
      <c r="E28" s="294"/>
      <c r="F28" s="294"/>
      <c r="G28" s="73" t="s">
        <v>271</v>
      </c>
      <c r="H28" s="294"/>
      <c r="I28" s="294"/>
      <c r="J28" s="155"/>
      <c r="K28" s="49"/>
      <c r="L28" s="49"/>
      <c r="M28" s="49"/>
      <c r="N28" s="49"/>
      <c r="O28" s="49"/>
      <c r="P28" s="45"/>
      <c r="Q28" s="45"/>
      <c r="R28" s="45"/>
      <c r="S28" s="45"/>
      <c r="T28" s="45"/>
    </row>
    <row r="29" spans="1:20" ht="14.4" x14ac:dyDescent="0.3">
      <c r="A29" s="294"/>
      <c r="B29" s="294"/>
      <c r="C29" s="294"/>
      <c r="D29" s="294"/>
      <c r="E29" s="294"/>
      <c r="F29" s="294"/>
      <c r="G29" s="60" t="s">
        <v>9</v>
      </c>
      <c r="H29" s="294"/>
      <c r="I29" s="294"/>
      <c r="J29" s="155"/>
      <c r="K29" s="49"/>
      <c r="L29" s="49"/>
      <c r="M29" s="49"/>
      <c r="N29" s="49"/>
      <c r="O29" s="49"/>
      <c r="P29" s="45"/>
      <c r="Q29" s="45"/>
      <c r="R29" s="45"/>
      <c r="S29" s="45"/>
      <c r="T29" s="45"/>
    </row>
    <row r="30" spans="1:20" ht="14.4" x14ac:dyDescent="0.3">
      <c r="A30" s="294"/>
      <c r="B30" s="294"/>
      <c r="C30" s="294"/>
      <c r="D30" s="294"/>
      <c r="E30" s="294"/>
      <c r="F30" s="294"/>
      <c r="G30" s="61" t="s">
        <v>12</v>
      </c>
      <c r="H30" s="294"/>
      <c r="I30" s="294"/>
      <c r="J30" s="155"/>
      <c r="K30" s="49"/>
      <c r="L30" s="49"/>
      <c r="M30" s="49"/>
      <c r="N30" s="49"/>
      <c r="O30" s="49"/>
      <c r="P30" s="45"/>
      <c r="Q30" s="45"/>
      <c r="R30" s="45"/>
      <c r="S30" s="45"/>
      <c r="T30" s="45"/>
    </row>
    <row r="31" spans="1:20" ht="28.8" x14ac:dyDescent="0.3">
      <c r="A31" s="45"/>
      <c r="B31" s="203"/>
      <c r="C31" s="204" t="s">
        <v>207</v>
      </c>
      <c r="D31" s="237" t="s">
        <v>208</v>
      </c>
      <c r="E31" s="205"/>
      <c r="F31" s="206"/>
      <c r="G31" s="62" t="s">
        <v>272</v>
      </c>
      <c r="H31" s="206"/>
      <c r="I31" s="206"/>
      <c r="J31" s="155"/>
      <c r="K31" s="49"/>
      <c r="L31" s="49"/>
      <c r="M31" s="49"/>
      <c r="N31" s="49"/>
      <c r="O31" s="49"/>
      <c r="P31" s="45"/>
      <c r="Q31" s="45"/>
      <c r="R31" s="45"/>
      <c r="S31" s="45"/>
      <c r="T31" s="45"/>
    </row>
    <row r="32" spans="1:20" ht="14.4" x14ac:dyDescent="0.3">
      <c r="A32" s="45"/>
      <c r="B32" s="238" t="s">
        <v>194</v>
      </c>
      <c r="C32" s="208">
        <f>K15</f>
        <v>0</v>
      </c>
      <c r="D32" s="209" t="str">
        <f>C15</f>
        <v>Incomplete</v>
      </c>
      <c r="E32" s="210"/>
      <c r="F32" s="206"/>
      <c r="G32" s="62" t="s">
        <v>6</v>
      </c>
      <c r="H32" s="206"/>
      <c r="I32" s="206"/>
      <c r="J32" s="155"/>
      <c r="K32" s="49"/>
      <c r="L32" s="49"/>
      <c r="M32" s="49"/>
      <c r="N32" s="49"/>
      <c r="O32" s="49"/>
      <c r="P32" s="45"/>
      <c r="Q32" s="45"/>
      <c r="R32" s="45"/>
      <c r="S32" s="45"/>
      <c r="T32" s="45"/>
    </row>
    <row r="33" spans="1:20" s="56" customFormat="1" ht="14.4" x14ac:dyDescent="0.3">
      <c r="A33" s="45"/>
      <c r="B33" s="238" t="s">
        <v>195</v>
      </c>
      <c r="C33" s="208">
        <f>K24</f>
        <v>0</v>
      </c>
      <c r="D33" s="209" t="str">
        <f>C24</f>
        <v>Incomplete</v>
      </c>
      <c r="E33" s="210"/>
      <c r="F33" s="206"/>
      <c r="G33" s="206"/>
      <c r="H33" s="206" t="s">
        <v>7</v>
      </c>
      <c r="I33" s="206"/>
      <c r="K33" s="49"/>
      <c r="L33" s="49"/>
      <c r="M33" s="49"/>
      <c r="N33" s="49"/>
      <c r="O33" s="49"/>
      <c r="P33" s="49"/>
      <c r="Q33" s="49"/>
      <c r="R33" s="49"/>
      <c r="S33" s="49"/>
      <c r="T33" s="49"/>
    </row>
    <row r="34" spans="1:20" s="56" customFormat="1" ht="14.4" x14ac:dyDescent="0.3">
      <c r="A34" s="45"/>
      <c r="B34" s="210"/>
      <c r="C34" s="210"/>
      <c r="D34" s="210"/>
      <c r="E34" s="210"/>
      <c r="F34" s="74" t="s">
        <v>209</v>
      </c>
      <c r="G34" s="211">
        <f>COUNTIF($J$1:$J26,"0")</f>
        <v>8</v>
      </c>
      <c r="H34" s="45"/>
      <c r="I34" s="45"/>
      <c r="J34" s="45"/>
      <c r="K34" s="49"/>
      <c r="L34" s="49"/>
      <c r="M34" s="49"/>
      <c r="N34" s="49"/>
      <c r="O34" s="49"/>
      <c r="P34" s="49"/>
      <c r="Q34" s="49"/>
      <c r="R34" s="49"/>
      <c r="S34" s="49"/>
      <c r="T34" s="49"/>
    </row>
    <row r="35" spans="1:20" s="56" customFormat="1" ht="14.4" x14ac:dyDescent="0.3">
      <c r="A35" s="45"/>
      <c r="B35" s="210"/>
      <c r="C35" s="210"/>
      <c r="D35" s="210"/>
      <c r="E35" s="210"/>
      <c r="F35" s="212" t="s">
        <v>210</v>
      </c>
      <c r="G35" s="211">
        <f>COUNTIF($J$1:$J26,"1")</f>
        <v>0</v>
      </c>
      <c r="H35" s="45" t="s">
        <v>7</v>
      </c>
      <c r="I35" s="45"/>
      <c r="J35" s="45"/>
      <c r="K35" s="49"/>
      <c r="L35" s="49"/>
      <c r="M35" s="49"/>
      <c r="N35" s="49"/>
      <c r="O35" s="49"/>
      <c r="P35" s="49"/>
      <c r="Q35" s="49"/>
      <c r="R35" s="49"/>
      <c r="S35" s="49"/>
      <c r="T35" s="49"/>
    </row>
    <row r="36" spans="1:20" s="56" customFormat="1" ht="14.4" x14ac:dyDescent="0.3">
      <c r="A36" s="45"/>
      <c r="B36" s="210"/>
      <c r="C36" s="213">
        <f>COUNTIF(D27:D33,"Complete")</f>
        <v>0</v>
      </c>
      <c r="D36" s="214" t="s">
        <v>211</v>
      </c>
      <c r="E36" s="210"/>
      <c r="F36" s="74" t="s">
        <v>212</v>
      </c>
      <c r="G36" s="211">
        <f>COUNTIF(J7:J26,"&gt;=0")</f>
        <v>8</v>
      </c>
      <c r="H36" s="45"/>
      <c r="I36" s="45"/>
      <c r="J36" s="45"/>
      <c r="K36" s="49"/>
      <c r="L36" s="49"/>
      <c r="M36" s="49"/>
      <c r="N36" s="49"/>
      <c r="O36" s="49"/>
      <c r="P36" s="49"/>
      <c r="Q36" s="49"/>
      <c r="R36" s="49"/>
      <c r="S36" s="49"/>
      <c r="T36" s="49"/>
    </row>
    <row r="37" spans="1:20" s="56" customFormat="1" ht="14.4" x14ac:dyDescent="0.3">
      <c r="A37" s="45"/>
      <c r="B37" s="210"/>
      <c r="C37" s="213">
        <f>COUNTIF(D27:D35,"Incomplete")</f>
        <v>2</v>
      </c>
      <c r="D37" s="214" t="s">
        <v>213</v>
      </c>
      <c r="E37" s="210"/>
      <c r="F37" s="212" t="s">
        <v>214</v>
      </c>
      <c r="G37" s="63">
        <f>SUM($G35/$G36)</f>
        <v>0</v>
      </c>
      <c r="H37" s="45"/>
      <c r="I37" s="45"/>
      <c r="J37" s="45"/>
      <c r="K37" s="49"/>
      <c r="L37" s="49"/>
      <c r="M37" s="49"/>
      <c r="N37" s="49"/>
      <c r="O37" s="49"/>
      <c r="P37" s="49"/>
      <c r="Q37" s="49"/>
      <c r="R37" s="49"/>
      <c r="S37" s="49"/>
      <c r="T37" s="49"/>
    </row>
    <row r="38" spans="1:20" s="56" customFormat="1" ht="14.4" x14ac:dyDescent="0.3">
      <c r="A38" s="45"/>
      <c r="B38" s="210"/>
      <c r="C38" s="64">
        <f>SUM($C$36:$C$37)</f>
        <v>2</v>
      </c>
      <c r="D38" s="214" t="s">
        <v>215</v>
      </c>
      <c r="E38" s="210"/>
      <c r="F38" s="206"/>
      <c r="G38" s="207"/>
      <c r="H38" s="45"/>
      <c r="I38" s="45"/>
      <c r="J38" s="45"/>
      <c r="K38" s="49"/>
      <c r="L38" s="49"/>
      <c r="M38" s="49"/>
      <c r="N38" s="49"/>
      <c r="O38" s="49"/>
      <c r="P38" s="49"/>
      <c r="Q38" s="49"/>
      <c r="R38" s="49"/>
      <c r="S38" s="49"/>
      <c r="T38" s="49"/>
    </row>
    <row r="39" spans="1:20" s="56" customFormat="1" ht="14.4" x14ac:dyDescent="0.3">
      <c r="A39" s="45"/>
      <c r="B39" s="210"/>
      <c r="C39" s="65">
        <f>SUM($C$36)/($C$38)</f>
        <v>0</v>
      </c>
      <c r="D39" s="66" t="s">
        <v>216</v>
      </c>
      <c r="E39" s="210"/>
      <c r="F39" s="206"/>
      <c r="G39" s="207"/>
      <c r="H39" s="206"/>
      <c r="I39" s="206"/>
      <c r="J39" s="155"/>
      <c r="K39" s="49"/>
      <c r="L39" s="49"/>
      <c r="M39" s="49"/>
      <c r="N39" s="49"/>
      <c r="O39" s="49"/>
      <c r="P39" s="49"/>
      <c r="Q39" s="49"/>
      <c r="R39" s="49"/>
      <c r="S39" s="49"/>
      <c r="T39" s="49"/>
    </row>
    <row r="40" spans="1:20" s="56" customFormat="1" ht="14.4" x14ac:dyDescent="0.3">
      <c r="A40" s="45"/>
      <c r="B40" s="210"/>
      <c r="C40" s="210"/>
      <c r="D40" s="210"/>
      <c r="E40" s="210"/>
      <c r="F40" s="206" t="s">
        <v>7</v>
      </c>
      <c r="G40" s="207"/>
      <c r="H40" s="206"/>
      <c r="I40" s="206"/>
      <c r="J40" s="155"/>
      <c r="K40" s="49"/>
      <c r="L40" s="49"/>
      <c r="M40" s="49"/>
      <c r="N40" s="49"/>
      <c r="O40" s="49"/>
      <c r="P40" s="49"/>
      <c r="Q40" s="49"/>
      <c r="R40" s="49"/>
      <c r="S40" s="49"/>
      <c r="T40" s="49"/>
    </row>
    <row r="41" spans="1:20" s="56" customFormat="1" ht="14.4" x14ac:dyDescent="0.3">
      <c r="A41" s="45"/>
      <c r="B41" s="215"/>
      <c r="C41" s="45"/>
      <c r="D41" s="45"/>
      <c r="E41" s="45"/>
      <c r="F41" s="45"/>
      <c r="G41" s="45"/>
      <c r="H41" s="206"/>
      <c r="I41" s="206"/>
      <c r="J41" s="155"/>
      <c r="K41" s="49"/>
      <c r="L41" s="49"/>
      <c r="M41" s="49"/>
      <c r="N41" s="49"/>
      <c r="O41" s="49"/>
      <c r="P41" s="49"/>
      <c r="Q41" s="49"/>
      <c r="R41" s="49"/>
      <c r="S41" s="49"/>
      <c r="T41" s="49"/>
    </row>
    <row r="42" spans="1:20" ht="14.4" x14ac:dyDescent="0.3">
      <c r="A42" s="45"/>
      <c r="B42" s="215"/>
      <c r="C42" s="45"/>
      <c r="D42" s="45"/>
      <c r="E42" s="45"/>
      <c r="F42" s="45"/>
      <c r="G42" s="45"/>
      <c r="H42" s="206"/>
      <c r="I42" s="206"/>
      <c r="J42" s="155"/>
      <c r="K42" s="49"/>
      <c r="L42" s="49"/>
      <c r="M42" s="49"/>
      <c r="N42" s="49"/>
      <c r="O42" s="49"/>
      <c r="P42" s="45"/>
      <c r="Q42" s="45"/>
      <c r="R42" s="45"/>
      <c r="S42" s="45"/>
      <c r="T42" s="45"/>
    </row>
    <row r="43" spans="1:20" x14ac:dyDescent="0.3">
      <c r="A43" s="45"/>
      <c r="B43" s="45"/>
      <c r="C43" s="45"/>
      <c r="D43" s="45"/>
      <c r="E43" s="45"/>
      <c r="F43" s="45"/>
      <c r="G43" s="45"/>
      <c r="H43" s="45"/>
      <c r="I43" s="45"/>
      <c r="J43" s="45"/>
      <c r="K43" s="45"/>
      <c r="L43" s="49"/>
      <c r="M43" s="49"/>
      <c r="N43" s="49"/>
      <c r="O43" s="49"/>
      <c r="P43" s="45"/>
      <c r="Q43" s="45"/>
      <c r="R43" s="45"/>
      <c r="S43" s="45"/>
      <c r="T43" s="45"/>
    </row>
    <row r="44" spans="1:20" x14ac:dyDescent="0.3">
      <c r="A44" s="45"/>
      <c r="B44" s="45"/>
      <c r="C44" s="45"/>
      <c r="D44" s="45"/>
      <c r="E44" s="45"/>
      <c r="F44" s="45"/>
      <c r="G44" s="45"/>
      <c r="H44" s="45"/>
      <c r="I44" s="45"/>
      <c r="J44" s="45"/>
      <c r="K44" s="45"/>
      <c r="L44" s="49"/>
      <c r="M44" s="49"/>
      <c r="N44" s="49"/>
      <c r="O44" s="49"/>
      <c r="P44" s="45"/>
      <c r="Q44" s="45"/>
      <c r="R44" s="45"/>
      <c r="S44" s="45"/>
      <c r="T44" s="45"/>
    </row>
    <row r="45" spans="1:20" x14ac:dyDescent="0.3">
      <c r="A45" s="45"/>
      <c r="B45" s="45"/>
      <c r="C45" s="45"/>
      <c r="D45" s="45"/>
      <c r="E45" s="45"/>
      <c r="F45" s="45"/>
      <c r="G45" s="45"/>
      <c r="H45" s="45"/>
      <c r="I45" s="45"/>
      <c r="J45" s="45"/>
      <c r="K45" s="45"/>
      <c r="L45" s="49"/>
      <c r="M45" s="49"/>
      <c r="N45" s="49"/>
      <c r="O45" s="49"/>
      <c r="P45" s="45"/>
      <c r="Q45" s="45"/>
      <c r="R45" s="45"/>
      <c r="S45" s="45"/>
      <c r="T45" s="45"/>
    </row>
    <row r="46" spans="1:20" x14ac:dyDescent="0.3">
      <c r="A46" s="45"/>
      <c r="B46" s="45"/>
      <c r="C46" s="45"/>
      <c r="D46" s="45"/>
      <c r="E46" s="45"/>
      <c r="F46" s="45"/>
      <c r="G46" s="45"/>
      <c r="H46" s="45"/>
      <c r="I46" s="45"/>
      <c r="J46" s="45"/>
      <c r="K46" s="45"/>
      <c r="L46" s="49"/>
      <c r="M46" s="49"/>
      <c r="N46" s="49"/>
      <c r="O46" s="49"/>
      <c r="P46" s="45"/>
      <c r="Q46" s="45"/>
      <c r="R46" s="45"/>
      <c r="S46" s="45"/>
      <c r="T46" s="45"/>
    </row>
    <row r="47" spans="1:20" x14ac:dyDescent="0.3">
      <c r="A47" s="45"/>
      <c r="B47" s="45"/>
      <c r="C47" s="45"/>
      <c r="D47" s="45"/>
      <c r="E47" s="45"/>
      <c r="F47" s="45"/>
      <c r="G47" s="45"/>
      <c r="H47" s="45"/>
      <c r="I47" s="45"/>
      <c r="J47" s="45"/>
      <c r="K47" s="45"/>
      <c r="L47" s="49"/>
      <c r="M47" s="49"/>
      <c r="N47" s="49"/>
      <c r="O47" s="49"/>
      <c r="P47" s="45"/>
      <c r="Q47" s="45"/>
      <c r="R47" s="45"/>
      <c r="S47" s="45"/>
      <c r="T47" s="45"/>
    </row>
    <row r="48" spans="1:20" x14ac:dyDescent="0.3">
      <c r="A48" s="45"/>
      <c r="B48" s="45"/>
      <c r="C48" s="45"/>
      <c r="D48" s="45"/>
      <c r="E48" s="45"/>
      <c r="F48" s="45"/>
      <c r="G48" s="45"/>
      <c r="H48" s="45"/>
      <c r="I48" s="45"/>
      <c r="J48" s="45"/>
      <c r="K48" s="45"/>
      <c r="L48" s="49"/>
      <c r="M48" s="49"/>
      <c r="N48" s="49"/>
      <c r="O48" s="49"/>
      <c r="P48" s="45"/>
      <c r="Q48" s="45"/>
      <c r="R48" s="45"/>
      <c r="S48" s="45"/>
      <c r="T48" s="45"/>
    </row>
    <row r="49" spans="1:20" x14ac:dyDescent="0.3">
      <c r="A49" s="45"/>
      <c r="B49" s="45"/>
      <c r="C49" s="45"/>
      <c r="D49" s="45"/>
      <c r="E49" s="45"/>
      <c r="F49" s="45"/>
      <c r="G49" s="45"/>
      <c r="H49" s="45"/>
      <c r="I49" s="45"/>
      <c r="J49" s="45"/>
      <c r="K49" s="45"/>
      <c r="L49" s="49"/>
      <c r="M49" s="49"/>
      <c r="N49" s="49"/>
      <c r="O49" s="49"/>
      <c r="P49" s="45"/>
      <c r="Q49" s="45"/>
      <c r="R49" s="45"/>
      <c r="S49" s="45"/>
      <c r="T49" s="45"/>
    </row>
    <row r="50" spans="1:20" x14ac:dyDescent="0.3">
      <c r="A50" s="45"/>
      <c r="B50" s="45"/>
      <c r="C50" s="45"/>
      <c r="D50" s="45"/>
      <c r="E50" s="45"/>
      <c r="F50" s="45"/>
      <c r="G50" s="45"/>
      <c r="H50" s="45"/>
      <c r="I50" s="45"/>
      <c r="J50" s="45"/>
      <c r="K50" s="45"/>
      <c r="L50" s="49"/>
      <c r="M50" s="49"/>
      <c r="N50" s="49"/>
      <c r="O50" s="49"/>
      <c r="P50" s="45"/>
      <c r="Q50" s="45"/>
      <c r="R50" s="45"/>
      <c r="S50" s="45"/>
      <c r="T50" s="45"/>
    </row>
    <row r="51" spans="1:20" x14ac:dyDescent="0.3">
      <c r="A51" s="45"/>
      <c r="B51" s="45"/>
      <c r="C51" s="45"/>
      <c r="D51" s="45"/>
      <c r="E51" s="45"/>
      <c r="F51" s="45"/>
      <c r="G51" s="45"/>
      <c r="H51" s="45"/>
      <c r="I51" s="45"/>
      <c r="J51" s="45"/>
      <c r="K51" s="45"/>
      <c r="L51" s="49"/>
      <c r="M51" s="49"/>
      <c r="N51" s="49"/>
      <c r="O51" s="49"/>
      <c r="P51" s="45"/>
      <c r="Q51" s="45"/>
      <c r="R51" s="45"/>
      <c r="S51" s="45"/>
      <c r="T51" s="45"/>
    </row>
    <row r="52" spans="1:20" x14ac:dyDescent="0.3">
      <c r="A52" s="45"/>
      <c r="B52" s="45"/>
      <c r="C52" s="45"/>
      <c r="D52" s="45"/>
      <c r="E52" s="45"/>
      <c r="F52" s="45"/>
      <c r="G52" s="45"/>
      <c r="H52" s="45"/>
      <c r="I52" s="45"/>
      <c r="J52" s="45"/>
      <c r="K52" s="45"/>
      <c r="L52" s="49"/>
      <c r="M52" s="49"/>
      <c r="N52" s="49"/>
      <c r="O52" s="49"/>
      <c r="P52" s="45"/>
      <c r="Q52" s="45"/>
      <c r="R52" s="45"/>
      <c r="S52" s="45"/>
      <c r="T52" s="45"/>
    </row>
    <row r="53" spans="1:20" x14ac:dyDescent="0.3">
      <c r="A53" s="45"/>
      <c r="B53" s="45"/>
      <c r="C53" s="45"/>
      <c r="D53" s="45"/>
      <c r="E53" s="45"/>
      <c r="F53" s="45"/>
      <c r="G53" s="45"/>
      <c r="H53" s="45"/>
      <c r="I53" s="45"/>
      <c r="J53" s="45"/>
      <c r="K53" s="45"/>
      <c r="L53" s="49"/>
      <c r="M53" s="49"/>
      <c r="N53" s="49"/>
      <c r="O53" s="49"/>
      <c r="P53" s="45"/>
      <c r="Q53" s="45"/>
      <c r="R53" s="45"/>
      <c r="S53" s="45"/>
      <c r="T53" s="45"/>
    </row>
    <row r="54" spans="1:20" x14ac:dyDescent="0.3">
      <c r="A54" s="45"/>
      <c r="B54" s="45"/>
      <c r="C54" s="45"/>
      <c r="D54" s="45"/>
      <c r="E54" s="45"/>
      <c r="F54" s="45"/>
      <c r="G54" s="45"/>
      <c r="H54" s="45"/>
      <c r="I54" s="45"/>
      <c r="J54" s="45"/>
      <c r="K54" s="45"/>
      <c r="L54" s="49"/>
      <c r="M54" s="49"/>
      <c r="N54" s="49"/>
      <c r="O54" s="49"/>
      <c r="P54" s="45"/>
      <c r="Q54" s="45"/>
      <c r="R54" s="45"/>
      <c r="S54" s="45"/>
      <c r="T54" s="45"/>
    </row>
    <row r="55" spans="1:20" x14ac:dyDescent="0.3">
      <c r="A55" s="45"/>
      <c r="B55" s="45"/>
      <c r="C55" s="45"/>
      <c r="D55" s="45"/>
      <c r="E55" s="45"/>
      <c r="F55" s="45"/>
      <c r="G55" s="45"/>
      <c r="H55" s="45"/>
      <c r="I55" s="45"/>
      <c r="J55" s="45"/>
      <c r="K55" s="45"/>
      <c r="L55" s="49"/>
      <c r="M55" s="49"/>
      <c r="N55" s="49"/>
      <c r="O55" s="49"/>
      <c r="P55" s="45"/>
      <c r="Q55" s="45"/>
      <c r="R55" s="45"/>
      <c r="S55" s="45"/>
      <c r="T55" s="45"/>
    </row>
    <row r="56" spans="1:20" x14ac:dyDescent="0.3">
      <c r="A56" s="45"/>
      <c r="B56" s="45"/>
      <c r="C56" s="45"/>
      <c r="D56" s="45"/>
      <c r="E56" s="45"/>
      <c r="F56" s="45"/>
      <c r="G56" s="45"/>
      <c r="H56" s="45"/>
      <c r="I56" s="45"/>
      <c r="J56" s="45"/>
      <c r="K56" s="45"/>
      <c r="L56" s="49"/>
      <c r="M56" s="49"/>
      <c r="N56" s="49"/>
      <c r="O56" s="49"/>
      <c r="P56" s="45"/>
      <c r="Q56" s="45"/>
      <c r="R56" s="45"/>
      <c r="S56" s="45"/>
      <c r="T56" s="45"/>
    </row>
    <row r="57" spans="1:20" x14ac:dyDescent="0.3">
      <c r="A57" s="45"/>
      <c r="B57" s="45"/>
      <c r="C57" s="45"/>
      <c r="D57" s="45"/>
      <c r="E57" s="45"/>
      <c r="F57" s="45"/>
      <c r="G57" s="45"/>
      <c r="H57" s="45"/>
      <c r="I57" s="45"/>
      <c r="J57" s="45"/>
      <c r="K57" s="45"/>
      <c r="L57" s="49"/>
      <c r="M57" s="49"/>
      <c r="N57" s="49"/>
      <c r="O57" s="49"/>
      <c r="P57" s="45"/>
      <c r="Q57" s="45"/>
      <c r="R57" s="45"/>
      <c r="S57" s="45"/>
      <c r="T57" s="45"/>
    </row>
    <row r="58" spans="1:20" x14ac:dyDescent="0.3">
      <c r="A58" s="45"/>
      <c r="B58" s="45"/>
      <c r="C58" s="45"/>
      <c r="D58" s="45"/>
      <c r="E58" s="45"/>
      <c r="F58" s="45"/>
      <c r="G58" s="45"/>
      <c r="H58" s="45"/>
      <c r="I58" s="45"/>
      <c r="J58" s="45"/>
      <c r="K58" s="45"/>
      <c r="L58" s="49"/>
      <c r="M58" s="49"/>
      <c r="N58" s="49"/>
      <c r="O58" s="49"/>
      <c r="P58" s="45"/>
      <c r="Q58" s="45"/>
      <c r="R58" s="45"/>
      <c r="S58" s="45"/>
      <c r="T58" s="45"/>
    </row>
    <row r="59" spans="1:20" x14ac:dyDescent="0.3">
      <c r="A59" s="45"/>
      <c r="B59" s="45"/>
      <c r="C59" s="45"/>
      <c r="D59" s="45"/>
      <c r="E59" s="45"/>
      <c r="F59" s="45"/>
      <c r="G59" s="45"/>
      <c r="H59" s="45"/>
      <c r="I59" s="45"/>
      <c r="J59" s="45"/>
      <c r="K59" s="45"/>
      <c r="L59" s="49"/>
      <c r="M59" s="49"/>
      <c r="N59" s="49"/>
      <c r="O59" s="49"/>
      <c r="P59" s="45"/>
      <c r="Q59" s="45"/>
      <c r="R59" s="45"/>
      <c r="S59" s="45"/>
      <c r="T59" s="45"/>
    </row>
    <row r="60" spans="1:20" x14ac:dyDescent="0.3">
      <c r="A60" s="45"/>
      <c r="B60" s="45"/>
      <c r="C60" s="45"/>
      <c r="D60" s="45"/>
      <c r="E60" s="45"/>
      <c r="F60" s="45"/>
      <c r="G60" s="45"/>
      <c r="H60" s="45"/>
      <c r="I60" s="45"/>
      <c r="J60" s="45"/>
      <c r="K60" s="45"/>
      <c r="L60" s="49"/>
      <c r="M60" s="49"/>
      <c r="N60" s="49"/>
      <c r="O60" s="49"/>
      <c r="P60" s="45"/>
      <c r="Q60" s="45"/>
      <c r="R60" s="45"/>
      <c r="S60" s="45"/>
      <c r="T60" s="45"/>
    </row>
    <row r="61" spans="1:20" x14ac:dyDescent="0.3">
      <c r="A61" s="45"/>
      <c r="B61" s="45"/>
      <c r="C61" s="45"/>
      <c r="D61" s="45"/>
      <c r="E61" s="45"/>
      <c r="F61" s="45"/>
      <c r="G61" s="45"/>
      <c r="H61" s="45"/>
      <c r="I61" s="45"/>
      <c r="J61" s="45"/>
      <c r="K61" s="45"/>
      <c r="L61" s="49"/>
      <c r="M61" s="49"/>
      <c r="N61" s="49"/>
      <c r="O61" s="49"/>
      <c r="P61" s="45"/>
      <c r="Q61" s="45"/>
      <c r="R61" s="45"/>
      <c r="S61" s="45"/>
      <c r="T61" s="45"/>
    </row>
    <row r="62" spans="1:20" ht="14.4" x14ac:dyDescent="0.3">
      <c r="A62" s="45"/>
      <c r="B62" s="45"/>
      <c r="C62" s="206"/>
      <c r="D62" s="206"/>
      <c r="E62" s="206"/>
      <c r="F62" s="206"/>
      <c r="G62" s="207"/>
      <c r="H62" s="45"/>
      <c r="I62" s="45"/>
      <c r="J62" s="45"/>
      <c r="K62" s="45"/>
      <c r="L62" s="49"/>
      <c r="M62" s="49"/>
      <c r="N62" s="49"/>
      <c r="O62" s="49"/>
      <c r="P62" s="45"/>
      <c r="Q62" s="45"/>
      <c r="R62" s="45"/>
      <c r="S62" s="45"/>
      <c r="T62" s="45"/>
    </row>
    <row r="63" spans="1:20" ht="14.4" x14ac:dyDescent="0.3">
      <c r="A63" s="45"/>
      <c r="B63" s="45"/>
      <c r="C63" s="206"/>
      <c r="D63" s="206"/>
      <c r="E63" s="206"/>
      <c r="F63" s="206"/>
      <c r="G63" s="207"/>
      <c r="H63" s="45"/>
      <c r="I63" s="45"/>
      <c r="J63" s="45"/>
      <c r="K63" s="45"/>
      <c r="L63" s="49"/>
      <c r="M63" s="49"/>
      <c r="N63" s="49"/>
      <c r="O63" s="49"/>
      <c r="P63" s="45"/>
      <c r="Q63" s="45"/>
      <c r="R63" s="45"/>
      <c r="S63" s="45"/>
      <c r="T63" s="45"/>
    </row>
    <row r="64" spans="1:20" ht="14.4" x14ac:dyDescent="0.3">
      <c r="A64" s="45"/>
      <c r="B64" s="215"/>
      <c r="C64" s="206"/>
      <c r="D64" s="206"/>
      <c r="E64" s="206"/>
      <c r="F64" s="206"/>
      <c r="G64" s="207"/>
      <c r="H64" s="206"/>
      <c r="I64" s="206"/>
      <c r="J64" s="155"/>
      <c r="K64" s="49"/>
      <c r="L64" s="49"/>
      <c r="M64" s="49"/>
      <c r="N64" s="49"/>
      <c r="O64" s="49"/>
      <c r="P64" s="45"/>
      <c r="Q64" s="45"/>
      <c r="R64" s="45"/>
      <c r="S64" s="45"/>
      <c r="T64" s="45"/>
    </row>
    <row r="65" spans="1:20" ht="14.4" x14ac:dyDescent="0.3">
      <c r="A65" s="45"/>
      <c r="B65" s="215"/>
      <c r="C65" s="206"/>
      <c r="D65" s="206"/>
      <c r="E65" s="206"/>
      <c r="F65" s="206"/>
      <c r="G65" s="207"/>
      <c r="H65" s="206"/>
      <c r="I65" s="206"/>
      <c r="J65" s="155"/>
      <c r="K65" s="49"/>
      <c r="L65" s="49"/>
      <c r="M65" s="49"/>
      <c r="N65" s="49"/>
      <c r="O65" s="49"/>
      <c r="P65" s="45"/>
      <c r="Q65" s="45"/>
      <c r="R65" s="45"/>
      <c r="S65" s="45"/>
      <c r="T65" s="45"/>
    </row>
    <row r="66" spans="1:20" ht="14.4" x14ac:dyDescent="0.3">
      <c r="A66" s="45"/>
      <c r="B66" s="215"/>
      <c r="C66" s="206"/>
      <c r="D66" s="206"/>
      <c r="E66" s="206"/>
      <c r="F66" s="206"/>
      <c r="G66" s="207"/>
      <c r="H66" s="206"/>
      <c r="I66" s="206"/>
      <c r="J66" s="155"/>
      <c r="K66" s="49"/>
      <c r="L66" s="49"/>
      <c r="M66" s="49"/>
      <c r="N66" s="49"/>
      <c r="O66" s="49"/>
      <c r="P66" s="45"/>
      <c r="Q66" s="45"/>
      <c r="R66" s="45"/>
      <c r="S66" s="45"/>
      <c r="T66" s="45"/>
    </row>
    <row r="67" spans="1:20" ht="14.4" x14ac:dyDescent="0.3">
      <c r="A67" s="45"/>
      <c r="B67" s="215"/>
      <c r="C67" s="206"/>
      <c r="D67" s="206"/>
      <c r="E67" s="206"/>
      <c r="F67" s="206"/>
      <c r="G67" s="207"/>
      <c r="H67" s="206"/>
      <c r="I67" s="206"/>
      <c r="J67" s="155"/>
      <c r="K67" s="49"/>
      <c r="L67" s="49"/>
      <c r="M67" s="49"/>
      <c r="N67" s="49"/>
      <c r="O67" s="49"/>
      <c r="P67" s="45"/>
      <c r="Q67" s="45"/>
      <c r="R67" s="45"/>
      <c r="S67" s="45"/>
      <c r="T67" s="45"/>
    </row>
    <row r="68" spans="1:20" ht="14.4" x14ac:dyDescent="0.3">
      <c r="A68" s="45"/>
      <c r="B68" s="215"/>
      <c r="C68" s="206"/>
      <c r="D68" s="206"/>
      <c r="E68" s="206"/>
      <c r="F68" s="206"/>
      <c r="G68" s="207"/>
      <c r="H68" s="206"/>
      <c r="I68" s="206"/>
      <c r="J68" s="155"/>
      <c r="K68" s="49"/>
      <c r="L68" s="49"/>
      <c r="M68" s="49"/>
      <c r="N68" s="49"/>
      <c r="O68" s="49"/>
      <c r="P68" s="45"/>
      <c r="Q68" s="45"/>
      <c r="R68" s="45"/>
      <c r="S68" s="45"/>
      <c r="T68" s="45"/>
    </row>
    <row r="69" spans="1:20" ht="14.4" x14ac:dyDescent="0.3">
      <c r="A69" s="45"/>
      <c r="B69" s="215"/>
      <c r="C69" s="206"/>
      <c r="D69" s="206"/>
      <c r="E69" s="206"/>
      <c r="F69" s="206"/>
      <c r="G69" s="207"/>
      <c r="H69" s="206"/>
      <c r="I69" s="206"/>
      <c r="J69" s="155"/>
      <c r="K69" s="49"/>
      <c r="L69" s="49"/>
      <c r="M69" s="49"/>
      <c r="N69" s="49"/>
      <c r="O69" s="49"/>
      <c r="P69" s="45"/>
      <c r="Q69" s="45"/>
      <c r="R69" s="45"/>
      <c r="S69" s="45"/>
      <c r="T69" s="45"/>
    </row>
    <row r="70" spans="1:20" ht="14.4" x14ac:dyDescent="0.3">
      <c r="A70" s="45"/>
      <c r="B70" s="215"/>
      <c r="C70" s="206"/>
      <c r="D70" s="206"/>
      <c r="E70" s="206"/>
      <c r="F70" s="206"/>
      <c r="G70" s="207"/>
      <c r="H70" s="206"/>
      <c r="I70" s="206"/>
      <c r="J70" s="155"/>
      <c r="K70" s="49"/>
      <c r="L70" s="49"/>
      <c r="M70" s="49"/>
      <c r="N70" s="49"/>
      <c r="O70" s="49"/>
      <c r="P70" s="45"/>
      <c r="Q70" s="45"/>
      <c r="R70" s="45"/>
      <c r="S70" s="45"/>
      <c r="T70" s="45"/>
    </row>
    <row r="71" spans="1:20" ht="14.4" x14ac:dyDescent="0.3">
      <c r="A71" s="45"/>
      <c r="B71" s="215"/>
      <c r="C71" s="206"/>
      <c r="D71" s="206"/>
      <c r="E71" s="206"/>
      <c r="F71" s="206"/>
      <c r="G71" s="207"/>
      <c r="H71" s="206"/>
      <c r="I71" s="206"/>
      <c r="J71" s="155"/>
      <c r="K71" s="49"/>
      <c r="L71" s="49"/>
      <c r="M71" s="49"/>
      <c r="N71" s="49"/>
      <c r="O71" s="49"/>
      <c r="P71" s="45"/>
      <c r="Q71" s="45"/>
      <c r="R71" s="45"/>
      <c r="S71" s="45"/>
      <c r="T71" s="45"/>
    </row>
    <row r="72" spans="1:20" ht="14.4" x14ac:dyDescent="0.3">
      <c r="A72" s="45"/>
      <c r="B72" s="215"/>
      <c r="C72" s="206"/>
      <c r="D72" s="206"/>
      <c r="E72" s="206"/>
      <c r="F72" s="206"/>
      <c r="G72" s="207"/>
      <c r="H72" s="206"/>
      <c r="I72" s="206"/>
      <c r="J72" s="155"/>
      <c r="K72" s="49"/>
      <c r="L72" s="49"/>
      <c r="M72" s="49"/>
      <c r="N72" s="49"/>
      <c r="O72" s="49"/>
      <c r="P72" s="45"/>
      <c r="Q72" s="45"/>
      <c r="R72" s="45"/>
      <c r="S72" s="45"/>
      <c r="T72" s="45"/>
    </row>
    <row r="73" spans="1:20" ht="14.4" x14ac:dyDescent="0.3">
      <c r="A73" s="45"/>
      <c r="B73" s="215"/>
      <c r="C73" s="206"/>
      <c r="D73" s="206"/>
      <c r="E73" s="206"/>
      <c r="F73" s="206"/>
      <c r="G73" s="207"/>
      <c r="H73" s="206"/>
      <c r="I73" s="206"/>
      <c r="J73" s="155"/>
      <c r="K73" s="49"/>
      <c r="L73" s="49"/>
      <c r="M73" s="49"/>
      <c r="N73" s="49"/>
      <c r="O73" s="49"/>
      <c r="P73" s="45"/>
      <c r="Q73" s="45"/>
      <c r="R73" s="45"/>
      <c r="S73" s="45"/>
      <c r="T73" s="45"/>
    </row>
    <row r="74" spans="1:20" ht="14.4" x14ac:dyDescent="0.3">
      <c r="A74" s="45"/>
      <c r="B74" s="215"/>
      <c r="C74" s="206"/>
      <c r="D74" s="206"/>
      <c r="E74" s="206"/>
      <c r="F74" s="206"/>
      <c r="G74" s="207"/>
      <c r="H74" s="206"/>
      <c r="I74" s="206"/>
      <c r="J74" s="155"/>
      <c r="K74" s="49"/>
      <c r="L74" s="49"/>
      <c r="M74" s="49"/>
      <c r="N74" s="49"/>
      <c r="O74" s="49"/>
      <c r="P74" s="45"/>
      <c r="Q74" s="45"/>
      <c r="R74" s="45"/>
      <c r="S74" s="45"/>
      <c r="T74" s="45"/>
    </row>
    <row r="75" spans="1:20" ht="14.4" x14ac:dyDescent="0.3">
      <c r="A75" s="45"/>
      <c r="B75" s="215"/>
      <c r="C75" s="206"/>
      <c r="D75" s="206"/>
      <c r="E75" s="206"/>
      <c r="F75" s="206"/>
      <c r="G75" s="207"/>
      <c r="H75" s="206"/>
      <c r="I75" s="206"/>
      <c r="J75" s="155"/>
      <c r="K75" s="49"/>
      <c r="L75" s="49"/>
      <c r="M75" s="49"/>
      <c r="N75" s="49"/>
      <c r="O75" s="49"/>
      <c r="P75" s="45"/>
      <c r="Q75" s="45"/>
      <c r="R75" s="45"/>
      <c r="S75" s="45"/>
      <c r="T75" s="45"/>
    </row>
    <row r="76" spans="1:20" ht="14.4" x14ac:dyDescent="0.3">
      <c r="A76" s="45"/>
      <c r="B76" s="215"/>
      <c r="C76" s="206"/>
      <c r="D76" s="206"/>
      <c r="E76" s="206"/>
      <c r="F76" s="206"/>
      <c r="G76" s="207"/>
      <c r="H76" s="206"/>
      <c r="I76" s="206"/>
      <c r="J76" s="155"/>
      <c r="K76" s="49"/>
      <c r="L76" s="49"/>
      <c r="M76" s="49"/>
      <c r="N76" s="49"/>
      <c r="O76" s="49"/>
      <c r="P76" s="45"/>
      <c r="Q76" s="45"/>
      <c r="R76" s="45"/>
      <c r="S76" s="45"/>
      <c r="T76" s="45"/>
    </row>
    <row r="77" spans="1:20" ht="14.4" x14ac:dyDescent="0.3">
      <c r="A77" s="45"/>
      <c r="B77" s="215"/>
      <c r="C77" s="206"/>
      <c r="D77" s="206"/>
      <c r="E77" s="206"/>
      <c r="F77" s="206"/>
      <c r="G77" s="207"/>
      <c r="H77" s="206"/>
      <c r="I77" s="206"/>
      <c r="J77" s="155"/>
      <c r="K77" s="49"/>
      <c r="L77" s="49"/>
      <c r="M77" s="49"/>
      <c r="N77" s="49"/>
      <c r="O77" s="49"/>
      <c r="P77" s="45"/>
      <c r="Q77" s="45"/>
      <c r="R77" s="45"/>
      <c r="S77" s="45"/>
      <c r="T77" s="45"/>
    </row>
    <row r="78" spans="1:20" ht="14.4" x14ac:dyDescent="0.3">
      <c r="A78" s="45"/>
      <c r="B78" s="215"/>
      <c r="C78" s="206"/>
      <c r="D78" s="206"/>
      <c r="E78" s="206"/>
      <c r="F78" s="206"/>
      <c r="G78" s="207"/>
      <c r="H78" s="206"/>
      <c r="I78" s="206"/>
      <c r="J78" s="155"/>
      <c r="K78" s="49"/>
      <c r="L78" s="49"/>
      <c r="M78" s="49"/>
      <c r="N78" s="49"/>
      <c r="O78" s="49"/>
      <c r="P78" s="45"/>
      <c r="Q78" s="45"/>
      <c r="R78" s="45"/>
      <c r="S78" s="45"/>
      <c r="T78" s="45"/>
    </row>
    <row r="79" spans="1:20" ht="14.4" x14ac:dyDescent="0.3">
      <c r="A79" s="45"/>
      <c r="B79" s="215"/>
      <c r="C79" s="206"/>
      <c r="D79" s="206"/>
      <c r="E79" s="206"/>
      <c r="F79" s="206"/>
      <c r="G79" s="207"/>
      <c r="H79" s="206"/>
      <c r="I79" s="206"/>
      <c r="J79" s="155"/>
      <c r="K79" s="49"/>
      <c r="L79" s="49"/>
      <c r="M79" s="49"/>
      <c r="N79" s="49"/>
      <c r="O79" s="49"/>
      <c r="P79" s="45"/>
      <c r="Q79" s="45"/>
      <c r="R79" s="45"/>
      <c r="S79" s="45"/>
      <c r="T79" s="45"/>
    </row>
    <row r="80" spans="1:20" ht="14.4" x14ac:dyDescent="0.3">
      <c r="A80" s="45"/>
      <c r="B80" s="215"/>
      <c r="C80" s="206"/>
      <c r="D80" s="206"/>
      <c r="E80" s="206"/>
      <c r="F80" s="206"/>
      <c r="G80" s="207"/>
      <c r="H80" s="206"/>
      <c r="I80" s="206"/>
      <c r="J80" s="155"/>
      <c r="K80" s="49"/>
      <c r="L80" s="49"/>
      <c r="M80" s="49"/>
      <c r="N80" s="49"/>
      <c r="O80" s="49"/>
      <c r="P80" s="45"/>
      <c r="Q80" s="45"/>
      <c r="R80" s="45"/>
      <c r="S80" s="45"/>
      <c r="T80" s="45"/>
    </row>
    <row r="81" spans="1:20" ht="14.4" x14ac:dyDescent="0.3">
      <c r="A81" s="45"/>
      <c r="B81" s="215"/>
      <c r="C81" s="206"/>
      <c r="D81" s="206"/>
      <c r="E81" s="206"/>
      <c r="F81" s="206"/>
      <c r="G81" s="207"/>
      <c r="H81" s="206"/>
      <c r="I81" s="206"/>
      <c r="J81" s="155"/>
      <c r="K81" s="49"/>
      <c r="L81" s="49"/>
      <c r="M81" s="49"/>
      <c r="N81" s="49"/>
      <c r="O81" s="49"/>
      <c r="P81" s="45"/>
      <c r="Q81" s="45"/>
      <c r="R81" s="45"/>
      <c r="S81" s="45"/>
      <c r="T81" s="45"/>
    </row>
    <row r="82" spans="1:20" ht="14.4" x14ac:dyDescent="0.3">
      <c r="A82" s="45"/>
      <c r="B82" s="215"/>
      <c r="C82" s="206"/>
      <c r="D82" s="206"/>
      <c r="E82" s="206"/>
      <c r="F82" s="206"/>
      <c r="G82" s="207"/>
      <c r="H82" s="206"/>
      <c r="I82" s="206"/>
      <c r="J82" s="155"/>
      <c r="K82" s="49"/>
      <c r="L82" s="49"/>
      <c r="M82" s="49"/>
      <c r="N82" s="49"/>
      <c r="O82" s="49"/>
      <c r="P82" s="45"/>
      <c r="Q82" s="45"/>
      <c r="R82" s="45"/>
      <c r="S82" s="45"/>
      <c r="T82" s="45"/>
    </row>
    <row r="83" spans="1:20" ht="14.4" x14ac:dyDescent="0.3">
      <c r="A83" s="45"/>
      <c r="B83" s="215"/>
      <c r="C83" s="206"/>
      <c r="D83" s="206"/>
      <c r="E83" s="206"/>
      <c r="F83" s="206"/>
      <c r="G83" s="207"/>
      <c r="H83" s="206"/>
      <c r="I83" s="206"/>
      <c r="J83" s="155"/>
      <c r="K83" s="49"/>
      <c r="L83" s="49"/>
      <c r="M83" s="49"/>
      <c r="N83" s="49"/>
      <c r="O83" s="49"/>
      <c r="P83" s="45"/>
      <c r="Q83" s="45"/>
      <c r="R83" s="45"/>
      <c r="S83" s="45"/>
      <c r="T83" s="45"/>
    </row>
    <row r="84" spans="1:20" ht="14.4" x14ac:dyDescent="0.3">
      <c r="A84" s="45"/>
      <c r="B84" s="215"/>
      <c r="C84" s="206"/>
      <c r="D84" s="206"/>
      <c r="E84" s="206"/>
      <c r="F84" s="206"/>
      <c r="G84" s="207"/>
      <c r="H84" s="206"/>
      <c r="I84" s="206"/>
      <c r="J84" s="155"/>
      <c r="K84" s="49"/>
      <c r="L84" s="49"/>
      <c r="M84" s="49"/>
      <c r="N84" s="49"/>
      <c r="O84" s="49"/>
      <c r="P84" s="45"/>
      <c r="Q84" s="45"/>
      <c r="R84" s="45"/>
      <c r="S84" s="45"/>
      <c r="T84" s="45"/>
    </row>
    <row r="85" spans="1:20" ht="14.4" x14ac:dyDescent="0.3">
      <c r="A85" s="45"/>
      <c r="B85" s="215"/>
      <c r="C85" s="206"/>
      <c r="D85" s="206"/>
      <c r="E85" s="206"/>
      <c r="F85" s="206"/>
      <c r="G85" s="207"/>
      <c r="H85" s="206"/>
      <c r="I85" s="206"/>
      <c r="J85" s="155"/>
      <c r="K85" s="49"/>
      <c r="L85" s="49"/>
      <c r="M85" s="49"/>
      <c r="N85" s="49"/>
      <c r="O85" s="49"/>
      <c r="P85" s="45"/>
      <c r="Q85" s="45"/>
      <c r="R85" s="45"/>
      <c r="S85" s="45"/>
      <c r="T85" s="45"/>
    </row>
    <row r="86" spans="1:20" ht="14.4" x14ac:dyDescent="0.3">
      <c r="A86" s="45"/>
      <c r="B86" s="215"/>
      <c r="C86" s="206"/>
      <c r="D86" s="206"/>
      <c r="E86" s="206"/>
      <c r="F86" s="206"/>
      <c r="G86" s="207"/>
      <c r="H86" s="206"/>
      <c r="I86" s="206"/>
      <c r="J86" s="155"/>
      <c r="K86" s="49"/>
      <c r="L86" s="49"/>
      <c r="M86" s="49"/>
      <c r="N86" s="49"/>
      <c r="O86" s="49"/>
      <c r="P86" s="45"/>
      <c r="Q86" s="45"/>
      <c r="R86" s="45"/>
      <c r="S86" s="45"/>
      <c r="T86" s="45"/>
    </row>
    <row r="87" spans="1:20" ht="14.4" x14ac:dyDescent="0.3">
      <c r="A87" s="45"/>
      <c r="B87" s="215"/>
      <c r="C87" s="206"/>
      <c r="D87" s="206"/>
      <c r="E87" s="206"/>
      <c r="F87" s="206"/>
      <c r="G87" s="207"/>
      <c r="H87" s="206"/>
      <c r="I87" s="206"/>
      <c r="J87" s="155"/>
      <c r="K87" s="49"/>
      <c r="L87" s="49"/>
      <c r="M87" s="49"/>
      <c r="N87" s="49"/>
      <c r="O87" s="49"/>
      <c r="P87" s="45"/>
      <c r="Q87" s="45"/>
      <c r="R87" s="45"/>
      <c r="S87" s="45"/>
      <c r="T87" s="45"/>
    </row>
    <row r="88" spans="1:20" ht="14.4" x14ac:dyDescent="0.3">
      <c r="A88" s="45"/>
      <c r="B88" s="215"/>
      <c r="C88" s="206"/>
      <c r="D88" s="206"/>
      <c r="E88" s="206"/>
      <c r="F88" s="206"/>
      <c r="G88" s="207"/>
      <c r="H88" s="206"/>
      <c r="I88" s="206"/>
      <c r="J88" s="155"/>
      <c r="K88" s="49"/>
      <c r="L88" s="49"/>
      <c r="M88" s="49"/>
      <c r="N88" s="49"/>
      <c r="O88" s="49"/>
      <c r="P88" s="45"/>
      <c r="Q88" s="45"/>
      <c r="R88" s="45"/>
      <c r="S88" s="45"/>
      <c r="T88" s="45"/>
    </row>
    <row r="89" spans="1:20" ht="14.4" x14ac:dyDescent="0.3">
      <c r="A89" s="45"/>
      <c r="B89" s="215"/>
      <c r="C89" s="206"/>
      <c r="D89" s="206"/>
      <c r="E89" s="206"/>
      <c r="F89" s="206"/>
      <c r="G89" s="207"/>
      <c r="H89" s="206"/>
      <c r="I89" s="206"/>
      <c r="J89" s="155"/>
      <c r="K89" s="49"/>
      <c r="L89" s="49"/>
      <c r="M89" s="49"/>
      <c r="N89" s="49"/>
      <c r="O89" s="49"/>
      <c r="P89" s="45"/>
      <c r="Q89" s="45"/>
      <c r="R89" s="45"/>
      <c r="S89" s="45"/>
      <c r="T89" s="45"/>
    </row>
    <row r="90" spans="1:20" ht="14.4" x14ac:dyDescent="0.3">
      <c r="A90" s="45"/>
      <c r="B90" s="215"/>
      <c r="C90" s="206"/>
      <c r="D90" s="206"/>
      <c r="E90" s="206"/>
      <c r="F90" s="206"/>
      <c r="G90" s="207"/>
      <c r="H90" s="206"/>
      <c r="I90" s="206"/>
      <c r="J90" s="155"/>
      <c r="K90" s="49"/>
      <c r="L90" s="49"/>
      <c r="M90" s="49"/>
      <c r="N90" s="49"/>
      <c r="O90" s="49"/>
      <c r="P90" s="45"/>
      <c r="Q90" s="45"/>
      <c r="R90" s="45"/>
      <c r="S90" s="45"/>
      <c r="T90" s="45"/>
    </row>
    <row r="91" spans="1:20" ht="14.4" x14ac:dyDescent="0.3">
      <c r="A91" s="45"/>
      <c r="B91" s="215"/>
      <c r="C91" s="206"/>
      <c r="D91" s="206"/>
      <c r="E91" s="206"/>
      <c r="F91" s="206"/>
      <c r="G91" s="207"/>
      <c r="H91" s="206"/>
      <c r="I91" s="206"/>
      <c r="J91" s="155"/>
      <c r="K91" s="49"/>
      <c r="L91" s="49"/>
      <c r="M91" s="49"/>
      <c r="N91" s="49"/>
      <c r="O91" s="49"/>
      <c r="P91" s="45"/>
      <c r="Q91" s="45"/>
      <c r="R91" s="45"/>
      <c r="S91" s="45"/>
      <c r="T91" s="45"/>
    </row>
    <row r="92" spans="1:20" ht="14.4" x14ac:dyDescent="0.3">
      <c r="A92" s="45"/>
      <c r="B92" s="215"/>
      <c r="C92" s="206"/>
      <c r="D92" s="206"/>
      <c r="E92" s="206"/>
      <c r="F92" s="206"/>
      <c r="G92" s="207"/>
      <c r="H92" s="206"/>
      <c r="I92" s="206"/>
      <c r="J92" s="155"/>
      <c r="K92" s="49"/>
      <c r="L92" s="49"/>
      <c r="M92" s="49"/>
      <c r="N92" s="49"/>
      <c r="O92" s="49"/>
      <c r="P92" s="45"/>
      <c r="Q92" s="45"/>
      <c r="R92" s="45"/>
      <c r="S92" s="45"/>
      <c r="T92" s="45"/>
    </row>
    <row r="93" spans="1:20" ht="14.4" x14ac:dyDescent="0.3">
      <c r="A93" s="45"/>
      <c r="B93" s="215"/>
      <c r="C93" s="206"/>
      <c r="D93" s="206"/>
      <c r="E93" s="206"/>
      <c r="F93" s="206"/>
      <c r="G93" s="207"/>
      <c r="H93" s="206"/>
      <c r="I93" s="206"/>
      <c r="J93" s="155"/>
      <c r="K93" s="49"/>
      <c r="L93" s="49"/>
      <c r="M93" s="49"/>
      <c r="N93" s="49"/>
      <c r="O93" s="49"/>
      <c r="P93" s="45"/>
      <c r="Q93" s="45"/>
      <c r="R93" s="45"/>
      <c r="S93" s="45"/>
      <c r="T93" s="45"/>
    </row>
    <row r="94" spans="1:20" ht="14.4" x14ac:dyDescent="0.3">
      <c r="A94" s="45"/>
      <c r="B94" s="215"/>
      <c r="C94" s="206"/>
      <c r="D94" s="206"/>
      <c r="E94" s="206"/>
      <c r="F94" s="206"/>
      <c r="G94" s="207"/>
      <c r="H94" s="206"/>
      <c r="I94" s="206"/>
      <c r="J94" s="155"/>
      <c r="K94" s="49"/>
      <c r="L94" s="49"/>
      <c r="M94" s="49"/>
      <c r="N94" s="49"/>
      <c r="O94" s="49"/>
      <c r="P94" s="45"/>
      <c r="Q94" s="45"/>
      <c r="R94" s="45"/>
      <c r="S94" s="45"/>
      <c r="T94" s="45"/>
    </row>
    <row r="95" spans="1:20" ht="14.4" x14ac:dyDescent="0.3">
      <c r="A95" s="45"/>
      <c r="B95" s="215"/>
      <c r="C95" s="206"/>
      <c r="D95" s="206"/>
      <c r="E95" s="206"/>
      <c r="F95" s="206"/>
      <c r="G95" s="207"/>
      <c r="H95" s="206"/>
      <c r="I95" s="206"/>
      <c r="J95" s="155"/>
      <c r="K95" s="49"/>
      <c r="L95" s="49"/>
      <c r="M95" s="49"/>
      <c r="N95" s="49"/>
      <c r="O95" s="49"/>
      <c r="P95" s="45"/>
      <c r="Q95" s="45"/>
      <c r="R95" s="45"/>
      <c r="S95" s="45"/>
      <c r="T95" s="45"/>
    </row>
    <row r="96" spans="1:20" ht="14.4" x14ac:dyDescent="0.3">
      <c r="A96" s="45"/>
      <c r="B96" s="215"/>
      <c r="C96" s="206"/>
      <c r="D96" s="206"/>
      <c r="E96" s="206"/>
      <c r="F96" s="206"/>
      <c r="G96" s="207"/>
      <c r="H96" s="206"/>
      <c r="I96" s="206"/>
      <c r="J96" s="155"/>
      <c r="K96" s="49"/>
      <c r="L96" s="49"/>
      <c r="M96" s="49"/>
      <c r="N96" s="49"/>
      <c r="O96" s="49"/>
      <c r="P96" s="45"/>
      <c r="Q96" s="45"/>
      <c r="R96" s="45"/>
      <c r="S96" s="45"/>
      <c r="T96" s="45"/>
    </row>
    <row r="97" spans="1:20" ht="14.4" x14ac:dyDescent="0.3">
      <c r="A97" s="45"/>
      <c r="B97" s="215"/>
      <c r="C97" s="206"/>
      <c r="D97" s="206"/>
      <c r="E97" s="206"/>
      <c r="F97" s="206"/>
      <c r="G97" s="207"/>
      <c r="H97" s="206"/>
      <c r="I97" s="206"/>
      <c r="J97" s="155"/>
      <c r="K97" s="49"/>
      <c r="L97" s="49"/>
      <c r="M97" s="49"/>
      <c r="N97" s="49"/>
      <c r="O97" s="49"/>
      <c r="P97" s="45"/>
      <c r="Q97" s="45"/>
      <c r="R97" s="45"/>
      <c r="S97" s="45"/>
      <c r="T97" s="45"/>
    </row>
    <row r="98" spans="1:20" ht="14.4" x14ac:dyDescent="0.3">
      <c r="A98" s="45"/>
      <c r="B98" s="215"/>
      <c r="C98" s="206"/>
      <c r="D98" s="206"/>
      <c r="E98" s="206"/>
      <c r="F98" s="206"/>
      <c r="G98" s="207"/>
      <c r="H98" s="206"/>
      <c r="I98" s="206"/>
      <c r="J98" s="155"/>
      <c r="K98" s="49"/>
      <c r="L98" s="49"/>
      <c r="M98" s="49"/>
      <c r="N98" s="49"/>
      <c r="O98" s="49"/>
      <c r="P98" s="45"/>
      <c r="Q98" s="45"/>
      <c r="R98" s="45"/>
      <c r="S98" s="45"/>
      <c r="T98" s="45"/>
    </row>
    <row r="99" spans="1:20" ht="14.4" x14ac:dyDescent="0.3">
      <c r="A99" s="45"/>
      <c r="B99" s="215"/>
      <c r="C99" s="206"/>
      <c r="D99" s="206"/>
      <c r="E99" s="206"/>
      <c r="F99" s="206"/>
      <c r="G99" s="207"/>
      <c r="H99" s="206"/>
      <c r="I99" s="206"/>
      <c r="J99" s="155"/>
      <c r="K99" s="49"/>
      <c r="L99" s="49"/>
      <c r="M99" s="49"/>
      <c r="N99" s="49"/>
      <c r="O99" s="49"/>
      <c r="P99" s="45"/>
      <c r="Q99" s="45"/>
      <c r="R99" s="45"/>
      <c r="S99" s="45"/>
      <c r="T99" s="45"/>
    </row>
    <row r="100" spans="1:20" ht="14.4" x14ac:dyDescent="0.3">
      <c r="A100" s="45"/>
      <c r="B100" s="215"/>
      <c r="C100" s="206"/>
      <c r="D100" s="206"/>
      <c r="E100" s="206"/>
      <c r="F100" s="206"/>
      <c r="G100" s="207"/>
      <c r="H100" s="206"/>
      <c r="I100" s="206"/>
      <c r="J100" s="155"/>
      <c r="K100" s="49"/>
      <c r="L100" s="49"/>
      <c r="M100" s="49"/>
      <c r="N100" s="49"/>
      <c r="O100" s="49"/>
      <c r="P100" s="45"/>
      <c r="Q100" s="45"/>
      <c r="R100" s="45"/>
      <c r="S100" s="45"/>
      <c r="T100" s="45"/>
    </row>
    <row r="101" spans="1:20" ht="14.4" x14ac:dyDescent="0.3">
      <c r="A101" s="45"/>
      <c r="B101" s="215"/>
      <c r="C101" s="206"/>
      <c r="D101" s="206"/>
      <c r="E101" s="206"/>
      <c r="F101" s="206"/>
      <c r="G101" s="207"/>
      <c r="H101" s="206"/>
      <c r="I101" s="206"/>
      <c r="J101" s="155"/>
      <c r="K101" s="49"/>
      <c r="L101" s="49"/>
      <c r="M101" s="49"/>
      <c r="N101" s="49"/>
      <c r="O101" s="49"/>
      <c r="P101" s="45"/>
      <c r="Q101" s="45"/>
      <c r="R101" s="45"/>
      <c r="S101" s="45"/>
      <c r="T101" s="45"/>
    </row>
    <row r="102" spans="1:20" ht="14.4" x14ac:dyDescent="0.3">
      <c r="B102" s="203"/>
      <c r="C102" s="216"/>
      <c r="D102" s="216"/>
      <c r="E102" s="216"/>
      <c r="F102" s="216"/>
      <c r="G102" s="207"/>
      <c r="H102" s="206"/>
      <c r="I102" s="206"/>
      <c r="J102" s="155"/>
      <c r="K102" s="49"/>
      <c r="L102" s="49"/>
      <c r="M102" s="49"/>
      <c r="N102" s="49"/>
      <c r="O102" s="49"/>
      <c r="P102" s="45"/>
      <c r="Q102" s="45"/>
      <c r="R102" s="45"/>
      <c r="S102" s="45"/>
      <c r="T102" s="45"/>
    </row>
    <row r="103" spans="1:20" ht="14.4" x14ac:dyDescent="0.3">
      <c r="B103" s="203"/>
      <c r="C103" s="216"/>
      <c r="D103" s="216"/>
      <c r="E103" s="216"/>
      <c r="F103" s="216"/>
      <c r="G103" s="217"/>
      <c r="H103" s="216"/>
      <c r="I103" s="216"/>
      <c r="J103" s="218"/>
    </row>
    <row r="104" spans="1:20" ht="14.4" x14ac:dyDescent="0.3">
      <c r="B104" s="203"/>
      <c r="C104" s="216"/>
      <c r="D104" s="216"/>
      <c r="E104" s="216"/>
      <c r="F104" s="216"/>
      <c r="G104" s="217"/>
      <c r="H104" s="216"/>
      <c r="I104" s="216"/>
      <c r="J104" s="218"/>
    </row>
    <row r="105" spans="1:20" ht="14.4" x14ac:dyDescent="0.3">
      <c r="B105" s="203"/>
      <c r="C105" s="216"/>
      <c r="D105" s="216"/>
      <c r="E105" s="216"/>
      <c r="F105" s="216"/>
      <c r="G105" s="217"/>
      <c r="H105" s="216"/>
      <c r="I105" s="216"/>
      <c r="J105" s="218"/>
    </row>
    <row r="106" spans="1:20" ht="14.4" x14ac:dyDescent="0.3">
      <c r="B106" s="203"/>
      <c r="C106" s="216"/>
      <c r="D106" s="216"/>
      <c r="E106" s="216"/>
      <c r="F106" s="216"/>
      <c r="G106" s="217"/>
      <c r="H106" s="216"/>
      <c r="I106" s="216"/>
      <c r="J106" s="218"/>
    </row>
    <row r="107" spans="1:20" ht="14.4" x14ac:dyDescent="0.3">
      <c r="B107" s="203"/>
      <c r="C107" s="216"/>
      <c r="D107" s="216"/>
      <c r="E107" s="216"/>
      <c r="F107" s="216"/>
      <c r="G107" s="217"/>
      <c r="H107" s="216"/>
      <c r="I107" s="216"/>
      <c r="J107" s="218"/>
    </row>
    <row r="108" spans="1:20" ht="14.4" x14ac:dyDescent="0.3">
      <c r="B108" s="203"/>
      <c r="C108" s="216"/>
      <c r="D108" s="216"/>
      <c r="E108" s="216"/>
      <c r="F108" s="216"/>
      <c r="G108" s="217"/>
      <c r="H108" s="216"/>
      <c r="I108" s="216"/>
      <c r="J108" s="218"/>
    </row>
    <row r="109" spans="1:20" ht="14.4" x14ac:dyDescent="0.3">
      <c r="B109" s="203"/>
      <c r="C109" s="216"/>
      <c r="D109" s="216"/>
      <c r="E109" s="216"/>
      <c r="F109" s="216"/>
      <c r="G109" s="217"/>
      <c r="H109" s="216"/>
      <c r="I109" s="216"/>
      <c r="J109" s="218"/>
    </row>
    <row r="110" spans="1:20" ht="14.4" x14ac:dyDescent="0.3">
      <c r="B110" s="203"/>
      <c r="C110" s="216"/>
      <c r="D110" s="216"/>
      <c r="E110" s="216"/>
      <c r="F110" s="216"/>
      <c r="G110" s="217"/>
      <c r="H110" s="216"/>
      <c r="I110" s="216"/>
      <c r="J110" s="218"/>
    </row>
    <row r="111" spans="1:20" s="56" customFormat="1" ht="14.4" x14ac:dyDescent="0.3">
      <c r="A111" s="51"/>
      <c r="B111" s="203"/>
      <c r="C111" s="216"/>
      <c r="D111" s="216"/>
      <c r="E111" s="216"/>
      <c r="F111" s="216"/>
      <c r="G111" s="217"/>
      <c r="H111" s="216"/>
      <c r="I111" s="216"/>
      <c r="J111" s="218"/>
      <c r="P111" s="51"/>
      <c r="Q111" s="51"/>
      <c r="R111" s="51"/>
      <c r="S111" s="51"/>
      <c r="T111" s="51"/>
    </row>
    <row r="112" spans="1:20" s="56" customFormat="1" ht="14.4" x14ac:dyDescent="0.3">
      <c r="A112" s="51"/>
      <c r="B112" s="203"/>
      <c r="C112" s="216"/>
      <c r="D112" s="216"/>
      <c r="E112" s="216"/>
      <c r="F112" s="216"/>
      <c r="G112" s="217"/>
      <c r="H112" s="216"/>
      <c r="I112" s="216"/>
      <c r="J112" s="218"/>
      <c r="P112" s="51"/>
      <c r="Q112" s="51"/>
      <c r="R112" s="51"/>
      <c r="S112" s="51"/>
      <c r="T112" s="51"/>
    </row>
    <row r="113" spans="1:20" s="56" customFormat="1" ht="14.4" x14ac:dyDescent="0.3">
      <c r="A113" s="51"/>
      <c r="B113" s="203"/>
      <c r="C113" s="216"/>
      <c r="D113" s="216"/>
      <c r="E113" s="216"/>
      <c r="F113" s="216"/>
      <c r="G113" s="217"/>
      <c r="H113" s="216"/>
      <c r="I113" s="216"/>
      <c r="J113" s="218"/>
      <c r="P113" s="51"/>
      <c r="Q113" s="51"/>
      <c r="R113" s="51"/>
      <c r="S113" s="51"/>
      <c r="T113" s="51"/>
    </row>
    <row r="114" spans="1:20" s="56" customFormat="1" ht="14.4" x14ac:dyDescent="0.3">
      <c r="A114" s="51"/>
      <c r="B114" s="203"/>
      <c r="C114" s="216"/>
      <c r="D114" s="216"/>
      <c r="E114" s="216"/>
      <c r="F114" s="216"/>
      <c r="G114" s="217"/>
      <c r="H114" s="216"/>
      <c r="I114" s="216"/>
      <c r="J114" s="218"/>
      <c r="P114" s="51"/>
      <c r="Q114" s="51"/>
      <c r="R114" s="51"/>
      <c r="S114" s="51"/>
      <c r="T114" s="51"/>
    </row>
    <row r="115" spans="1:20" s="56" customFormat="1" ht="14.4" x14ac:dyDescent="0.3">
      <c r="A115" s="51"/>
      <c r="B115" s="203"/>
      <c r="C115" s="216"/>
      <c r="D115" s="216"/>
      <c r="E115" s="216"/>
      <c r="F115" s="216"/>
      <c r="G115" s="217"/>
      <c r="H115" s="216"/>
      <c r="I115" s="216"/>
      <c r="J115" s="218"/>
      <c r="P115" s="51"/>
      <c r="Q115" s="51"/>
      <c r="R115" s="51"/>
      <c r="S115" s="51"/>
      <c r="T115" s="51"/>
    </row>
    <row r="116" spans="1:20" s="56" customFormat="1" ht="14.4" x14ac:dyDescent="0.3">
      <c r="A116" s="51"/>
      <c r="B116" s="203"/>
      <c r="C116" s="216"/>
      <c r="D116" s="216"/>
      <c r="E116" s="216"/>
      <c r="F116" s="216"/>
      <c r="G116" s="217"/>
      <c r="H116" s="216"/>
      <c r="I116" s="216"/>
      <c r="J116" s="218"/>
      <c r="P116" s="51"/>
      <c r="Q116" s="51"/>
      <c r="R116" s="51"/>
      <c r="S116" s="51"/>
      <c r="T116" s="51"/>
    </row>
    <row r="117" spans="1:20" s="56" customFormat="1" ht="14.4" x14ac:dyDescent="0.3">
      <c r="A117" s="51"/>
      <c r="B117" s="203"/>
      <c r="C117" s="216"/>
      <c r="D117" s="216"/>
      <c r="E117" s="216"/>
      <c r="F117" s="216"/>
      <c r="G117" s="217"/>
      <c r="H117" s="216"/>
      <c r="I117" s="216"/>
      <c r="J117" s="218"/>
      <c r="P117" s="51"/>
      <c r="Q117" s="51"/>
      <c r="R117" s="51"/>
      <c r="S117" s="51"/>
      <c r="T117" s="51"/>
    </row>
    <row r="118" spans="1:20" s="56" customFormat="1" ht="14.4" x14ac:dyDescent="0.3">
      <c r="A118" s="51"/>
      <c r="B118" s="203"/>
      <c r="C118" s="216"/>
      <c r="D118" s="216"/>
      <c r="E118" s="216"/>
      <c r="F118" s="216"/>
      <c r="G118" s="217"/>
      <c r="H118" s="216"/>
      <c r="I118" s="216"/>
      <c r="J118" s="218"/>
      <c r="P118" s="51"/>
      <c r="Q118" s="51"/>
      <c r="R118" s="51"/>
      <c r="S118" s="51"/>
      <c r="T118" s="51"/>
    </row>
    <row r="119" spans="1:20" s="56" customFormat="1" ht="14.4" x14ac:dyDescent="0.3">
      <c r="A119" s="51"/>
      <c r="B119" s="203"/>
      <c r="C119" s="216"/>
      <c r="D119" s="216"/>
      <c r="E119" s="216"/>
      <c r="F119" s="216"/>
      <c r="G119" s="217"/>
      <c r="H119" s="216"/>
      <c r="I119" s="216"/>
      <c r="J119" s="218"/>
      <c r="P119" s="51"/>
      <c r="Q119" s="51"/>
      <c r="R119" s="51"/>
      <c r="S119" s="51"/>
      <c r="T119" s="51"/>
    </row>
    <row r="120" spans="1:20" s="56" customFormat="1" ht="14.4" x14ac:dyDescent="0.3">
      <c r="A120" s="51"/>
      <c r="B120" s="203"/>
      <c r="C120" s="216"/>
      <c r="D120" s="216"/>
      <c r="E120" s="216"/>
      <c r="F120" s="216"/>
      <c r="G120" s="217"/>
      <c r="H120" s="216"/>
      <c r="I120" s="216"/>
      <c r="J120" s="218"/>
      <c r="P120" s="51"/>
      <c r="Q120" s="51"/>
      <c r="R120" s="51"/>
      <c r="S120" s="51"/>
      <c r="T120" s="51"/>
    </row>
    <row r="121" spans="1:20" s="56" customFormat="1" ht="14.4" x14ac:dyDescent="0.3">
      <c r="A121" s="51"/>
      <c r="B121" s="203"/>
      <c r="C121" s="216"/>
      <c r="D121" s="216"/>
      <c r="E121" s="216"/>
      <c r="F121" s="216"/>
      <c r="G121" s="217"/>
      <c r="H121" s="216"/>
      <c r="I121" s="216"/>
      <c r="J121" s="218"/>
      <c r="P121" s="51"/>
      <c r="Q121" s="51"/>
      <c r="R121" s="51"/>
      <c r="S121" s="51"/>
      <c r="T121" s="51"/>
    </row>
    <row r="122" spans="1:20" s="56" customFormat="1" ht="14.4" x14ac:dyDescent="0.3">
      <c r="A122" s="51"/>
      <c r="B122" s="203"/>
      <c r="C122" s="216"/>
      <c r="D122" s="216"/>
      <c r="E122" s="216"/>
      <c r="F122" s="216"/>
      <c r="G122" s="217"/>
      <c r="H122" s="216"/>
      <c r="I122" s="216"/>
      <c r="J122" s="218"/>
      <c r="P122" s="51"/>
      <c r="Q122" s="51"/>
      <c r="R122" s="51"/>
      <c r="S122" s="51"/>
      <c r="T122" s="51"/>
    </row>
    <row r="123" spans="1:20" s="56" customFormat="1" ht="14.4" x14ac:dyDescent="0.3">
      <c r="A123" s="51"/>
      <c r="B123" s="203"/>
      <c r="C123" s="216"/>
      <c r="D123" s="216"/>
      <c r="E123" s="216"/>
      <c r="F123" s="216"/>
      <c r="G123" s="217"/>
      <c r="H123" s="216"/>
      <c r="I123" s="216"/>
      <c r="J123" s="218"/>
      <c r="P123" s="51"/>
      <c r="Q123" s="51"/>
      <c r="R123" s="51"/>
      <c r="S123" s="51"/>
      <c r="T123" s="51"/>
    </row>
    <row r="124" spans="1:20" s="56" customFormat="1" ht="14.4" x14ac:dyDescent="0.3">
      <c r="A124" s="51"/>
      <c r="B124" s="203"/>
      <c r="C124" s="216"/>
      <c r="D124" s="216"/>
      <c r="E124" s="216"/>
      <c r="F124" s="216"/>
      <c r="G124" s="217"/>
      <c r="H124" s="216"/>
      <c r="I124" s="216"/>
      <c r="J124" s="218"/>
      <c r="P124" s="51"/>
      <c r="Q124" s="51"/>
      <c r="R124" s="51"/>
      <c r="S124" s="51"/>
      <c r="T124" s="51"/>
    </row>
    <row r="125" spans="1:20" s="56" customFormat="1" ht="14.4" x14ac:dyDescent="0.3">
      <c r="A125" s="51"/>
      <c r="B125" s="203"/>
      <c r="C125" s="216"/>
      <c r="D125" s="216"/>
      <c r="E125" s="216"/>
      <c r="F125" s="216"/>
      <c r="G125" s="217"/>
      <c r="H125" s="216"/>
      <c r="I125" s="216"/>
      <c r="J125" s="218"/>
      <c r="P125" s="51"/>
      <c r="Q125" s="51"/>
      <c r="R125" s="51"/>
      <c r="S125" s="51"/>
      <c r="T125" s="51"/>
    </row>
    <row r="126" spans="1:20" s="56" customFormat="1" ht="14.4" x14ac:dyDescent="0.3">
      <c r="A126" s="51"/>
      <c r="B126" s="203"/>
      <c r="C126" s="216"/>
      <c r="D126" s="216"/>
      <c r="E126" s="216"/>
      <c r="F126" s="216"/>
      <c r="G126" s="217"/>
      <c r="H126" s="216"/>
      <c r="I126" s="216"/>
      <c r="J126" s="218"/>
      <c r="P126" s="51"/>
      <c r="Q126" s="51"/>
      <c r="R126" s="51"/>
      <c r="S126" s="51"/>
      <c r="T126" s="51"/>
    </row>
    <row r="127" spans="1:20" s="56" customFormat="1" ht="14.4" x14ac:dyDescent="0.3">
      <c r="A127" s="51"/>
      <c r="B127" s="203"/>
      <c r="C127" s="216"/>
      <c r="D127" s="216"/>
      <c r="E127" s="216"/>
      <c r="F127" s="216"/>
      <c r="G127" s="217"/>
      <c r="H127" s="216"/>
      <c r="I127" s="216"/>
      <c r="J127" s="218"/>
      <c r="P127" s="51"/>
      <c r="Q127" s="51"/>
      <c r="R127" s="51"/>
      <c r="S127" s="51"/>
      <c r="T127" s="51"/>
    </row>
    <row r="128" spans="1:20" s="56" customFormat="1" ht="14.4" x14ac:dyDescent="0.3">
      <c r="A128" s="51"/>
      <c r="B128" s="203"/>
      <c r="C128" s="216"/>
      <c r="D128" s="216"/>
      <c r="E128" s="216"/>
      <c r="F128" s="216"/>
      <c r="G128" s="217"/>
      <c r="H128" s="216"/>
      <c r="I128" s="216"/>
      <c r="J128" s="218"/>
      <c r="P128" s="51"/>
      <c r="Q128" s="51"/>
      <c r="R128" s="51"/>
      <c r="S128" s="51"/>
      <c r="T128" s="51"/>
    </row>
    <row r="129" spans="1:20" s="56" customFormat="1" ht="14.4" x14ac:dyDescent="0.3">
      <c r="A129" s="51"/>
      <c r="B129" s="203"/>
      <c r="C129" s="216"/>
      <c r="D129" s="216"/>
      <c r="E129" s="216"/>
      <c r="F129" s="216"/>
      <c r="G129" s="217"/>
      <c r="H129" s="216"/>
      <c r="I129" s="216"/>
      <c r="J129" s="218"/>
      <c r="P129" s="51"/>
      <c r="Q129" s="51"/>
      <c r="R129" s="51"/>
      <c r="S129" s="51"/>
      <c r="T129" s="51"/>
    </row>
    <row r="130" spans="1:20" s="56" customFormat="1" ht="14.4" x14ac:dyDescent="0.3">
      <c r="A130" s="51"/>
      <c r="B130" s="203"/>
      <c r="C130" s="216"/>
      <c r="D130" s="216"/>
      <c r="E130" s="216"/>
      <c r="F130" s="216"/>
      <c r="G130" s="217"/>
      <c r="H130" s="216"/>
      <c r="I130" s="216"/>
      <c r="J130" s="218"/>
      <c r="P130" s="51"/>
      <c r="Q130" s="51"/>
      <c r="R130" s="51"/>
      <c r="S130" s="51"/>
      <c r="T130" s="51"/>
    </row>
    <row r="131" spans="1:20" s="56" customFormat="1" ht="14.4" x14ac:dyDescent="0.3">
      <c r="A131" s="51"/>
      <c r="B131" s="203"/>
      <c r="C131" s="216"/>
      <c r="D131" s="216"/>
      <c r="E131" s="216"/>
      <c r="F131" s="216"/>
      <c r="G131" s="217"/>
      <c r="H131" s="216"/>
      <c r="I131" s="216"/>
      <c r="J131" s="218"/>
      <c r="P131" s="51"/>
      <c r="Q131" s="51"/>
      <c r="R131" s="51"/>
      <c r="S131" s="51"/>
      <c r="T131" s="51"/>
    </row>
    <row r="132" spans="1:20" s="56" customFormat="1" ht="14.4" x14ac:dyDescent="0.3">
      <c r="A132" s="51"/>
      <c r="B132" s="203"/>
      <c r="C132" s="216"/>
      <c r="D132" s="216"/>
      <c r="E132" s="216"/>
      <c r="F132" s="216"/>
      <c r="G132" s="217"/>
      <c r="H132" s="216"/>
      <c r="I132" s="216"/>
      <c r="J132" s="218"/>
      <c r="P132" s="51"/>
      <c r="Q132" s="51"/>
      <c r="R132" s="51"/>
      <c r="S132" s="51"/>
      <c r="T132" s="51"/>
    </row>
    <row r="133" spans="1:20" s="56" customFormat="1" ht="14.4" x14ac:dyDescent="0.3">
      <c r="A133" s="51"/>
      <c r="B133" s="203"/>
      <c r="C133" s="216"/>
      <c r="D133" s="216"/>
      <c r="E133" s="216"/>
      <c r="F133" s="216"/>
      <c r="G133" s="217"/>
      <c r="H133" s="216"/>
      <c r="I133" s="216"/>
      <c r="J133" s="218"/>
      <c r="P133" s="51"/>
      <c r="Q133" s="51"/>
      <c r="R133" s="51"/>
      <c r="S133" s="51"/>
      <c r="T133" s="51"/>
    </row>
    <row r="134" spans="1:20" s="56" customFormat="1" ht="14.4" x14ac:dyDescent="0.3">
      <c r="A134" s="51"/>
      <c r="B134" s="203"/>
      <c r="C134" s="216"/>
      <c r="D134" s="216"/>
      <c r="E134" s="216"/>
      <c r="F134" s="216"/>
      <c r="G134" s="217"/>
      <c r="H134" s="216"/>
      <c r="I134" s="216"/>
      <c r="J134" s="218"/>
      <c r="P134" s="51"/>
      <c r="Q134" s="51"/>
      <c r="R134" s="51"/>
      <c r="S134" s="51"/>
      <c r="T134" s="51"/>
    </row>
    <row r="135" spans="1:20" s="56" customFormat="1" ht="14.4" x14ac:dyDescent="0.3">
      <c r="A135" s="51"/>
      <c r="B135" s="203"/>
      <c r="C135" s="216"/>
      <c r="D135" s="216"/>
      <c r="E135" s="216"/>
      <c r="F135" s="216"/>
      <c r="G135" s="217"/>
      <c r="H135" s="216"/>
      <c r="I135" s="216"/>
      <c r="J135" s="218"/>
      <c r="P135" s="51"/>
      <c r="Q135" s="51"/>
      <c r="R135" s="51"/>
      <c r="S135" s="51"/>
      <c r="T135" s="51"/>
    </row>
    <row r="136" spans="1:20" s="56" customFormat="1" ht="14.4" x14ac:dyDescent="0.3">
      <c r="A136" s="51"/>
      <c r="B136" s="203"/>
      <c r="C136" s="216"/>
      <c r="D136" s="216"/>
      <c r="E136" s="216"/>
      <c r="F136" s="216"/>
      <c r="G136" s="217"/>
      <c r="H136" s="216"/>
      <c r="I136" s="216"/>
      <c r="J136" s="218"/>
      <c r="P136" s="51"/>
      <c r="Q136" s="51"/>
      <c r="R136" s="51"/>
      <c r="S136" s="51"/>
      <c r="T136" s="51"/>
    </row>
    <row r="137" spans="1:20" s="56" customFormat="1" ht="14.4" x14ac:dyDescent="0.3">
      <c r="A137" s="51"/>
      <c r="B137" s="203"/>
      <c r="C137" s="216"/>
      <c r="D137" s="216"/>
      <c r="E137" s="216"/>
      <c r="F137" s="216"/>
      <c r="G137" s="217"/>
      <c r="H137" s="216"/>
      <c r="I137" s="216"/>
      <c r="J137" s="218"/>
      <c r="P137" s="51"/>
      <c r="Q137" s="51"/>
      <c r="R137" s="51"/>
      <c r="S137" s="51"/>
      <c r="T137" s="51"/>
    </row>
    <row r="138" spans="1:20" s="56" customFormat="1" ht="14.4" x14ac:dyDescent="0.3">
      <c r="A138" s="51"/>
      <c r="B138" s="203"/>
      <c r="C138" s="216"/>
      <c r="D138" s="216"/>
      <c r="E138" s="216"/>
      <c r="F138" s="216"/>
      <c r="G138" s="217"/>
      <c r="H138" s="216"/>
      <c r="I138" s="216"/>
      <c r="J138" s="218"/>
      <c r="P138" s="51"/>
      <c r="Q138" s="51"/>
      <c r="R138" s="51"/>
      <c r="S138" s="51"/>
      <c r="T138" s="51"/>
    </row>
    <row r="139" spans="1:20" s="56" customFormat="1" ht="14.4" x14ac:dyDescent="0.3">
      <c r="A139" s="51"/>
      <c r="B139" s="203"/>
      <c r="C139" s="216"/>
      <c r="D139" s="216"/>
      <c r="E139" s="216"/>
      <c r="F139" s="216"/>
      <c r="G139" s="217"/>
      <c r="H139" s="216"/>
      <c r="I139" s="216"/>
      <c r="J139" s="218"/>
      <c r="P139" s="51"/>
      <c r="Q139" s="51"/>
      <c r="R139" s="51"/>
      <c r="S139" s="51"/>
      <c r="T139" s="51"/>
    </row>
    <row r="140" spans="1:20" s="56" customFormat="1" ht="14.4" x14ac:dyDescent="0.3">
      <c r="A140" s="51"/>
      <c r="B140" s="203"/>
      <c r="C140" s="216"/>
      <c r="D140" s="216"/>
      <c r="E140" s="216"/>
      <c r="F140" s="216"/>
      <c r="G140" s="217"/>
      <c r="H140" s="216"/>
      <c r="I140" s="216"/>
      <c r="J140" s="218"/>
      <c r="P140" s="51"/>
      <c r="Q140" s="51"/>
      <c r="R140" s="51"/>
      <c r="S140" s="51"/>
      <c r="T140" s="51"/>
    </row>
    <row r="141" spans="1:20" s="56" customFormat="1" ht="14.4" x14ac:dyDescent="0.3">
      <c r="A141" s="51"/>
      <c r="B141" s="203"/>
      <c r="C141" s="216"/>
      <c r="D141" s="216"/>
      <c r="E141" s="216"/>
      <c r="F141" s="216"/>
      <c r="G141" s="217"/>
      <c r="H141" s="216"/>
      <c r="I141" s="216"/>
      <c r="J141" s="218"/>
      <c r="P141" s="51"/>
      <c r="Q141" s="51"/>
      <c r="R141" s="51"/>
      <c r="S141" s="51"/>
      <c r="T141" s="51"/>
    </row>
    <row r="142" spans="1:20" s="56" customFormat="1" ht="14.4" x14ac:dyDescent="0.3">
      <c r="A142" s="51"/>
      <c r="B142" s="203"/>
      <c r="C142" s="216"/>
      <c r="D142" s="216"/>
      <c r="E142" s="216"/>
      <c r="F142" s="216"/>
      <c r="G142" s="217"/>
      <c r="H142" s="216"/>
      <c r="I142" s="216"/>
      <c r="J142" s="218"/>
      <c r="P142" s="51"/>
      <c r="Q142" s="51"/>
      <c r="R142" s="51"/>
      <c r="S142" s="51"/>
      <c r="T142" s="51"/>
    </row>
    <row r="143" spans="1:20" s="56" customFormat="1" ht="14.4" x14ac:dyDescent="0.3">
      <c r="A143" s="51"/>
      <c r="B143" s="203"/>
      <c r="C143" s="216"/>
      <c r="D143" s="216"/>
      <c r="E143" s="216"/>
      <c r="F143" s="216"/>
      <c r="G143" s="217"/>
      <c r="H143" s="216"/>
      <c r="I143" s="216"/>
      <c r="J143" s="218"/>
      <c r="P143" s="51"/>
      <c r="Q143" s="51"/>
      <c r="R143" s="51"/>
      <c r="S143" s="51"/>
      <c r="T143" s="51"/>
    </row>
    <row r="144" spans="1:20" s="56" customFormat="1" ht="14.4" x14ac:dyDescent="0.3">
      <c r="A144" s="51"/>
      <c r="B144" s="203"/>
      <c r="C144" s="216"/>
      <c r="D144" s="216"/>
      <c r="E144" s="216"/>
      <c r="F144" s="216"/>
      <c r="G144" s="217"/>
      <c r="H144" s="216"/>
      <c r="I144" s="216"/>
      <c r="J144" s="218"/>
      <c r="P144" s="51"/>
      <c r="Q144" s="51"/>
      <c r="R144" s="51"/>
      <c r="S144" s="51"/>
      <c r="T144" s="51"/>
    </row>
    <row r="145" spans="1:20" s="56" customFormat="1" ht="14.4" x14ac:dyDescent="0.3">
      <c r="A145" s="51"/>
      <c r="B145" s="203"/>
      <c r="C145" s="216"/>
      <c r="D145" s="216"/>
      <c r="E145" s="216"/>
      <c r="F145" s="216"/>
      <c r="G145" s="217"/>
      <c r="H145" s="216"/>
      <c r="I145" s="216"/>
      <c r="J145" s="218"/>
      <c r="P145" s="51"/>
      <c r="Q145" s="51"/>
      <c r="R145" s="51"/>
      <c r="S145" s="51"/>
      <c r="T145" s="51"/>
    </row>
    <row r="146" spans="1:20" s="56" customFormat="1" ht="14.4" x14ac:dyDescent="0.3">
      <c r="A146" s="51"/>
      <c r="B146" s="203"/>
      <c r="C146" s="216"/>
      <c r="D146" s="216"/>
      <c r="E146" s="216"/>
      <c r="F146" s="216"/>
      <c r="G146" s="217"/>
      <c r="H146" s="216"/>
      <c r="I146" s="216"/>
      <c r="J146" s="218"/>
      <c r="P146" s="51"/>
      <c r="Q146" s="51"/>
      <c r="R146" s="51"/>
      <c r="S146" s="51"/>
      <c r="T146" s="51"/>
    </row>
    <row r="147" spans="1:20" s="56" customFormat="1" ht="14.4" x14ac:dyDescent="0.3">
      <c r="A147" s="51"/>
      <c r="B147" s="203"/>
      <c r="C147" s="216"/>
      <c r="D147" s="216"/>
      <c r="E147" s="216"/>
      <c r="F147" s="216"/>
      <c r="G147" s="217"/>
      <c r="H147" s="216"/>
      <c r="I147" s="216"/>
      <c r="J147" s="218"/>
      <c r="P147" s="51"/>
      <c r="Q147" s="51"/>
      <c r="R147" s="51"/>
      <c r="S147" s="51"/>
      <c r="T147" s="51"/>
    </row>
    <row r="148" spans="1:20" s="56" customFormat="1" ht="14.4" x14ac:dyDescent="0.3">
      <c r="A148" s="51"/>
      <c r="B148" s="203"/>
      <c r="C148" s="216"/>
      <c r="D148" s="216"/>
      <c r="E148" s="216"/>
      <c r="F148" s="216"/>
      <c r="G148" s="217"/>
      <c r="H148" s="216"/>
      <c r="I148" s="216"/>
      <c r="J148" s="218"/>
      <c r="P148" s="51"/>
      <c r="Q148" s="51"/>
      <c r="R148" s="51"/>
      <c r="S148" s="51"/>
      <c r="T148" s="51"/>
    </row>
    <row r="149" spans="1:20" s="56" customFormat="1" ht="14.4" x14ac:dyDescent="0.3">
      <c r="A149" s="51"/>
      <c r="B149" s="203"/>
      <c r="C149" s="216"/>
      <c r="D149" s="216"/>
      <c r="E149" s="216"/>
      <c r="F149" s="216"/>
      <c r="G149" s="217"/>
      <c r="H149" s="216"/>
      <c r="I149" s="216"/>
      <c r="J149" s="218"/>
      <c r="P149" s="51"/>
      <c r="Q149" s="51"/>
      <c r="R149" s="51"/>
      <c r="S149" s="51"/>
      <c r="T149" s="51"/>
    </row>
    <row r="150" spans="1:20" s="56" customFormat="1" ht="14.4" x14ac:dyDescent="0.3">
      <c r="A150" s="51"/>
      <c r="B150" s="203"/>
      <c r="C150" s="216"/>
      <c r="D150" s="216"/>
      <c r="E150" s="216"/>
      <c r="F150" s="216"/>
      <c r="G150" s="217"/>
      <c r="H150" s="216"/>
      <c r="I150" s="216"/>
      <c r="J150" s="218"/>
      <c r="P150" s="51"/>
      <c r="Q150" s="51"/>
      <c r="R150" s="51"/>
      <c r="S150" s="51"/>
      <c r="T150" s="51"/>
    </row>
    <row r="151" spans="1:20" s="56" customFormat="1" ht="14.4" x14ac:dyDescent="0.3">
      <c r="A151" s="51"/>
      <c r="B151" s="203"/>
      <c r="C151" s="216"/>
      <c r="D151" s="216"/>
      <c r="E151" s="216"/>
      <c r="F151" s="216"/>
      <c r="G151" s="217"/>
      <c r="H151" s="216"/>
      <c r="I151" s="216"/>
      <c r="J151" s="218"/>
      <c r="P151" s="51"/>
      <c r="Q151" s="51"/>
      <c r="R151" s="51"/>
      <c r="S151" s="51"/>
      <c r="T151" s="51"/>
    </row>
    <row r="152" spans="1:20" s="56" customFormat="1" ht="14.4" x14ac:dyDescent="0.3">
      <c r="A152" s="51"/>
      <c r="B152" s="203"/>
      <c r="C152" s="216"/>
      <c r="D152" s="216"/>
      <c r="E152" s="216"/>
      <c r="F152" s="216"/>
      <c r="G152" s="217"/>
      <c r="H152" s="216"/>
      <c r="I152" s="216"/>
      <c r="J152" s="218"/>
      <c r="P152" s="51"/>
      <c r="Q152" s="51"/>
      <c r="R152" s="51"/>
      <c r="S152" s="51"/>
      <c r="T152" s="51"/>
    </row>
    <row r="153" spans="1:20" s="56" customFormat="1" ht="14.4" x14ac:dyDescent="0.3">
      <c r="A153" s="51"/>
      <c r="B153" s="203"/>
      <c r="C153" s="216"/>
      <c r="D153" s="216"/>
      <c r="E153" s="216"/>
      <c r="F153" s="216"/>
      <c r="G153" s="217"/>
      <c r="H153" s="216"/>
      <c r="I153" s="216"/>
      <c r="J153" s="218"/>
      <c r="P153" s="51"/>
      <c r="Q153" s="51"/>
      <c r="R153" s="51"/>
      <c r="S153" s="51"/>
      <c r="T153" s="51"/>
    </row>
    <row r="154" spans="1:20" s="56" customFormat="1" ht="14.4" x14ac:dyDescent="0.3">
      <c r="A154" s="51"/>
      <c r="B154" s="203"/>
      <c r="C154" s="216"/>
      <c r="D154" s="216"/>
      <c r="E154" s="216"/>
      <c r="F154" s="216"/>
      <c r="G154" s="217"/>
      <c r="H154" s="216"/>
      <c r="I154" s="216"/>
      <c r="J154" s="218"/>
      <c r="P154" s="51"/>
      <c r="Q154" s="51"/>
      <c r="R154" s="51"/>
      <c r="S154" s="51"/>
      <c r="T154" s="51"/>
    </row>
    <row r="155" spans="1:20" s="56" customFormat="1" ht="14.4" x14ac:dyDescent="0.3">
      <c r="A155" s="51"/>
      <c r="B155" s="203"/>
      <c r="C155" s="216"/>
      <c r="D155" s="216"/>
      <c r="E155" s="216"/>
      <c r="F155" s="216"/>
      <c r="G155" s="217"/>
      <c r="H155" s="216"/>
      <c r="I155" s="216"/>
      <c r="J155" s="218"/>
      <c r="P155" s="51"/>
      <c r="Q155" s="51"/>
      <c r="R155" s="51"/>
      <c r="S155" s="51"/>
      <c r="T155" s="51"/>
    </row>
    <row r="156" spans="1:20" s="56" customFormat="1" ht="14.4" x14ac:dyDescent="0.3">
      <c r="A156" s="51"/>
      <c r="B156" s="203"/>
      <c r="C156" s="216"/>
      <c r="D156" s="216"/>
      <c r="E156" s="216"/>
      <c r="F156" s="216"/>
      <c r="G156" s="217"/>
      <c r="H156" s="216"/>
      <c r="I156" s="216"/>
      <c r="J156" s="218"/>
      <c r="P156" s="51"/>
      <c r="Q156" s="51"/>
      <c r="R156" s="51"/>
      <c r="S156" s="51"/>
      <c r="T156" s="51"/>
    </row>
    <row r="157" spans="1:20" s="56" customFormat="1" ht="14.4" x14ac:dyDescent="0.3">
      <c r="A157" s="51"/>
      <c r="B157" s="203"/>
      <c r="C157" s="216"/>
      <c r="D157" s="216"/>
      <c r="E157" s="216"/>
      <c r="F157" s="216"/>
      <c r="G157" s="217"/>
      <c r="H157" s="216"/>
      <c r="I157" s="216"/>
      <c r="J157" s="218"/>
      <c r="P157" s="51"/>
      <c r="Q157" s="51"/>
      <c r="R157" s="51"/>
      <c r="S157" s="51"/>
      <c r="T157" s="51"/>
    </row>
    <row r="158" spans="1:20" s="56" customFormat="1" ht="14.4" x14ac:dyDescent="0.3">
      <c r="A158" s="51"/>
      <c r="B158" s="203"/>
      <c r="C158" s="216"/>
      <c r="D158" s="216"/>
      <c r="E158" s="216"/>
      <c r="F158" s="216"/>
      <c r="G158" s="217"/>
      <c r="H158" s="216"/>
      <c r="I158" s="216"/>
      <c r="J158" s="218"/>
      <c r="P158" s="51"/>
      <c r="Q158" s="51"/>
      <c r="R158" s="51"/>
      <c r="S158" s="51"/>
      <c r="T158" s="51"/>
    </row>
    <row r="159" spans="1:20" s="56" customFormat="1" ht="14.4" x14ac:dyDescent="0.3">
      <c r="A159" s="51"/>
      <c r="B159" s="203"/>
      <c r="C159" s="216"/>
      <c r="D159" s="216"/>
      <c r="E159" s="216"/>
      <c r="F159" s="216"/>
      <c r="G159" s="217"/>
      <c r="H159" s="216"/>
      <c r="I159" s="216"/>
      <c r="J159" s="218"/>
      <c r="P159" s="51"/>
      <c r="Q159" s="51"/>
      <c r="R159" s="51"/>
      <c r="S159" s="51"/>
      <c r="T159" s="51"/>
    </row>
    <row r="160" spans="1:20" s="56" customFormat="1" ht="14.4" x14ac:dyDescent="0.3">
      <c r="A160" s="51"/>
      <c r="B160" s="203"/>
      <c r="C160" s="216"/>
      <c r="D160" s="216"/>
      <c r="E160" s="216"/>
      <c r="F160" s="216"/>
      <c r="G160" s="217"/>
      <c r="H160" s="216"/>
      <c r="I160" s="216"/>
      <c r="J160" s="218"/>
      <c r="P160" s="51"/>
      <c r="Q160" s="51"/>
      <c r="R160" s="51"/>
      <c r="S160" s="51"/>
      <c r="T160" s="51"/>
    </row>
    <row r="161" spans="1:20" s="56" customFormat="1" ht="14.4" x14ac:dyDescent="0.3">
      <c r="A161" s="51"/>
      <c r="B161" s="203"/>
      <c r="C161" s="216"/>
      <c r="D161" s="216"/>
      <c r="E161" s="216"/>
      <c r="F161" s="216"/>
      <c r="G161" s="217"/>
      <c r="H161" s="216"/>
      <c r="I161" s="216"/>
      <c r="J161" s="218"/>
      <c r="P161" s="51"/>
      <c r="Q161" s="51"/>
      <c r="R161" s="51"/>
      <c r="S161" s="51"/>
      <c r="T161" s="51"/>
    </row>
    <row r="162" spans="1:20" s="56" customFormat="1" ht="14.4" x14ac:dyDescent="0.3">
      <c r="A162" s="51"/>
      <c r="B162" s="203"/>
      <c r="C162" s="216"/>
      <c r="D162" s="216"/>
      <c r="E162" s="216"/>
      <c r="F162" s="216"/>
      <c r="G162" s="217"/>
      <c r="H162" s="216"/>
      <c r="I162" s="216"/>
      <c r="J162" s="218"/>
      <c r="P162" s="51"/>
      <c r="Q162" s="51"/>
      <c r="R162" s="51"/>
      <c r="S162" s="51"/>
      <c r="T162" s="51"/>
    </row>
    <row r="163" spans="1:20" s="56" customFormat="1" ht="14.4" x14ac:dyDescent="0.3">
      <c r="A163" s="51"/>
      <c r="B163" s="203"/>
      <c r="C163" s="216"/>
      <c r="D163" s="216"/>
      <c r="E163" s="216"/>
      <c r="F163" s="216"/>
      <c r="G163" s="217"/>
      <c r="H163" s="216"/>
      <c r="I163" s="216"/>
      <c r="J163" s="218"/>
      <c r="P163" s="51"/>
      <c r="Q163" s="51"/>
      <c r="R163" s="51"/>
      <c r="S163" s="51"/>
      <c r="T163" s="51"/>
    </row>
    <row r="164" spans="1:20" s="56" customFormat="1" ht="14.4" x14ac:dyDescent="0.3">
      <c r="A164" s="51"/>
      <c r="B164" s="203"/>
      <c r="C164" s="216"/>
      <c r="D164" s="216"/>
      <c r="E164" s="216"/>
      <c r="F164" s="216"/>
      <c r="G164" s="217"/>
      <c r="H164" s="216"/>
      <c r="I164" s="216"/>
      <c r="J164" s="218"/>
      <c r="P164" s="51"/>
      <c r="Q164" s="51"/>
      <c r="R164" s="51"/>
      <c r="S164" s="51"/>
      <c r="T164" s="51"/>
    </row>
    <row r="165" spans="1:20" s="56" customFormat="1" ht="14.4" x14ac:dyDescent="0.3">
      <c r="A165" s="51"/>
      <c r="B165" s="203"/>
      <c r="C165" s="216"/>
      <c r="D165" s="216"/>
      <c r="E165" s="216"/>
      <c r="F165" s="216"/>
      <c r="G165" s="217"/>
      <c r="H165" s="216"/>
      <c r="I165" s="216"/>
      <c r="J165" s="218"/>
      <c r="P165" s="51"/>
      <c r="Q165" s="51"/>
      <c r="R165" s="51"/>
      <c r="S165" s="51"/>
      <c r="T165" s="51"/>
    </row>
    <row r="166" spans="1:20" s="56" customFormat="1" ht="14.4" x14ac:dyDescent="0.3">
      <c r="A166" s="51"/>
      <c r="B166" s="203"/>
      <c r="C166" s="216"/>
      <c r="D166" s="216"/>
      <c r="E166" s="216"/>
      <c r="F166" s="216"/>
      <c r="G166" s="217"/>
      <c r="H166" s="216"/>
      <c r="I166" s="216"/>
      <c r="J166" s="218"/>
      <c r="P166" s="51"/>
      <c r="Q166" s="51"/>
      <c r="R166" s="51"/>
      <c r="S166" s="51"/>
      <c r="T166" s="51"/>
    </row>
    <row r="167" spans="1:20" s="56" customFormat="1" ht="14.4" x14ac:dyDescent="0.3">
      <c r="A167" s="51"/>
      <c r="B167" s="203"/>
      <c r="C167" s="216"/>
      <c r="D167" s="216"/>
      <c r="E167" s="216"/>
      <c r="F167" s="216"/>
      <c r="G167" s="217"/>
      <c r="H167" s="216"/>
      <c r="I167" s="216"/>
      <c r="J167" s="218"/>
      <c r="P167" s="51"/>
      <c r="Q167" s="51"/>
      <c r="R167" s="51"/>
      <c r="S167" s="51"/>
      <c r="T167" s="51"/>
    </row>
    <row r="168" spans="1:20" s="56" customFormat="1" ht="14.4" x14ac:dyDescent="0.3">
      <c r="A168" s="51"/>
      <c r="B168" s="203"/>
      <c r="C168" s="216"/>
      <c r="D168" s="216"/>
      <c r="E168" s="216"/>
      <c r="F168" s="216"/>
      <c r="G168" s="217"/>
      <c r="H168" s="216"/>
      <c r="I168" s="216"/>
      <c r="J168" s="218"/>
      <c r="P168" s="51"/>
      <c r="Q168" s="51"/>
      <c r="R168" s="51"/>
      <c r="S168" s="51"/>
      <c r="T168" s="51"/>
    </row>
    <row r="169" spans="1:20" s="56" customFormat="1" ht="14.4" x14ac:dyDescent="0.3">
      <c r="A169" s="51"/>
      <c r="B169" s="203"/>
      <c r="C169" s="216"/>
      <c r="D169" s="216"/>
      <c r="E169" s="216"/>
      <c r="F169" s="216"/>
      <c r="G169" s="217"/>
      <c r="H169" s="216"/>
      <c r="I169" s="216"/>
      <c r="J169" s="218"/>
      <c r="P169" s="51"/>
      <c r="Q169" s="51"/>
      <c r="R169" s="51"/>
      <c r="S169" s="51"/>
      <c r="T169" s="51"/>
    </row>
    <row r="170" spans="1:20" s="56" customFormat="1" ht="14.4" x14ac:dyDescent="0.3">
      <c r="A170" s="51"/>
      <c r="B170" s="203"/>
      <c r="C170" s="216"/>
      <c r="D170" s="216"/>
      <c r="E170" s="216"/>
      <c r="F170" s="216"/>
      <c r="G170" s="217"/>
      <c r="H170" s="216"/>
      <c r="I170" s="216"/>
      <c r="J170" s="218"/>
      <c r="P170" s="51"/>
      <c r="Q170" s="51"/>
      <c r="R170" s="51"/>
      <c r="S170" s="51"/>
      <c r="T170" s="51"/>
    </row>
    <row r="171" spans="1:20" s="56" customFormat="1" ht="14.4" x14ac:dyDescent="0.3">
      <c r="A171" s="51"/>
      <c r="B171" s="203"/>
      <c r="C171" s="216"/>
      <c r="D171" s="216"/>
      <c r="E171" s="216"/>
      <c r="F171" s="216"/>
      <c r="G171" s="217"/>
      <c r="H171" s="216"/>
      <c r="I171" s="216"/>
      <c r="J171" s="218"/>
      <c r="P171" s="51"/>
      <c r="Q171" s="51"/>
      <c r="R171" s="51"/>
      <c r="S171" s="51"/>
      <c r="T171" s="51"/>
    </row>
    <row r="172" spans="1:20" s="56" customFormat="1" ht="14.4" x14ac:dyDescent="0.3">
      <c r="A172" s="51"/>
      <c r="B172" s="203"/>
      <c r="C172" s="216"/>
      <c r="D172" s="216"/>
      <c r="E172" s="216"/>
      <c r="F172" s="216"/>
      <c r="G172" s="217"/>
      <c r="H172" s="216"/>
      <c r="I172" s="216"/>
      <c r="J172" s="218"/>
      <c r="P172" s="51"/>
      <c r="Q172" s="51"/>
      <c r="R172" s="51"/>
      <c r="S172" s="51"/>
      <c r="T172" s="51"/>
    </row>
    <row r="173" spans="1:20" s="56" customFormat="1" ht="14.4" x14ac:dyDescent="0.3">
      <c r="A173" s="51"/>
      <c r="B173" s="203"/>
      <c r="C173" s="216"/>
      <c r="D173" s="216"/>
      <c r="E173" s="216"/>
      <c r="F173" s="216"/>
      <c r="G173" s="217"/>
      <c r="H173" s="216"/>
      <c r="I173" s="216"/>
      <c r="J173" s="218"/>
      <c r="P173" s="51"/>
      <c r="Q173" s="51"/>
      <c r="R173" s="51"/>
      <c r="S173" s="51"/>
      <c r="T173" s="51"/>
    </row>
    <row r="174" spans="1:20" s="56" customFormat="1" ht="14.4" x14ac:dyDescent="0.3">
      <c r="A174" s="51"/>
      <c r="B174" s="203"/>
      <c r="C174" s="216"/>
      <c r="D174" s="216"/>
      <c r="E174" s="216"/>
      <c r="F174" s="216"/>
      <c r="G174" s="217"/>
      <c r="H174" s="216"/>
      <c r="I174" s="216"/>
      <c r="J174" s="218"/>
      <c r="P174" s="51"/>
      <c r="Q174" s="51"/>
      <c r="R174" s="51"/>
      <c r="S174" s="51"/>
      <c r="T174" s="51"/>
    </row>
    <row r="175" spans="1:20" s="56" customFormat="1" ht="14.4" x14ac:dyDescent="0.3">
      <c r="A175" s="51"/>
      <c r="B175" s="203"/>
      <c r="C175" s="216"/>
      <c r="D175" s="216"/>
      <c r="E175" s="216"/>
      <c r="F175" s="216"/>
      <c r="G175" s="217"/>
      <c r="H175" s="216"/>
      <c r="I175" s="216"/>
      <c r="J175" s="218"/>
      <c r="P175" s="51"/>
      <c r="Q175" s="51"/>
      <c r="R175" s="51"/>
      <c r="S175" s="51"/>
      <c r="T175" s="51"/>
    </row>
    <row r="176" spans="1:20" s="56" customFormat="1" ht="14.4" x14ac:dyDescent="0.3">
      <c r="A176" s="51"/>
      <c r="B176" s="203"/>
      <c r="C176" s="216"/>
      <c r="D176" s="216"/>
      <c r="E176" s="216"/>
      <c r="F176" s="216"/>
      <c r="G176" s="217"/>
      <c r="H176" s="216"/>
      <c r="I176" s="216"/>
      <c r="J176" s="218"/>
      <c r="P176" s="51"/>
      <c r="Q176" s="51"/>
      <c r="R176" s="51"/>
      <c r="S176" s="51"/>
      <c r="T176" s="51"/>
    </row>
    <row r="177" spans="1:20" s="56" customFormat="1" ht="14.4" x14ac:dyDescent="0.3">
      <c r="A177" s="51"/>
      <c r="B177" s="203"/>
      <c r="C177" s="216"/>
      <c r="D177" s="216"/>
      <c r="E177" s="216"/>
      <c r="F177" s="216"/>
      <c r="G177" s="217"/>
      <c r="H177" s="216"/>
      <c r="I177" s="216"/>
      <c r="J177" s="218"/>
      <c r="P177" s="51"/>
      <c r="Q177" s="51"/>
      <c r="R177" s="51"/>
      <c r="S177" s="51"/>
      <c r="T177" s="51"/>
    </row>
    <row r="178" spans="1:20" s="56" customFormat="1" ht="14.4" x14ac:dyDescent="0.3">
      <c r="A178" s="51"/>
      <c r="B178" s="203"/>
      <c r="C178" s="216"/>
      <c r="D178" s="216"/>
      <c r="E178" s="216"/>
      <c r="F178" s="216"/>
      <c r="G178" s="217"/>
      <c r="H178" s="216"/>
      <c r="I178" s="216"/>
      <c r="J178" s="218"/>
      <c r="P178" s="51"/>
      <c r="Q178" s="51"/>
      <c r="R178" s="51"/>
      <c r="S178" s="51"/>
      <c r="T178" s="51"/>
    </row>
    <row r="179" spans="1:20" s="56" customFormat="1" ht="14.4" x14ac:dyDescent="0.3">
      <c r="A179" s="51"/>
      <c r="B179" s="203"/>
      <c r="C179" s="216"/>
      <c r="D179" s="216"/>
      <c r="E179" s="216"/>
      <c r="F179" s="216"/>
      <c r="G179" s="217"/>
      <c r="H179" s="216"/>
      <c r="I179" s="216"/>
      <c r="J179" s="218"/>
      <c r="P179" s="51"/>
      <c r="Q179" s="51"/>
      <c r="R179" s="51"/>
      <c r="S179" s="51"/>
      <c r="T179" s="51"/>
    </row>
    <row r="180" spans="1:20" s="56" customFormat="1" ht="14.4" x14ac:dyDescent="0.3">
      <c r="A180" s="51"/>
      <c r="B180" s="203"/>
      <c r="C180" s="216"/>
      <c r="D180" s="216"/>
      <c r="E180" s="216"/>
      <c r="F180" s="216"/>
      <c r="G180" s="217"/>
      <c r="H180" s="216"/>
      <c r="I180" s="216"/>
      <c r="J180" s="218"/>
      <c r="P180" s="51"/>
      <c r="Q180" s="51"/>
      <c r="R180" s="51"/>
      <c r="S180" s="51"/>
      <c r="T180" s="51"/>
    </row>
    <row r="181" spans="1:20" s="56" customFormat="1" ht="14.4" x14ac:dyDescent="0.3">
      <c r="A181" s="51"/>
      <c r="B181" s="203"/>
      <c r="C181" s="216"/>
      <c r="D181" s="216"/>
      <c r="E181" s="216"/>
      <c r="F181" s="216"/>
      <c r="G181" s="217"/>
      <c r="H181" s="216"/>
      <c r="I181" s="216"/>
      <c r="J181" s="218"/>
      <c r="P181" s="51"/>
      <c r="Q181" s="51"/>
      <c r="R181" s="51"/>
      <c r="S181" s="51"/>
      <c r="T181" s="51"/>
    </row>
    <row r="182" spans="1:20" s="56" customFormat="1" ht="14.4" x14ac:dyDescent="0.3">
      <c r="A182" s="51"/>
      <c r="B182" s="203"/>
      <c r="C182" s="216"/>
      <c r="D182" s="216"/>
      <c r="E182" s="216"/>
      <c r="F182" s="216"/>
      <c r="G182" s="217"/>
      <c r="H182" s="216"/>
      <c r="I182" s="216"/>
      <c r="J182" s="218"/>
      <c r="P182" s="51"/>
      <c r="Q182" s="51"/>
      <c r="R182" s="51"/>
      <c r="S182" s="51"/>
      <c r="T182" s="51"/>
    </row>
    <row r="183" spans="1:20" s="56" customFormat="1" ht="14.4" x14ac:dyDescent="0.3">
      <c r="A183" s="51"/>
      <c r="B183" s="203"/>
      <c r="C183" s="216"/>
      <c r="D183" s="216"/>
      <c r="E183" s="216"/>
      <c r="F183" s="216"/>
      <c r="G183" s="217"/>
      <c r="H183" s="216"/>
      <c r="I183" s="216"/>
      <c r="J183" s="218"/>
      <c r="P183" s="51"/>
      <c r="Q183" s="51"/>
      <c r="R183" s="51"/>
      <c r="S183" s="51"/>
      <c r="T183" s="51"/>
    </row>
    <row r="184" spans="1:20" s="56" customFormat="1" ht="14.4" x14ac:dyDescent="0.3">
      <c r="A184" s="51"/>
      <c r="B184" s="203"/>
      <c r="C184" s="216"/>
      <c r="D184" s="216"/>
      <c r="E184" s="216"/>
      <c r="F184" s="216"/>
      <c r="G184" s="217"/>
      <c r="H184" s="216"/>
      <c r="I184" s="216"/>
      <c r="J184" s="218"/>
      <c r="P184" s="51"/>
      <c r="Q184" s="51"/>
      <c r="R184" s="51"/>
      <c r="S184" s="51"/>
      <c r="T184" s="51"/>
    </row>
    <row r="185" spans="1:20" s="56" customFormat="1" ht="14.4" x14ac:dyDescent="0.3">
      <c r="A185" s="51"/>
      <c r="B185" s="203"/>
      <c r="C185" s="216"/>
      <c r="D185" s="216"/>
      <c r="E185" s="216"/>
      <c r="F185" s="216"/>
      <c r="G185" s="217"/>
      <c r="H185" s="216"/>
      <c r="I185" s="216"/>
      <c r="J185" s="218"/>
      <c r="P185" s="51"/>
      <c r="Q185" s="51"/>
      <c r="R185" s="51"/>
      <c r="S185" s="51"/>
      <c r="T185" s="51"/>
    </row>
    <row r="186" spans="1:20" s="56" customFormat="1" ht="14.4" x14ac:dyDescent="0.3">
      <c r="A186" s="51"/>
      <c r="B186" s="203"/>
      <c r="C186" s="216"/>
      <c r="D186" s="216"/>
      <c r="E186" s="216"/>
      <c r="F186" s="216"/>
      <c r="G186" s="217"/>
      <c r="H186" s="216"/>
      <c r="I186" s="216"/>
      <c r="J186" s="218"/>
      <c r="P186" s="51"/>
      <c r="Q186" s="51"/>
      <c r="R186" s="51"/>
      <c r="S186" s="51"/>
      <c r="T186" s="51"/>
    </row>
    <row r="187" spans="1:20" s="56" customFormat="1" ht="14.4" x14ac:dyDescent="0.3">
      <c r="A187" s="51"/>
      <c r="B187" s="203"/>
      <c r="C187" s="216"/>
      <c r="D187" s="216"/>
      <c r="E187" s="216"/>
      <c r="F187" s="216"/>
      <c r="G187" s="217"/>
      <c r="H187" s="216"/>
      <c r="I187" s="216"/>
      <c r="J187" s="218"/>
      <c r="P187" s="51"/>
      <c r="Q187" s="51"/>
      <c r="R187" s="51"/>
      <c r="S187" s="51"/>
      <c r="T187" s="51"/>
    </row>
    <row r="188" spans="1:20" s="56" customFormat="1" ht="14.4" x14ac:dyDescent="0.3">
      <c r="A188" s="51"/>
      <c r="B188" s="203"/>
      <c r="C188" s="216"/>
      <c r="D188" s="216"/>
      <c r="E188" s="216"/>
      <c r="F188" s="216"/>
      <c r="G188" s="217"/>
      <c r="H188" s="216"/>
      <c r="I188" s="216"/>
      <c r="J188" s="218"/>
      <c r="P188" s="51"/>
      <c r="Q188" s="51"/>
      <c r="R188" s="51"/>
      <c r="S188" s="51"/>
      <c r="T188" s="51"/>
    </row>
    <row r="189" spans="1:20" s="56" customFormat="1" ht="14.4" x14ac:dyDescent="0.3">
      <c r="A189" s="51"/>
      <c r="B189" s="203"/>
      <c r="C189" s="216"/>
      <c r="D189" s="216"/>
      <c r="E189" s="216"/>
      <c r="F189" s="216"/>
      <c r="G189" s="217"/>
      <c r="H189" s="216"/>
      <c r="I189" s="216"/>
      <c r="J189" s="218"/>
      <c r="P189" s="51"/>
      <c r="Q189" s="51"/>
      <c r="R189" s="51"/>
      <c r="S189" s="51"/>
      <c r="T189" s="51"/>
    </row>
    <row r="190" spans="1:20" s="56" customFormat="1" ht="14.4" x14ac:dyDescent="0.3">
      <c r="A190" s="51"/>
      <c r="B190" s="203"/>
      <c r="C190" s="216"/>
      <c r="D190" s="216"/>
      <c r="E190" s="216"/>
      <c r="F190" s="216"/>
      <c r="G190" s="217"/>
      <c r="H190" s="216"/>
      <c r="I190" s="216"/>
      <c r="J190" s="218"/>
      <c r="P190" s="51"/>
      <c r="Q190" s="51"/>
      <c r="R190" s="51"/>
      <c r="S190" s="51"/>
      <c r="T190" s="51"/>
    </row>
    <row r="191" spans="1:20" s="56" customFormat="1" ht="14.4" x14ac:dyDescent="0.3">
      <c r="A191" s="51"/>
      <c r="B191" s="203"/>
      <c r="C191" s="216"/>
      <c r="D191" s="216"/>
      <c r="E191" s="216"/>
      <c r="F191" s="216"/>
      <c r="G191" s="217"/>
      <c r="H191" s="216"/>
      <c r="I191" s="216"/>
      <c r="J191" s="218"/>
      <c r="P191" s="51"/>
      <c r="Q191" s="51"/>
      <c r="R191" s="51"/>
      <c r="S191" s="51"/>
      <c r="T191" s="51"/>
    </row>
    <row r="192" spans="1:20" s="56" customFormat="1" ht="14.4" x14ac:dyDescent="0.3">
      <c r="A192" s="51"/>
      <c r="B192" s="203"/>
      <c r="C192" s="216"/>
      <c r="D192" s="216"/>
      <c r="E192" s="216"/>
      <c r="F192" s="216"/>
      <c r="G192" s="217"/>
      <c r="H192" s="216"/>
      <c r="I192" s="216"/>
      <c r="J192" s="218"/>
      <c r="P192" s="51"/>
      <c r="Q192" s="51"/>
      <c r="R192" s="51"/>
      <c r="S192" s="51"/>
      <c r="T192" s="51"/>
    </row>
    <row r="193" spans="1:20" s="56" customFormat="1" ht="14.4" x14ac:dyDescent="0.3">
      <c r="A193" s="51"/>
      <c r="B193" s="203"/>
      <c r="C193" s="216"/>
      <c r="D193" s="216"/>
      <c r="E193" s="216"/>
      <c r="F193" s="216"/>
      <c r="G193" s="217"/>
      <c r="H193" s="216"/>
      <c r="I193" s="216"/>
      <c r="J193" s="218"/>
      <c r="P193" s="51"/>
      <c r="Q193" s="51"/>
      <c r="R193" s="51"/>
      <c r="S193" s="51"/>
      <c r="T193" s="51"/>
    </row>
    <row r="194" spans="1:20" s="56" customFormat="1" ht="14.4" x14ac:dyDescent="0.3">
      <c r="A194" s="51"/>
      <c r="B194" s="203"/>
      <c r="C194" s="216"/>
      <c r="D194" s="216"/>
      <c r="E194" s="216"/>
      <c r="F194" s="216"/>
      <c r="G194" s="217"/>
      <c r="H194" s="216"/>
      <c r="I194" s="216"/>
      <c r="J194" s="218"/>
      <c r="P194" s="51"/>
      <c r="Q194" s="51"/>
      <c r="R194" s="51"/>
      <c r="S194" s="51"/>
      <c r="T194" s="51"/>
    </row>
    <row r="195" spans="1:20" s="56" customFormat="1" ht="14.4" x14ac:dyDescent="0.3">
      <c r="A195" s="51"/>
      <c r="B195" s="203"/>
      <c r="C195" s="216"/>
      <c r="D195" s="216"/>
      <c r="E195" s="216"/>
      <c r="F195" s="216"/>
      <c r="G195" s="217"/>
      <c r="H195" s="216"/>
      <c r="I195" s="216"/>
      <c r="J195" s="218"/>
      <c r="P195" s="51"/>
      <c r="Q195" s="51"/>
      <c r="R195" s="51"/>
      <c r="S195" s="51"/>
      <c r="T195" s="51"/>
    </row>
    <row r="196" spans="1:20" s="56" customFormat="1" ht="14.4" x14ac:dyDescent="0.3">
      <c r="A196" s="51"/>
      <c r="B196" s="203"/>
      <c r="C196" s="216"/>
      <c r="D196" s="216"/>
      <c r="E196" s="216"/>
      <c r="F196" s="216"/>
      <c r="G196" s="217"/>
      <c r="H196" s="216"/>
      <c r="I196" s="216"/>
      <c r="J196" s="218"/>
      <c r="P196" s="51"/>
      <c r="Q196" s="51"/>
      <c r="R196" s="51"/>
      <c r="S196" s="51"/>
      <c r="T196" s="51"/>
    </row>
    <row r="197" spans="1:20" s="56" customFormat="1" ht="14.4" x14ac:dyDescent="0.3">
      <c r="A197" s="51"/>
      <c r="B197" s="203"/>
      <c r="C197" s="216"/>
      <c r="D197" s="216"/>
      <c r="E197" s="216"/>
      <c r="F197" s="216"/>
      <c r="G197" s="217"/>
      <c r="H197" s="216"/>
      <c r="I197" s="216"/>
      <c r="J197" s="218"/>
      <c r="P197" s="51"/>
      <c r="Q197" s="51"/>
      <c r="R197" s="51"/>
      <c r="S197" s="51"/>
      <c r="T197" s="51"/>
    </row>
    <row r="198" spans="1:20" s="56" customFormat="1" ht="14.4" x14ac:dyDescent="0.3">
      <c r="A198" s="51"/>
      <c r="B198" s="203"/>
      <c r="C198" s="216"/>
      <c r="D198" s="216"/>
      <c r="E198" s="216"/>
      <c r="F198" s="216"/>
      <c r="G198" s="217"/>
      <c r="H198" s="216"/>
      <c r="I198" s="216"/>
      <c r="J198" s="218"/>
      <c r="P198" s="51"/>
      <c r="Q198" s="51"/>
      <c r="R198" s="51"/>
      <c r="S198" s="51"/>
      <c r="T198" s="51"/>
    </row>
    <row r="199" spans="1:20" s="56" customFormat="1" ht="14.4" x14ac:dyDescent="0.3">
      <c r="A199" s="51"/>
      <c r="B199" s="203"/>
      <c r="C199" s="216"/>
      <c r="D199" s="216"/>
      <c r="E199" s="216"/>
      <c r="F199" s="216"/>
      <c r="G199" s="217"/>
      <c r="H199" s="216"/>
      <c r="I199" s="216"/>
      <c r="J199" s="218"/>
      <c r="P199" s="51"/>
      <c r="Q199" s="51"/>
      <c r="R199" s="51"/>
      <c r="S199" s="51"/>
      <c r="T199" s="51"/>
    </row>
    <row r="200" spans="1:20" s="56" customFormat="1" ht="14.4" x14ac:dyDescent="0.3">
      <c r="A200" s="51"/>
      <c r="B200" s="203"/>
      <c r="C200" s="216"/>
      <c r="D200" s="216"/>
      <c r="E200" s="216"/>
      <c r="F200" s="216"/>
      <c r="G200" s="217"/>
      <c r="H200" s="216"/>
      <c r="I200" s="216"/>
      <c r="J200" s="218"/>
      <c r="P200" s="51"/>
      <c r="Q200" s="51"/>
      <c r="R200" s="51"/>
      <c r="S200" s="51"/>
      <c r="T200" s="51"/>
    </row>
    <row r="201" spans="1:20" s="56" customFormat="1" ht="14.4" x14ac:dyDescent="0.3">
      <c r="A201" s="51"/>
      <c r="B201" s="203"/>
      <c r="C201" s="216"/>
      <c r="D201" s="216"/>
      <c r="E201" s="216"/>
      <c r="F201" s="216"/>
      <c r="G201" s="217"/>
      <c r="H201" s="216"/>
      <c r="I201" s="216"/>
      <c r="J201" s="218"/>
      <c r="P201" s="51"/>
      <c r="Q201" s="51"/>
      <c r="R201" s="51"/>
      <c r="S201" s="51"/>
      <c r="T201" s="51"/>
    </row>
    <row r="202" spans="1:20" s="56" customFormat="1" ht="14.4" x14ac:dyDescent="0.3">
      <c r="A202" s="51"/>
      <c r="B202" s="203"/>
      <c r="C202" s="216"/>
      <c r="D202" s="216"/>
      <c r="E202" s="216"/>
      <c r="F202" s="216"/>
      <c r="G202" s="217"/>
      <c r="H202" s="216"/>
      <c r="I202" s="216"/>
      <c r="J202" s="218"/>
      <c r="P202" s="51"/>
      <c r="Q202" s="51"/>
      <c r="R202" s="51"/>
      <c r="S202" s="51"/>
      <c r="T202" s="51"/>
    </row>
    <row r="203" spans="1:20" s="56" customFormat="1" ht="14.4" x14ac:dyDescent="0.3">
      <c r="A203" s="51"/>
      <c r="B203" s="203"/>
      <c r="C203" s="216"/>
      <c r="D203" s="216"/>
      <c r="E203" s="216"/>
      <c r="F203" s="216"/>
      <c r="G203" s="217"/>
      <c r="H203" s="216"/>
      <c r="I203" s="216"/>
      <c r="J203" s="218"/>
      <c r="P203" s="51"/>
      <c r="Q203" s="51"/>
      <c r="R203" s="51"/>
      <c r="S203" s="51"/>
      <c r="T203" s="51"/>
    </row>
    <row r="204" spans="1:20" s="56" customFormat="1" ht="14.4" x14ac:dyDescent="0.3">
      <c r="A204" s="51"/>
      <c r="B204" s="203"/>
      <c r="C204" s="216"/>
      <c r="D204" s="216"/>
      <c r="E204" s="216"/>
      <c r="F204" s="216"/>
      <c r="G204" s="217"/>
      <c r="H204" s="216"/>
      <c r="I204" s="216"/>
      <c r="J204" s="218"/>
      <c r="P204" s="51"/>
      <c r="Q204" s="51"/>
      <c r="R204" s="51"/>
      <c r="S204" s="51"/>
      <c r="T204" s="51"/>
    </row>
    <row r="205" spans="1:20" s="56" customFormat="1" ht="14.4" x14ac:dyDescent="0.3">
      <c r="A205" s="51"/>
      <c r="B205" s="203"/>
      <c r="C205" s="216"/>
      <c r="D205" s="216"/>
      <c r="E205" s="216"/>
      <c r="F205" s="216"/>
      <c r="G205" s="217"/>
      <c r="H205" s="216"/>
      <c r="I205" s="216"/>
      <c r="J205" s="218"/>
      <c r="P205" s="51"/>
      <c r="Q205" s="51"/>
      <c r="R205" s="51"/>
      <c r="S205" s="51"/>
      <c r="T205" s="51"/>
    </row>
    <row r="206" spans="1:20" s="56" customFormat="1" ht="14.4" x14ac:dyDescent="0.3">
      <c r="A206" s="51"/>
      <c r="B206" s="203"/>
      <c r="C206" s="216"/>
      <c r="D206" s="216"/>
      <c r="E206" s="216"/>
      <c r="F206" s="216"/>
      <c r="G206" s="217"/>
      <c r="H206" s="216"/>
      <c r="I206" s="216"/>
      <c r="J206" s="218"/>
      <c r="P206" s="51"/>
      <c r="Q206" s="51"/>
      <c r="R206" s="51"/>
      <c r="S206" s="51"/>
      <c r="T206" s="51"/>
    </row>
    <row r="207" spans="1:20" s="56" customFormat="1" ht="14.4" x14ac:dyDescent="0.3">
      <c r="A207" s="51"/>
      <c r="B207" s="203"/>
      <c r="C207" s="216"/>
      <c r="D207" s="216"/>
      <c r="E207" s="216"/>
      <c r="F207" s="216"/>
      <c r="G207" s="217"/>
      <c r="H207" s="216"/>
      <c r="I207" s="216"/>
      <c r="J207" s="218"/>
      <c r="P207" s="51"/>
      <c r="Q207" s="51"/>
      <c r="R207" s="51"/>
      <c r="S207" s="51"/>
      <c r="T207" s="51"/>
    </row>
    <row r="208" spans="1:20" s="56" customFormat="1" ht="14.4" x14ac:dyDescent="0.3">
      <c r="A208" s="51"/>
      <c r="B208" s="203"/>
      <c r="C208" s="216"/>
      <c r="D208" s="216"/>
      <c r="E208" s="216"/>
      <c r="F208" s="216"/>
      <c r="G208" s="217"/>
      <c r="H208" s="216"/>
      <c r="I208" s="216"/>
      <c r="J208" s="218"/>
      <c r="P208" s="51"/>
      <c r="Q208" s="51"/>
      <c r="R208" s="51"/>
      <c r="S208" s="51"/>
      <c r="T208" s="51"/>
    </row>
    <row r="209" spans="1:20" s="56" customFormat="1" ht="14.4" x14ac:dyDescent="0.3">
      <c r="A209" s="51"/>
      <c r="B209" s="203"/>
      <c r="C209" s="216"/>
      <c r="D209" s="216"/>
      <c r="E209" s="216"/>
      <c r="F209" s="216"/>
      <c r="G209" s="217"/>
      <c r="H209" s="216"/>
      <c r="I209" s="216"/>
      <c r="J209" s="218"/>
      <c r="P209" s="51"/>
      <c r="Q209" s="51"/>
      <c r="R209" s="51"/>
      <c r="S209" s="51"/>
      <c r="T209" s="51"/>
    </row>
    <row r="210" spans="1:20" s="56" customFormat="1" ht="14.4" x14ac:dyDescent="0.3">
      <c r="A210" s="51"/>
      <c r="B210" s="203"/>
      <c r="C210" s="216"/>
      <c r="D210" s="216"/>
      <c r="E210" s="216"/>
      <c r="F210" s="216"/>
      <c r="G210" s="217"/>
      <c r="H210" s="216"/>
      <c r="I210" s="216"/>
      <c r="J210" s="218"/>
      <c r="P210" s="51"/>
      <c r="Q210" s="51"/>
      <c r="R210" s="51"/>
      <c r="S210" s="51"/>
      <c r="T210" s="51"/>
    </row>
    <row r="211" spans="1:20" s="56" customFormat="1" ht="14.4" x14ac:dyDescent="0.3">
      <c r="A211" s="51"/>
      <c r="B211" s="203"/>
      <c r="C211" s="216"/>
      <c r="D211" s="216"/>
      <c r="E211" s="216"/>
      <c r="F211" s="216"/>
      <c r="G211" s="217"/>
      <c r="H211" s="216"/>
      <c r="I211" s="216"/>
      <c r="J211" s="218"/>
      <c r="P211" s="51"/>
      <c r="Q211" s="51"/>
      <c r="R211" s="51"/>
      <c r="S211" s="51"/>
      <c r="T211" s="51"/>
    </row>
    <row r="212" spans="1:20" s="56" customFormat="1" ht="14.4" x14ac:dyDescent="0.3">
      <c r="A212" s="51"/>
      <c r="B212" s="203"/>
      <c r="C212" s="216"/>
      <c r="D212" s="216"/>
      <c r="E212" s="216"/>
      <c r="F212" s="216"/>
      <c r="G212" s="217"/>
      <c r="H212" s="216"/>
      <c r="I212" s="216"/>
      <c r="J212" s="218"/>
      <c r="P212" s="51"/>
      <c r="Q212" s="51"/>
      <c r="R212" s="51"/>
      <c r="S212" s="51"/>
      <c r="T212" s="51"/>
    </row>
    <row r="213" spans="1:20" s="56" customFormat="1" ht="14.4" x14ac:dyDescent="0.3">
      <c r="A213" s="51"/>
      <c r="B213" s="203"/>
      <c r="C213" s="216"/>
      <c r="D213" s="216"/>
      <c r="E213" s="216"/>
      <c r="F213" s="216"/>
      <c r="G213" s="217"/>
      <c r="H213" s="216"/>
      <c r="I213" s="216"/>
      <c r="J213" s="218"/>
      <c r="P213" s="51"/>
      <c r="Q213" s="51"/>
      <c r="R213" s="51"/>
      <c r="S213" s="51"/>
      <c r="T213" s="51"/>
    </row>
    <row r="214" spans="1:20" s="56" customFormat="1" ht="14.4" x14ac:dyDescent="0.3">
      <c r="A214" s="51"/>
      <c r="B214" s="203"/>
      <c r="C214" s="216"/>
      <c r="D214" s="216"/>
      <c r="E214" s="216"/>
      <c r="F214" s="216"/>
      <c r="G214" s="217"/>
      <c r="H214" s="216"/>
      <c r="I214" s="216"/>
      <c r="J214" s="218"/>
      <c r="P214" s="51"/>
      <c r="Q214" s="51"/>
      <c r="R214" s="51"/>
      <c r="S214" s="51"/>
      <c r="T214" s="51"/>
    </row>
    <row r="215" spans="1:20" s="56" customFormat="1" ht="14.4" x14ac:dyDescent="0.3">
      <c r="A215" s="51"/>
      <c r="B215" s="203"/>
      <c r="C215" s="216"/>
      <c r="D215" s="216"/>
      <c r="E215" s="216"/>
      <c r="F215" s="216"/>
      <c r="G215" s="217"/>
      <c r="H215" s="216"/>
      <c r="I215" s="216"/>
      <c r="J215" s="218"/>
      <c r="P215" s="51"/>
      <c r="Q215" s="51"/>
      <c r="R215" s="51"/>
      <c r="S215" s="51"/>
      <c r="T215" s="51"/>
    </row>
    <row r="216" spans="1:20" s="56" customFormat="1" ht="14.4" x14ac:dyDescent="0.3">
      <c r="A216" s="51"/>
      <c r="B216" s="203"/>
      <c r="C216" s="216"/>
      <c r="D216" s="216"/>
      <c r="E216" s="216"/>
      <c r="F216" s="216"/>
      <c r="G216" s="217"/>
      <c r="H216" s="216"/>
      <c r="I216" s="216"/>
      <c r="J216" s="218"/>
      <c r="P216" s="51"/>
      <c r="Q216" s="51"/>
      <c r="R216" s="51"/>
      <c r="S216" s="51"/>
      <c r="T216" s="51"/>
    </row>
    <row r="217" spans="1:20" s="56" customFormat="1" ht="14.4" x14ac:dyDescent="0.3">
      <c r="A217" s="51"/>
      <c r="B217" s="203"/>
      <c r="C217" s="216"/>
      <c r="D217" s="216"/>
      <c r="E217" s="216"/>
      <c r="F217" s="216"/>
      <c r="G217" s="217"/>
      <c r="H217" s="216"/>
      <c r="I217" s="216"/>
      <c r="J217" s="218"/>
      <c r="P217" s="51"/>
      <c r="Q217" s="51"/>
      <c r="R217" s="51"/>
      <c r="S217" s="51"/>
      <c r="T217" s="51"/>
    </row>
    <row r="218" spans="1:20" s="56" customFormat="1" ht="14.4" x14ac:dyDescent="0.3">
      <c r="A218" s="51"/>
      <c r="B218" s="203"/>
      <c r="C218" s="216"/>
      <c r="D218" s="216"/>
      <c r="E218" s="216"/>
      <c r="F218" s="216"/>
      <c r="G218" s="217"/>
      <c r="H218" s="216"/>
      <c r="I218" s="216"/>
      <c r="J218" s="218"/>
      <c r="P218" s="51"/>
      <c r="Q218" s="51"/>
      <c r="R218" s="51"/>
      <c r="S218" s="51"/>
      <c r="T218" s="51"/>
    </row>
    <row r="219" spans="1:20" s="56" customFormat="1" ht="14.4" x14ac:dyDescent="0.3">
      <c r="A219" s="51"/>
      <c r="B219" s="203"/>
      <c r="C219" s="216"/>
      <c r="D219" s="216"/>
      <c r="E219" s="216"/>
      <c r="F219" s="216"/>
      <c r="G219" s="217"/>
      <c r="H219" s="216"/>
      <c r="I219" s="216"/>
      <c r="J219" s="218"/>
      <c r="P219" s="51"/>
      <c r="Q219" s="51"/>
      <c r="R219" s="51"/>
      <c r="S219" s="51"/>
      <c r="T219" s="51"/>
    </row>
    <row r="220" spans="1:20" s="56" customFormat="1" ht="14.4" x14ac:dyDescent="0.3">
      <c r="A220" s="51"/>
      <c r="B220" s="203"/>
      <c r="C220" s="216"/>
      <c r="D220" s="216"/>
      <c r="E220" s="216"/>
      <c r="F220" s="216"/>
      <c r="G220" s="217"/>
      <c r="H220" s="216"/>
      <c r="I220" s="216"/>
      <c r="J220" s="218"/>
      <c r="P220" s="51"/>
      <c r="Q220" s="51"/>
      <c r="R220" s="51"/>
      <c r="S220" s="51"/>
      <c r="T220" s="51"/>
    </row>
    <row r="221" spans="1:20" s="56" customFormat="1" ht="14.4" x14ac:dyDescent="0.3">
      <c r="A221" s="51"/>
      <c r="B221" s="203"/>
      <c r="C221" s="216"/>
      <c r="D221" s="216"/>
      <c r="E221" s="216"/>
      <c r="F221" s="216"/>
      <c r="G221" s="217"/>
      <c r="H221" s="216"/>
      <c r="I221" s="216"/>
      <c r="J221" s="218"/>
      <c r="P221" s="51"/>
      <c r="Q221" s="51"/>
      <c r="R221" s="51"/>
      <c r="S221" s="51"/>
      <c r="T221" s="51"/>
    </row>
    <row r="222" spans="1:20" s="56" customFormat="1" ht="14.4" x14ac:dyDescent="0.3">
      <c r="A222" s="51"/>
      <c r="B222" s="203"/>
      <c r="C222" s="67"/>
      <c r="D222" s="67"/>
      <c r="E222" s="67"/>
      <c r="F222" s="67"/>
      <c r="G222" s="68"/>
      <c r="H222" s="216"/>
      <c r="I222" s="216"/>
      <c r="J222" s="218"/>
      <c r="P222" s="51"/>
      <c r="Q222" s="51"/>
      <c r="R222" s="51"/>
      <c r="S222" s="51"/>
      <c r="T222" s="51"/>
    </row>
    <row r="223" spans="1:20" s="56" customFormat="1" ht="14.4" x14ac:dyDescent="0.3">
      <c r="A223" s="51"/>
      <c r="B223" s="203"/>
      <c r="C223" s="67"/>
      <c r="D223" s="67"/>
      <c r="E223" s="67"/>
      <c r="F223" s="67"/>
      <c r="G223" s="68"/>
      <c r="H223" s="216"/>
      <c r="I223" s="216"/>
      <c r="J223" s="218"/>
      <c r="P223" s="51"/>
      <c r="Q223" s="51"/>
      <c r="R223" s="51"/>
      <c r="S223" s="51"/>
      <c r="T223" s="51"/>
    </row>
  </sheetData>
  <mergeCells count="11">
    <mergeCell ref="B9:B14"/>
    <mergeCell ref="C17:I17"/>
    <mergeCell ref="C18:I18"/>
    <mergeCell ref="C19:I19"/>
    <mergeCell ref="B20:B22"/>
    <mergeCell ref="C8:I8"/>
    <mergeCell ref="C2:E2"/>
    <mergeCell ref="C3:E3"/>
    <mergeCell ref="C4:E4"/>
    <mergeCell ref="C6:I6"/>
    <mergeCell ref="C7:I7"/>
  </mergeCells>
  <conditionalFormatting sqref="C15">
    <cfRule type="cellIs" dxfId="6" priority="7" operator="equal">
      <formula>"Complete"</formula>
    </cfRule>
  </conditionalFormatting>
  <conditionalFormatting sqref="C32:C33">
    <cfRule type="cellIs" dxfId="5" priority="6" operator="equal">
      <formula>1</formula>
    </cfRule>
  </conditionalFormatting>
  <conditionalFormatting sqref="C24:C26">
    <cfRule type="cellIs" dxfId="4" priority="5" operator="equal">
      <formula>"Complete"</formula>
    </cfRule>
  </conditionalFormatting>
  <conditionalFormatting sqref="G21:G23">
    <cfRule type="cellIs" dxfId="3" priority="4" operator="equal">
      <formula>"Fail"</formula>
    </cfRule>
  </conditionalFormatting>
  <conditionalFormatting sqref="G21:G23">
    <cfRule type="cellIs" dxfId="2" priority="3" operator="equal">
      <formula>"Pass"</formula>
    </cfRule>
  </conditionalFormatting>
  <conditionalFormatting sqref="G10:G14">
    <cfRule type="cellIs" dxfId="1" priority="2" operator="equal">
      <formula>"Fail"</formula>
    </cfRule>
  </conditionalFormatting>
  <conditionalFormatting sqref="G10:G14">
    <cfRule type="cellIs" dxfId="0" priority="1" operator="equal">
      <formula>"Pass"</formula>
    </cfRule>
  </conditionalFormatting>
  <dataValidations count="1">
    <dataValidation type="list" allowBlank="1" showInputMessage="1" showErrorMessage="1" sqref="G21:G23 G10:G14" xr:uid="{369C3D3D-2ACC-4231-9B9A-EF342C305804}">
      <formula1>$G$29:$G$32</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A1:AO230"/>
  <sheetViews>
    <sheetView zoomScale="80" zoomScaleNormal="80" workbookViewId="0">
      <selection activeCell="F10" sqref="F10"/>
    </sheetView>
  </sheetViews>
  <sheetFormatPr defaultRowHeight="14.4" x14ac:dyDescent="0.3"/>
  <cols>
    <col min="1" max="1" width="3" style="314" customWidth="1"/>
    <col min="2" max="2" width="91.5546875" bestFit="1" customWidth="1"/>
    <col min="3" max="3" width="93.88671875" bestFit="1" customWidth="1"/>
    <col min="4" max="4" width="104.44140625" customWidth="1"/>
    <col min="5" max="41" width="9.33203125" style="314"/>
  </cols>
  <sheetData>
    <row r="1" spans="2:4" s="368" customFormat="1" x14ac:dyDescent="0.3"/>
    <row r="2" spans="2:4" x14ac:dyDescent="0.3">
      <c r="B2" s="521" t="s">
        <v>1130</v>
      </c>
      <c r="C2" s="521"/>
      <c r="D2" s="521"/>
    </row>
    <row r="3" spans="2:4" x14ac:dyDescent="0.3">
      <c r="B3" s="521"/>
      <c r="C3" s="521"/>
      <c r="D3" s="521"/>
    </row>
    <row r="4" spans="2:4" s="314" customFormat="1" x14ac:dyDescent="0.3">
      <c r="B4" s="80"/>
    </row>
    <row r="5" spans="2:4" x14ac:dyDescent="0.3">
      <c r="B5" s="369"/>
      <c r="C5" s="398" t="s">
        <v>920</v>
      </c>
      <c r="D5" s="314"/>
    </row>
    <row r="6" spans="2:4" x14ac:dyDescent="0.3">
      <c r="B6" s="370"/>
      <c r="C6" s="398" t="s">
        <v>921</v>
      </c>
      <c r="D6" s="314"/>
    </row>
    <row r="7" spans="2:4" s="314" customFormat="1" x14ac:dyDescent="0.3"/>
    <row r="8" spans="2:4" x14ac:dyDescent="0.3">
      <c r="B8" s="36" t="s">
        <v>223</v>
      </c>
      <c r="C8" s="37" t="s">
        <v>33</v>
      </c>
      <c r="D8" s="37" t="s">
        <v>34</v>
      </c>
    </row>
    <row r="9" spans="2:4" x14ac:dyDescent="0.3">
      <c r="B9" s="38" t="s">
        <v>35</v>
      </c>
      <c r="C9" s="38" t="s">
        <v>36</v>
      </c>
      <c r="D9" s="38" t="s">
        <v>37</v>
      </c>
    </row>
    <row r="10" spans="2:4" x14ac:dyDescent="0.3">
      <c r="B10" s="38" t="s">
        <v>38</v>
      </c>
      <c r="C10" s="38" t="s">
        <v>39</v>
      </c>
      <c r="D10" s="38" t="s">
        <v>37</v>
      </c>
    </row>
    <row r="11" spans="2:4" x14ac:dyDescent="0.3">
      <c r="B11" s="38" t="s">
        <v>40</v>
      </c>
      <c r="C11" s="38" t="s">
        <v>41</v>
      </c>
      <c r="D11" s="38" t="s">
        <v>37</v>
      </c>
    </row>
    <row r="12" spans="2:4" x14ac:dyDescent="0.3">
      <c r="B12" s="38" t="s">
        <v>42</v>
      </c>
      <c r="C12" s="38" t="s">
        <v>43</v>
      </c>
      <c r="D12" s="38" t="s">
        <v>37</v>
      </c>
    </row>
    <row r="13" spans="2:4" x14ac:dyDescent="0.3">
      <c r="B13" s="38" t="s">
        <v>44</v>
      </c>
      <c r="C13" s="38" t="s">
        <v>45</v>
      </c>
      <c r="D13" s="38" t="s">
        <v>37</v>
      </c>
    </row>
    <row r="14" spans="2:4" x14ac:dyDescent="0.3">
      <c r="B14" s="38" t="s">
        <v>46</v>
      </c>
      <c r="C14" s="38" t="s">
        <v>47</v>
      </c>
      <c r="D14" s="38" t="s">
        <v>37</v>
      </c>
    </row>
    <row r="15" spans="2:4" x14ac:dyDescent="0.3">
      <c r="B15" s="38" t="s">
        <v>48</v>
      </c>
      <c r="C15" s="38" t="s">
        <v>49</v>
      </c>
      <c r="D15" s="38" t="s">
        <v>37</v>
      </c>
    </row>
    <row r="16" spans="2:4" x14ac:dyDescent="0.3">
      <c r="B16" s="38" t="s">
        <v>50</v>
      </c>
      <c r="C16" s="38" t="s">
        <v>51</v>
      </c>
      <c r="D16" s="38" t="s">
        <v>37</v>
      </c>
    </row>
    <row r="17" spans="2:4" x14ac:dyDescent="0.3">
      <c r="B17" s="38" t="s">
        <v>52</v>
      </c>
      <c r="C17" s="38" t="s">
        <v>53</v>
      </c>
      <c r="D17" s="38" t="s">
        <v>37</v>
      </c>
    </row>
    <row r="18" spans="2:4" x14ac:dyDescent="0.3">
      <c r="B18" s="38" t="s">
        <v>54</v>
      </c>
      <c r="C18" s="38" t="s">
        <v>55</v>
      </c>
      <c r="D18" s="39" t="s">
        <v>37</v>
      </c>
    </row>
    <row r="19" spans="2:4" x14ac:dyDescent="0.3">
      <c r="B19" s="38" t="s">
        <v>56</v>
      </c>
      <c r="C19" s="38" t="s">
        <v>57</v>
      </c>
      <c r="D19" s="38" t="s">
        <v>58</v>
      </c>
    </row>
    <row r="20" spans="2:4" x14ac:dyDescent="0.3">
      <c r="B20" s="38" t="s">
        <v>59</v>
      </c>
      <c r="C20" s="38" t="s">
        <v>972</v>
      </c>
      <c r="D20" s="38" t="s">
        <v>60</v>
      </c>
    </row>
    <row r="21" spans="2:4" x14ac:dyDescent="0.3">
      <c r="B21" s="38" t="s">
        <v>224</v>
      </c>
      <c r="C21" s="38" t="s">
        <v>225</v>
      </c>
      <c r="D21" s="38" t="s">
        <v>265</v>
      </c>
    </row>
    <row r="22" spans="2:4" x14ac:dyDescent="0.3">
      <c r="B22" s="38" t="s">
        <v>973</v>
      </c>
      <c r="C22" s="38" t="s">
        <v>974</v>
      </c>
      <c r="D22" s="38" t="s">
        <v>266</v>
      </c>
    </row>
    <row r="23" spans="2:4" x14ac:dyDescent="0.3">
      <c r="B23" s="38" t="s">
        <v>61</v>
      </c>
      <c r="C23" s="38" t="s">
        <v>55</v>
      </c>
      <c r="D23" s="39" t="s">
        <v>60</v>
      </c>
    </row>
    <row r="24" spans="2:4" x14ac:dyDescent="0.3">
      <c r="B24" s="38" t="s">
        <v>62</v>
      </c>
      <c r="C24" s="38" t="s">
        <v>63</v>
      </c>
      <c r="D24" s="38" t="s">
        <v>64</v>
      </c>
    </row>
    <row r="25" spans="2:4" x14ac:dyDescent="0.3">
      <c r="B25" s="38" t="s">
        <v>65</v>
      </c>
      <c r="C25" s="38" t="s">
        <v>66</v>
      </c>
      <c r="D25" s="38" t="s">
        <v>64</v>
      </c>
    </row>
    <row r="26" spans="2:4" x14ac:dyDescent="0.3">
      <c r="B26" s="36" t="s">
        <v>226</v>
      </c>
      <c r="C26" s="37" t="s">
        <v>33</v>
      </c>
      <c r="D26" s="37" t="s">
        <v>34</v>
      </c>
    </row>
    <row r="27" spans="2:4" x14ac:dyDescent="0.3">
      <c r="B27" s="38" t="s">
        <v>67</v>
      </c>
      <c r="C27" s="38" t="s">
        <v>68</v>
      </c>
      <c r="D27" s="38" t="s">
        <v>69</v>
      </c>
    </row>
    <row r="28" spans="2:4" x14ac:dyDescent="0.3">
      <c r="B28" s="38" t="s">
        <v>975</v>
      </c>
      <c r="C28" s="38" t="s">
        <v>70</v>
      </c>
      <c r="D28" s="38" t="s">
        <v>71</v>
      </c>
    </row>
    <row r="29" spans="2:4" x14ac:dyDescent="0.3">
      <c r="B29" s="38" t="s">
        <v>46</v>
      </c>
      <c r="C29" s="38" t="s">
        <v>72</v>
      </c>
      <c r="D29" s="38" t="s">
        <v>69</v>
      </c>
    </row>
    <row r="30" spans="2:4" x14ac:dyDescent="0.3">
      <c r="B30" s="38" t="s">
        <v>73</v>
      </c>
      <c r="C30" s="38" t="s">
        <v>74</v>
      </c>
      <c r="D30" s="38" t="s">
        <v>69</v>
      </c>
    </row>
    <row r="31" spans="2:4" x14ac:dyDescent="0.3">
      <c r="B31" s="38" t="s">
        <v>75</v>
      </c>
      <c r="C31" s="38" t="s">
        <v>76</v>
      </c>
      <c r="D31" s="38" t="s">
        <v>69</v>
      </c>
    </row>
    <row r="32" spans="2:4" x14ac:dyDescent="0.3">
      <c r="B32" s="38" t="s">
        <v>48</v>
      </c>
      <c r="C32" s="38" t="s">
        <v>77</v>
      </c>
      <c r="D32" s="38" t="s">
        <v>69</v>
      </c>
    </row>
    <row r="33" spans="2:4" x14ac:dyDescent="0.3">
      <c r="B33" s="38" t="s">
        <v>78</v>
      </c>
      <c r="C33" s="38" t="s">
        <v>79</v>
      </c>
      <c r="D33" s="38" t="s">
        <v>69</v>
      </c>
    </row>
    <row r="34" spans="2:4" x14ac:dyDescent="0.3">
      <c r="B34" s="38" t="s">
        <v>54</v>
      </c>
      <c r="C34" s="38" t="s">
        <v>80</v>
      </c>
      <c r="D34" s="38" t="s">
        <v>81</v>
      </c>
    </row>
    <row r="35" spans="2:4" x14ac:dyDescent="0.3">
      <c r="B35" s="38" t="s">
        <v>59</v>
      </c>
      <c r="C35" s="38" t="s">
        <v>82</v>
      </c>
      <c r="D35" s="38" t="s">
        <v>81</v>
      </c>
    </row>
    <row r="36" spans="2:4" x14ac:dyDescent="0.3">
      <c r="B36" s="38" t="s">
        <v>83</v>
      </c>
      <c r="C36" s="38" t="s">
        <v>84</v>
      </c>
      <c r="D36" s="38" t="s">
        <v>81</v>
      </c>
    </row>
    <row r="37" spans="2:4" x14ac:dyDescent="0.3">
      <c r="B37" s="38" t="s">
        <v>85</v>
      </c>
      <c r="C37" s="38" t="s">
        <v>86</v>
      </c>
      <c r="D37" s="38" t="s">
        <v>81</v>
      </c>
    </row>
    <row r="38" spans="2:4" x14ac:dyDescent="0.3">
      <c r="B38" s="38" t="s">
        <v>87</v>
      </c>
      <c r="C38" s="38" t="s">
        <v>88</v>
      </c>
      <c r="D38" s="38" t="s">
        <v>81</v>
      </c>
    </row>
    <row r="39" spans="2:4" x14ac:dyDescent="0.3">
      <c r="B39" s="38" t="s">
        <v>89</v>
      </c>
      <c r="C39" s="38" t="s">
        <v>90</v>
      </c>
      <c r="D39" s="38" t="s">
        <v>71</v>
      </c>
    </row>
    <row r="40" spans="2:4" x14ac:dyDescent="0.3">
      <c r="B40" s="38" t="s">
        <v>91</v>
      </c>
      <c r="C40" s="38" t="s">
        <v>103</v>
      </c>
      <c r="D40" s="38" t="s">
        <v>71</v>
      </c>
    </row>
    <row r="41" spans="2:4" x14ac:dyDescent="0.3">
      <c r="B41" s="38" t="s">
        <v>92</v>
      </c>
      <c r="C41" s="38" t="s">
        <v>93</v>
      </c>
      <c r="D41" s="38" t="s">
        <v>71</v>
      </c>
    </row>
    <row r="42" spans="2:4" x14ac:dyDescent="0.3">
      <c r="B42" s="38" t="s">
        <v>94</v>
      </c>
      <c r="C42" s="38" t="s">
        <v>95</v>
      </c>
      <c r="D42" s="38" t="s">
        <v>71</v>
      </c>
    </row>
    <row r="43" spans="2:4" x14ac:dyDescent="0.3">
      <c r="B43" s="38" t="s">
        <v>224</v>
      </c>
      <c r="C43" s="38" t="s">
        <v>227</v>
      </c>
      <c r="D43" s="38" t="s">
        <v>228</v>
      </c>
    </row>
    <row r="44" spans="2:4" x14ac:dyDescent="0.3">
      <c r="B44" s="38" t="s">
        <v>973</v>
      </c>
      <c r="C44" s="38" t="s">
        <v>976</v>
      </c>
      <c r="D44" s="38" t="s">
        <v>267</v>
      </c>
    </row>
    <row r="45" spans="2:4" x14ac:dyDescent="0.3">
      <c r="B45" s="36" t="s">
        <v>229</v>
      </c>
      <c r="C45" s="37" t="s">
        <v>33</v>
      </c>
      <c r="D45" s="37" t="s">
        <v>34</v>
      </c>
    </row>
    <row r="46" spans="2:4" x14ac:dyDescent="0.3">
      <c r="B46" s="40" t="s">
        <v>230</v>
      </c>
      <c r="C46" s="40" t="s">
        <v>231</v>
      </c>
      <c r="D46" s="40" t="s">
        <v>96</v>
      </c>
    </row>
    <row r="47" spans="2:4" x14ac:dyDescent="0.3">
      <c r="B47" s="40" t="s">
        <v>97</v>
      </c>
      <c r="C47" s="40" t="s">
        <v>232</v>
      </c>
      <c r="D47" s="40" t="s">
        <v>98</v>
      </c>
    </row>
    <row r="48" spans="2:4" x14ac:dyDescent="0.3">
      <c r="B48" s="40" t="s">
        <v>99</v>
      </c>
      <c r="C48" s="40" t="s">
        <v>233</v>
      </c>
      <c r="D48" s="40" t="s">
        <v>234</v>
      </c>
    </row>
    <row r="49" spans="2:4" x14ac:dyDescent="0.3">
      <c r="B49" s="40" t="s">
        <v>100</v>
      </c>
      <c r="C49" s="40" t="s">
        <v>977</v>
      </c>
      <c r="D49" s="40" t="s">
        <v>101</v>
      </c>
    </row>
    <row r="50" spans="2:4" x14ac:dyDescent="0.3">
      <c r="B50" s="40" t="s">
        <v>978</v>
      </c>
      <c r="C50" s="40" t="s">
        <v>235</v>
      </c>
      <c r="D50" s="40" t="s">
        <v>236</v>
      </c>
    </row>
    <row r="51" spans="2:4" x14ac:dyDescent="0.3">
      <c r="B51" s="40" t="s">
        <v>48</v>
      </c>
      <c r="C51" s="40" t="s">
        <v>102</v>
      </c>
      <c r="D51" s="40" t="s">
        <v>237</v>
      </c>
    </row>
    <row r="52" spans="2:4" x14ac:dyDescent="0.3">
      <c r="B52" s="40" t="s">
        <v>238</v>
      </c>
      <c r="C52" s="40" t="s">
        <v>239</v>
      </c>
      <c r="D52" s="40" t="s">
        <v>240</v>
      </c>
    </row>
    <row r="53" spans="2:4" x14ac:dyDescent="0.3">
      <c r="B53" s="40" t="s">
        <v>979</v>
      </c>
      <c r="C53" s="40" t="s">
        <v>241</v>
      </c>
      <c r="D53" s="40" t="s">
        <v>240</v>
      </c>
    </row>
    <row r="54" spans="2:4" x14ac:dyDescent="0.3">
      <c r="B54" s="36" t="s">
        <v>242</v>
      </c>
      <c r="C54" s="37" t="s">
        <v>33</v>
      </c>
      <c r="D54" s="37" t="s">
        <v>34</v>
      </c>
    </row>
    <row r="55" spans="2:4" x14ac:dyDescent="0.3">
      <c r="B55" s="363" t="s">
        <v>243</v>
      </c>
      <c r="C55" s="363" t="s">
        <v>244</v>
      </c>
      <c r="D55" s="363" t="s">
        <v>245</v>
      </c>
    </row>
    <row r="56" spans="2:4" x14ac:dyDescent="0.3">
      <c r="B56" s="327" t="s">
        <v>246</v>
      </c>
      <c r="C56" s="327" t="s">
        <v>247</v>
      </c>
      <c r="D56" s="327" t="s">
        <v>248</v>
      </c>
    </row>
    <row r="57" spans="2:4" x14ac:dyDescent="0.3">
      <c r="B57" s="327" t="s">
        <v>249</v>
      </c>
      <c r="C57" s="327" t="s">
        <v>250</v>
      </c>
      <c r="D57" s="327" t="s">
        <v>251</v>
      </c>
    </row>
    <row r="58" spans="2:4" x14ac:dyDescent="0.3">
      <c r="B58" s="327" t="s">
        <v>252</v>
      </c>
      <c r="C58" s="327" t="s">
        <v>253</v>
      </c>
      <c r="D58" s="327" t="s">
        <v>254</v>
      </c>
    </row>
    <row r="59" spans="2:4" x14ac:dyDescent="0.3">
      <c r="B59" s="327" t="s">
        <v>255</v>
      </c>
      <c r="C59" s="327" t="s">
        <v>256</v>
      </c>
      <c r="D59" s="327" t="s">
        <v>248</v>
      </c>
    </row>
    <row r="60" spans="2:4" x14ac:dyDescent="0.3">
      <c r="B60" s="327" t="s">
        <v>257</v>
      </c>
      <c r="C60" s="327" t="s">
        <v>258</v>
      </c>
      <c r="D60" s="327" t="s">
        <v>251</v>
      </c>
    </row>
    <row r="61" spans="2:4" x14ac:dyDescent="0.3">
      <c r="B61" s="40" t="s">
        <v>259</v>
      </c>
      <c r="C61" s="40" t="s">
        <v>260</v>
      </c>
      <c r="D61" s="40" t="s">
        <v>245</v>
      </c>
    </row>
    <row r="62" spans="2:4" x14ac:dyDescent="0.3">
      <c r="B62" s="364" t="s">
        <v>261</v>
      </c>
      <c r="C62" s="364" t="s">
        <v>980</v>
      </c>
      <c r="D62" s="364" t="s">
        <v>262</v>
      </c>
    </row>
    <row r="63" spans="2:4" x14ac:dyDescent="0.3">
      <c r="B63" s="327" t="s">
        <v>263</v>
      </c>
      <c r="C63" s="327" t="s">
        <v>981</v>
      </c>
      <c r="D63" s="327" t="s">
        <v>264</v>
      </c>
    </row>
    <row r="64" spans="2:4" s="314" customFormat="1" x14ac:dyDescent="0.3"/>
    <row r="65" spans="4:4" s="314" customFormat="1" x14ac:dyDescent="0.3">
      <c r="D65" s="314" t="s">
        <v>7</v>
      </c>
    </row>
    <row r="66" spans="4:4" s="314" customFormat="1" x14ac:dyDescent="0.3"/>
    <row r="67" spans="4:4" s="314" customFormat="1" x14ac:dyDescent="0.3"/>
    <row r="68" spans="4:4" s="314" customFormat="1" x14ac:dyDescent="0.3"/>
    <row r="69" spans="4:4" s="314" customFormat="1" x14ac:dyDescent="0.3"/>
    <row r="70" spans="4:4" s="314" customFormat="1" x14ac:dyDescent="0.3"/>
    <row r="71" spans="4:4" s="314" customFormat="1" x14ac:dyDescent="0.3"/>
    <row r="72" spans="4:4" s="314" customFormat="1" x14ac:dyDescent="0.3"/>
    <row r="73" spans="4:4" s="314" customFormat="1" x14ac:dyDescent="0.3"/>
    <row r="74" spans="4:4" s="314" customFormat="1" x14ac:dyDescent="0.3"/>
    <row r="75" spans="4:4" s="314" customFormat="1" x14ac:dyDescent="0.3"/>
    <row r="76" spans="4:4" s="314" customFormat="1" x14ac:dyDescent="0.3"/>
    <row r="77" spans="4:4" s="314" customFormat="1" x14ac:dyDescent="0.3"/>
    <row r="78" spans="4:4" s="314" customFormat="1" x14ac:dyDescent="0.3"/>
    <row r="79" spans="4:4" s="314" customFormat="1" x14ac:dyDescent="0.3"/>
    <row r="80" spans="4:4" s="314" customFormat="1" x14ac:dyDescent="0.3"/>
    <row r="81" s="314" customFormat="1" x14ac:dyDescent="0.3"/>
    <row r="82" s="314" customFormat="1" x14ac:dyDescent="0.3"/>
    <row r="83" s="314" customFormat="1" x14ac:dyDescent="0.3"/>
    <row r="84" s="314" customFormat="1" x14ac:dyDescent="0.3"/>
    <row r="85" s="314" customFormat="1" x14ac:dyDescent="0.3"/>
    <row r="86" s="314" customFormat="1" x14ac:dyDescent="0.3"/>
    <row r="87" s="314" customFormat="1" x14ac:dyDescent="0.3"/>
    <row r="88" s="314" customFormat="1" x14ac:dyDescent="0.3"/>
    <row r="89" s="314" customFormat="1" x14ac:dyDescent="0.3"/>
    <row r="90" s="314" customFormat="1" x14ac:dyDescent="0.3"/>
    <row r="91" s="314" customFormat="1" x14ac:dyDescent="0.3"/>
    <row r="92" s="314" customFormat="1" x14ac:dyDescent="0.3"/>
    <row r="93" s="314" customFormat="1" x14ac:dyDescent="0.3"/>
    <row r="94" s="314" customFormat="1" x14ac:dyDescent="0.3"/>
    <row r="95" s="314" customFormat="1" x14ac:dyDescent="0.3"/>
    <row r="96" s="314" customFormat="1" x14ac:dyDescent="0.3"/>
    <row r="97" s="314" customFormat="1" x14ac:dyDescent="0.3"/>
    <row r="98" s="314" customFormat="1" x14ac:dyDescent="0.3"/>
    <row r="99" s="314" customFormat="1" x14ac:dyDescent="0.3"/>
    <row r="100" s="314" customFormat="1" x14ac:dyDescent="0.3"/>
    <row r="101" s="314" customFormat="1" x14ac:dyDescent="0.3"/>
    <row r="102" s="314" customFormat="1" x14ac:dyDescent="0.3"/>
    <row r="103" s="314" customFormat="1" x14ac:dyDescent="0.3"/>
    <row r="104" s="314" customFormat="1" x14ac:dyDescent="0.3"/>
    <row r="105" s="314" customFormat="1" x14ac:dyDescent="0.3"/>
    <row r="106" s="314" customFormat="1" x14ac:dyDescent="0.3"/>
    <row r="107" s="314" customFormat="1" x14ac:dyDescent="0.3"/>
    <row r="108" s="314" customFormat="1" x14ac:dyDescent="0.3"/>
    <row r="109" s="314" customFormat="1" x14ac:dyDescent="0.3"/>
    <row r="110" s="314" customFormat="1" x14ac:dyDescent="0.3"/>
    <row r="111" s="314" customFormat="1" x14ac:dyDescent="0.3"/>
    <row r="112" s="314" customFormat="1" x14ac:dyDescent="0.3"/>
    <row r="113" s="314" customFormat="1" x14ac:dyDescent="0.3"/>
    <row r="114" s="314" customFormat="1" x14ac:dyDescent="0.3"/>
    <row r="115" s="314" customFormat="1" x14ac:dyDescent="0.3"/>
    <row r="116" s="314" customFormat="1" x14ac:dyDescent="0.3"/>
    <row r="117" s="314" customFormat="1" x14ac:dyDescent="0.3"/>
    <row r="118" s="314" customFormat="1" x14ac:dyDescent="0.3"/>
    <row r="119" s="314" customFormat="1" x14ac:dyDescent="0.3"/>
    <row r="120" s="314" customFormat="1" x14ac:dyDescent="0.3"/>
    <row r="121" s="314" customFormat="1" x14ac:dyDescent="0.3"/>
    <row r="122" s="314" customFormat="1" x14ac:dyDescent="0.3"/>
    <row r="123" s="314" customFormat="1" x14ac:dyDescent="0.3"/>
    <row r="124" s="314" customFormat="1" x14ac:dyDescent="0.3"/>
    <row r="125" s="314" customFormat="1" x14ac:dyDescent="0.3"/>
    <row r="126" s="314" customFormat="1" x14ac:dyDescent="0.3"/>
    <row r="127" s="314" customFormat="1" x14ac:dyDescent="0.3"/>
    <row r="128" s="314" customFormat="1" x14ac:dyDescent="0.3"/>
    <row r="129" s="314" customFormat="1" x14ac:dyDescent="0.3"/>
    <row r="130" s="314" customFormat="1" x14ac:dyDescent="0.3"/>
    <row r="131" s="314" customFormat="1" x14ac:dyDescent="0.3"/>
    <row r="132" s="314" customFormat="1" x14ac:dyDescent="0.3"/>
    <row r="133" s="314" customFormat="1" x14ac:dyDescent="0.3"/>
    <row r="134" s="314" customFormat="1" x14ac:dyDescent="0.3"/>
    <row r="135" s="314" customFormat="1" x14ac:dyDescent="0.3"/>
    <row r="136" s="314" customFormat="1" x14ac:dyDescent="0.3"/>
    <row r="137" s="314" customFormat="1" x14ac:dyDescent="0.3"/>
    <row r="138" s="314" customFormat="1" x14ac:dyDescent="0.3"/>
    <row r="139" s="314" customFormat="1" x14ac:dyDescent="0.3"/>
    <row r="140" s="314" customFormat="1" x14ac:dyDescent="0.3"/>
    <row r="141" s="314" customFormat="1" x14ac:dyDescent="0.3"/>
    <row r="142" s="314" customFormat="1" x14ac:dyDescent="0.3"/>
    <row r="143" s="314" customFormat="1" x14ac:dyDescent="0.3"/>
    <row r="144" s="314" customFormat="1" x14ac:dyDescent="0.3"/>
    <row r="145" s="314" customFormat="1" x14ac:dyDescent="0.3"/>
    <row r="146" s="314" customFormat="1" x14ac:dyDescent="0.3"/>
    <row r="147" s="314" customFormat="1" x14ac:dyDescent="0.3"/>
    <row r="148" s="314" customFormat="1" x14ac:dyDescent="0.3"/>
    <row r="149" s="314" customFormat="1" x14ac:dyDescent="0.3"/>
    <row r="150" s="314" customFormat="1" x14ac:dyDescent="0.3"/>
    <row r="151" s="314" customFormat="1" x14ac:dyDescent="0.3"/>
    <row r="152" s="314" customFormat="1" x14ac:dyDescent="0.3"/>
    <row r="153" s="314" customFormat="1" x14ac:dyDescent="0.3"/>
    <row r="154" s="314" customFormat="1" x14ac:dyDescent="0.3"/>
    <row r="155" s="314" customFormat="1" x14ac:dyDescent="0.3"/>
    <row r="156" s="314" customFormat="1" x14ac:dyDescent="0.3"/>
    <row r="157" s="314" customFormat="1" x14ac:dyDescent="0.3"/>
    <row r="158" s="314" customFormat="1" x14ac:dyDescent="0.3"/>
    <row r="159" s="314" customFormat="1" x14ac:dyDescent="0.3"/>
    <row r="160" s="314" customFormat="1" x14ac:dyDescent="0.3"/>
    <row r="161" s="314" customFormat="1" x14ac:dyDescent="0.3"/>
    <row r="162" s="314" customFormat="1" x14ac:dyDescent="0.3"/>
    <row r="163" s="314" customFormat="1" x14ac:dyDescent="0.3"/>
    <row r="164" s="314" customFormat="1" x14ac:dyDescent="0.3"/>
    <row r="165" s="314" customFormat="1" x14ac:dyDescent="0.3"/>
    <row r="166" s="314" customFormat="1" x14ac:dyDescent="0.3"/>
    <row r="167" s="314" customFormat="1" x14ac:dyDescent="0.3"/>
    <row r="168" s="314" customFormat="1" x14ac:dyDescent="0.3"/>
    <row r="169" s="314" customFormat="1" x14ac:dyDescent="0.3"/>
    <row r="170" s="314" customFormat="1" x14ac:dyDescent="0.3"/>
    <row r="171" s="314" customFormat="1" x14ac:dyDescent="0.3"/>
    <row r="172" s="314" customFormat="1" x14ac:dyDescent="0.3"/>
    <row r="173" s="314" customFormat="1" x14ac:dyDescent="0.3"/>
    <row r="174" s="314" customFormat="1" x14ac:dyDescent="0.3"/>
    <row r="175" s="314" customFormat="1" x14ac:dyDescent="0.3"/>
    <row r="176" s="314" customFormat="1" x14ac:dyDescent="0.3"/>
    <row r="177" s="314" customFormat="1" x14ac:dyDescent="0.3"/>
    <row r="178" s="314" customFormat="1" x14ac:dyDescent="0.3"/>
    <row r="179" s="314" customFormat="1" x14ac:dyDescent="0.3"/>
    <row r="180" s="314" customFormat="1" x14ac:dyDescent="0.3"/>
    <row r="181" s="314" customFormat="1" x14ac:dyDescent="0.3"/>
    <row r="182" s="314" customFormat="1" x14ac:dyDescent="0.3"/>
    <row r="183" s="314" customFormat="1" x14ac:dyDescent="0.3"/>
    <row r="184" s="314" customFormat="1" x14ac:dyDescent="0.3"/>
    <row r="185" s="314" customFormat="1" x14ac:dyDescent="0.3"/>
    <row r="186" s="314" customFormat="1" x14ac:dyDescent="0.3"/>
    <row r="187" s="314" customFormat="1" x14ac:dyDescent="0.3"/>
    <row r="188" s="314" customFormat="1" x14ac:dyDescent="0.3"/>
    <row r="189" s="314" customFormat="1" x14ac:dyDescent="0.3"/>
    <row r="190" s="314" customFormat="1" x14ac:dyDescent="0.3"/>
    <row r="191" s="314" customFormat="1" x14ac:dyDescent="0.3"/>
    <row r="192" s="314" customFormat="1" x14ac:dyDescent="0.3"/>
    <row r="193" s="314" customFormat="1" x14ac:dyDescent="0.3"/>
    <row r="194" s="314" customFormat="1" x14ac:dyDescent="0.3"/>
    <row r="195" s="314" customFormat="1" x14ac:dyDescent="0.3"/>
    <row r="196" s="314" customFormat="1" x14ac:dyDescent="0.3"/>
    <row r="197" s="314" customFormat="1" x14ac:dyDescent="0.3"/>
    <row r="198" s="314" customFormat="1" x14ac:dyDescent="0.3"/>
    <row r="199" s="314" customFormat="1" x14ac:dyDescent="0.3"/>
    <row r="200" s="314" customFormat="1" x14ac:dyDescent="0.3"/>
    <row r="201" s="314" customFormat="1" x14ac:dyDescent="0.3"/>
    <row r="202" s="314" customFormat="1" x14ac:dyDescent="0.3"/>
    <row r="203" s="314" customFormat="1" x14ac:dyDescent="0.3"/>
    <row r="204" s="314" customFormat="1" x14ac:dyDescent="0.3"/>
    <row r="205" s="314" customFormat="1" x14ac:dyDescent="0.3"/>
    <row r="206" s="314" customFormat="1" x14ac:dyDescent="0.3"/>
    <row r="207" s="314" customFormat="1" x14ac:dyDescent="0.3"/>
    <row r="208" s="314" customFormat="1" x14ac:dyDescent="0.3"/>
    <row r="209" s="314" customFormat="1" x14ac:dyDescent="0.3"/>
    <row r="210" s="314" customFormat="1" x14ac:dyDescent="0.3"/>
    <row r="211" s="314" customFormat="1" x14ac:dyDescent="0.3"/>
    <row r="212" s="314" customFormat="1" x14ac:dyDescent="0.3"/>
    <row r="213" s="314" customFormat="1" x14ac:dyDescent="0.3"/>
    <row r="214" s="314" customFormat="1" x14ac:dyDescent="0.3"/>
    <row r="215" s="314" customFormat="1" x14ac:dyDescent="0.3"/>
    <row r="216" s="314" customFormat="1" x14ac:dyDescent="0.3"/>
    <row r="217" s="314" customFormat="1" x14ac:dyDescent="0.3"/>
    <row r="218" s="314" customFormat="1" x14ac:dyDescent="0.3"/>
    <row r="219" s="314" customFormat="1" x14ac:dyDescent="0.3"/>
    <row r="220" s="314" customFormat="1" x14ac:dyDescent="0.3"/>
    <row r="221" s="314" customFormat="1" x14ac:dyDescent="0.3"/>
    <row r="222" s="314" customFormat="1" x14ac:dyDescent="0.3"/>
    <row r="223" s="314" customFormat="1" x14ac:dyDescent="0.3"/>
    <row r="224" s="314" customFormat="1" x14ac:dyDescent="0.3"/>
    <row r="225" s="314" customFormat="1" x14ac:dyDescent="0.3"/>
    <row r="226" s="314" customFormat="1" x14ac:dyDescent="0.3"/>
    <row r="227" s="314" customFormat="1" x14ac:dyDescent="0.3"/>
    <row r="228" s="314" customFormat="1" x14ac:dyDescent="0.3"/>
    <row r="229" s="314" customFormat="1" x14ac:dyDescent="0.3"/>
    <row r="230" s="314" customFormat="1" x14ac:dyDescent="0.3"/>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100"/>
  <sheetViews>
    <sheetView zoomScale="80" zoomScaleNormal="80" workbookViewId="0">
      <selection activeCell="E26" sqref="E26"/>
    </sheetView>
  </sheetViews>
  <sheetFormatPr defaultColWidth="9.109375" defaultRowHeight="14.4" x14ac:dyDescent="0.3"/>
  <cols>
    <col min="1" max="1" width="8.109375" customWidth="1"/>
    <col min="2" max="2" width="46.109375" customWidth="1"/>
    <col min="3" max="3" width="17.6640625" customWidth="1"/>
    <col min="4" max="4" width="76.5546875" customWidth="1"/>
    <col min="5" max="5" width="87.6640625" customWidth="1"/>
  </cols>
  <sheetData>
    <row r="1" spans="1:41" s="110" customFormat="1" ht="87.75" customHeight="1" x14ac:dyDescent="0.3">
      <c r="A1" s="147"/>
      <c r="B1" s="148"/>
      <c r="C1" s="147"/>
      <c r="D1" s="147" t="s">
        <v>7</v>
      </c>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row>
    <row r="2" spans="1:41" ht="35.25" customHeight="1" x14ac:dyDescent="0.3">
      <c r="A2" s="19"/>
      <c r="B2" s="19"/>
      <c r="C2" s="19"/>
      <c r="D2" s="19"/>
      <c r="E2" s="19"/>
      <c r="F2" s="19"/>
      <c r="G2" s="19"/>
      <c r="H2" s="19"/>
      <c r="I2" s="19" t="s">
        <v>7</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1" s="111" customFormat="1" ht="19.8" x14ac:dyDescent="0.3">
      <c r="A3" s="149"/>
      <c r="B3" s="150" t="s">
        <v>315</v>
      </c>
      <c r="C3" s="151"/>
      <c r="D3" s="151"/>
      <c r="E3" s="11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row>
    <row r="4" spans="1:41" ht="18.75" customHeight="1" x14ac:dyDescent="0.3">
      <c r="A4" s="19"/>
      <c r="B4" s="152" t="s">
        <v>316</v>
      </c>
      <c r="C4" s="153" t="s">
        <v>105</v>
      </c>
      <c r="D4" s="153" t="s">
        <v>356</v>
      </c>
      <c r="E4" s="152" t="s">
        <v>33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41" ht="28.5" customHeight="1" x14ac:dyDescent="0.3">
      <c r="A5" s="19"/>
      <c r="B5" s="400" t="s">
        <v>1081</v>
      </c>
      <c r="C5" s="154">
        <v>44927</v>
      </c>
      <c r="D5" s="401" t="s">
        <v>1168</v>
      </c>
      <c r="E5" s="402" t="s">
        <v>357</v>
      </c>
      <c r="F5" s="167"/>
      <c r="G5" s="167"/>
      <c r="H5" s="167"/>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1" ht="28.5" customHeight="1" x14ac:dyDescent="0.3">
      <c r="A6" s="19"/>
      <c r="B6" s="400" t="s">
        <v>358</v>
      </c>
      <c r="C6" s="154">
        <v>43951</v>
      </c>
      <c r="D6" s="401" t="s">
        <v>359</v>
      </c>
      <c r="E6" s="402" t="s">
        <v>882</v>
      </c>
      <c r="F6" s="167"/>
      <c r="G6" s="167"/>
      <c r="H6" s="167"/>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1" ht="28.5" customHeight="1" x14ac:dyDescent="0.3">
      <c r="A7" s="19"/>
      <c r="B7" s="400" t="s">
        <v>1082</v>
      </c>
      <c r="C7" s="154">
        <v>44525</v>
      </c>
      <c r="D7" s="401" t="s">
        <v>1083</v>
      </c>
      <c r="E7" s="402" t="s">
        <v>360</v>
      </c>
      <c r="F7" s="167"/>
      <c r="G7" s="167"/>
      <c r="H7" s="167"/>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ht="28.5" customHeight="1" x14ac:dyDescent="0.3">
      <c r="A8" s="19"/>
      <c r="B8" s="400" t="s">
        <v>361</v>
      </c>
      <c r="C8" s="154">
        <v>43007</v>
      </c>
      <c r="D8" s="401" t="s">
        <v>362</v>
      </c>
      <c r="E8" s="402" t="s">
        <v>363</v>
      </c>
      <c r="F8" s="167"/>
      <c r="G8" s="167"/>
      <c r="H8" s="167"/>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ht="30.75" customHeight="1" x14ac:dyDescent="0.3">
      <c r="A9" s="19"/>
      <c r="B9" s="402" t="s">
        <v>364</v>
      </c>
      <c r="C9" s="154">
        <v>43993</v>
      </c>
      <c r="D9" s="403" t="s">
        <v>365</v>
      </c>
      <c r="E9" s="403" t="s">
        <v>883</v>
      </c>
      <c r="F9" s="167"/>
      <c r="G9" s="167"/>
      <c r="H9" s="167"/>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ht="28.5" customHeight="1" x14ac:dyDescent="0.3">
      <c r="A10" s="19"/>
      <c r="B10" s="402" t="s">
        <v>1084</v>
      </c>
      <c r="C10" s="154">
        <v>44965</v>
      </c>
      <c r="D10" s="403" t="s">
        <v>1085</v>
      </c>
      <c r="E10" s="403" t="s">
        <v>884</v>
      </c>
      <c r="F10" s="167"/>
      <c r="G10" s="167"/>
      <c r="H10" s="167"/>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1:41" ht="28.5" customHeight="1" x14ac:dyDescent="0.3">
      <c r="A11" s="19"/>
      <c r="B11" s="402" t="s">
        <v>1217</v>
      </c>
      <c r="C11" s="154">
        <v>44757</v>
      </c>
      <c r="D11" s="403" t="s">
        <v>1216</v>
      </c>
      <c r="E11" s="404" t="s">
        <v>1218</v>
      </c>
      <c r="F11" s="167"/>
      <c r="G11" s="167"/>
      <c r="H11" s="167"/>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1:41" ht="27.6" customHeight="1" x14ac:dyDescent="0.3">
      <c r="A12" s="19"/>
      <c r="B12" s="402" t="s">
        <v>1086</v>
      </c>
      <c r="C12" s="154">
        <v>44965</v>
      </c>
      <c r="D12" s="402" t="s">
        <v>1087</v>
      </c>
      <c r="E12" s="402" t="s">
        <v>886</v>
      </c>
      <c r="F12" s="167"/>
      <c r="G12" s="167"/>
      <c r="H12" s="167"/>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ht="25.5" customHeight="1" x14ac:dyDescent="0.3">
      <c r="A13" s="19"/>
      <c r="B13" s="402" t="s">
        <v>1088</v>
      </c>
      <c r="C13" s="154">
        <v>44965</v>
      </c>
      <c r="D13" s="402" t="s">
        <v>1089</v>
      </c>
      <c r="E13" s="402" t="s">
        <v>887</v>
      </c>
      <c r="F13" s="167"/>
      <c r="G13" s="167"/>
      <c r="H13" s="167"/>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ht="28.5" customHeight="1" x14ac:dyDescent="0.3">
      <c r="A14" s="19"/>
      <c r="B14" s="402" t="s">
        <v>1090</v>
      </c>
      <c r="C14" s="154">
        <v>44965</v>
      </c>
      <c r="D14" s="402" t="s">
        <v>1091</v>
      </c>
      <c r="E14" s="402" t="s">
        <v>888</v>
      </c>
      <c r="F14" s="167"/>
      <c r="G14" s="167"/>
      <c r="H14" s="167"/>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1" ht="28.5" customHeight="1" x14ac:dyDescent="0.3">
      <c r="A15" s="19"/>
      <c r="B15" s="402" t="s">
        <v>1092</v>
      </c>
      <c r="C15" s="154">
        <v>44965</v>
      </c>
      <c r="D15" s="402" t="s">
        <v>1093</v>
      </c>
      <c r="E15" s="402" t="s">
        <v>889</v>
      </c>
      <c r="F15" s="167"/>
      <c r="G15" s="167"/>
      <c r="H15" s="167"/>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1" x14ac:dyDescent="0.3">
      <c r="A16" s="19"/>
      <c r="B16" s="402" t="s">
        <v>1094</v>
      </c>
      <c r="C16" s="154">
        <v>44965</v>
      </c>
      <c r="D16" s="402" t="s">
        <v>1095</v>
      </c>
      <c r="E16" s="402" t="s">
        <v>890</v>
      </c>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1" x14ac:dyDescent="0.3">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1" x14ac:dyDescent="0.3">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1"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x14ac:dyDescent="0.3">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x14ac:dyDescent="0.3">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x14ac:dyDescent="0.3">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3">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x14ac:dyDescent="0.3">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x14ac:dyDescent="0.3">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x14ac:dyDescent="0.3">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x14ac:dyDescent="0.3">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x14ac:dyDescent="0.3">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x14ac:dyDescent="0.3">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x14ac:dyDescent="0.3">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x14ac:dyDescent="0.3">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x14ac:dyDescent="0.3">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x14ac:dyDescent="0.3">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x14ac:dyDescent="0.3">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x14ac:dyDescent="0.3">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x14ac:dyDescent="0.3">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x14ac:dyDescent="0.3">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x14ac:dyDescent="0.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x14ac:dyDescent="0.3">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x14ac:dyDescent="0.3">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spans="1:41" x14ac:dyDescent="0.3">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spans="1:41" x14ac:dyDescent="0.3">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spans="1:41" x14ac:dyDescent="0.3">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41" x14ac:dyDescent="0.3">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spans="1:41" x14ac:dyDescent="0.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spans="1:41" x14ac:dyDescent="0.3">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spans="1:41" x14ac:dyDescent="0.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spans="1:41" x14ac:dyDescent="0.3">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spans="1:41" x14ac:dyDescent="0.3">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spans="1:41" x14ac:dyDescent="0.3">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spans="1:41" x14ac:dyDescent="0.3">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spans="1:41" x14ac:dyDescent="0.3">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MC</vt:lpstr>
      <vt:lpstr>MC - Scenarios</vt:lpstr>
      <vt:lpstr>MC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Thiplekha1</cp:lastModifiedBy>
  <cp:lastPrinted>2021-03-25T05:30:39Z</cp:lastPrinted>
  <dcterms:created xsi:type="dcterms:W3CDTF">2019-09-20T03:03:06Z</dcterms:created>
  <dcterms:modified xsi:type="dcterms:W3CDTF">2023-02-07T04:00:40Z</dcterms:modified>
</cp:coreProperties>
</file>