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updateLinks="never" defaultThemeVersion="166925"/>
  <mc:AlternateContent xmlns:mc="http://schemas.openxmlformats.org/markup-compatibility/2006">
    <mc:Choice Requires="x15">
      <x15ac:absPath xmlns:x15ac="http://schemas.microsoft.com/office/spreadsheetml/2010/11/ac" url="C:\Users\jaclyn.puglisi\Downloads\EP conformance profile\"/>
    </mc:Choice>
  </mc:AlternateContent>
  <xr:revisionPtr revIDLastSave="0" documentId="13_ncr:1_{4401DE3F-83FF-4283-B460-AA3529AEE00A}" xr6:coauthVersionLast="47" xr6:coauthVersionMax="47" xr10:uidLastSave="{00000000-0000-0000-0000-000000000000}"/>
  <bookViews>
    <workbookView xWindow="-28920" yWindow="-120" windowWidth="29040" windowHeight="15840" activeTab="2" xr2:uid="{059825D7-E176-4052-AF2D-06F4B6C5B191}"/>
  </bookViews>
  <sheets>
    <sheet name="Cover" sheetId="17" r:id="rId1"/>
    <sheet name="Intro" sheetId="13" r:id="rId2"/>
    <sheet name="TSR" sheetId="31" r:id="rId3"/>
    <sheet name="Traceability" sheetId="33" r:id="rId4"/>
    <sheet name="MC" sheetId="30" r:id="rId5"/>
    <sheet name="MC - Scenarios" sheetId="34" r:id="rId6"/>
    <sheet name="MC - E2E Interfaces" sheetId="14" r:id="rId7"/>
    <sheet name="References" sheetId="20" r:id="rId8"/>
  </sheets>
  <externalReferences>
    <externalReference r:id="rId9"/>
    <externalReference r:id="rId10"/>
    <externalReference r:id="rId11"/>
    <externalReference r:id="rId12"/>
    <externalReference r:id="rId13"/>
    <externalReference r:id="rId14"/>
    <externalReference r:id="rId15"/>
  </externalReferences>
  <definedNames>
    <definedName name="_xlnm._FilterDatabase" localSheetId="4" hidden="1">MC!$A$4:$BH$151</definedName>
    <definedName name="_xlnm._FilterDatabase" localSheetId="3" hidden="1">Traceability!$B$3:$S$129</definedName>
    <definedName name="CCA" localSheetId="0">[1]Sheet1!$B$100:$B$103</definedName>
    <definedName name="CCA" localSheetId="4">[2]Sheet1!$B$100:$B$103</definedName>
    <definedName name="CCA" localSheetId="6">[2]Sheet1!$B$100:$B$103</definedName>
    <definedName name="CCA" localSheetId="5">[2]Sheet1!$B$100:$B$103</definedName>
    <definedName name="CCA" localSheetId="7">[1]Sheet1!$B$100:$B$103</definedName>
    <definedName name="CCA" localSheetId="3">[1]Sheet1!$B$100:$B$103</definedName>
    <definedName name="CCA" localSheetId="2">[1]Sheet1!$B$100:$B$103</definedName>
    <definedName name="CCA">[2]Sheet1!$B$100:$B$103</definedName>
    <definedName name="haha" localSheetId="5">#REF!</definedName>
    <definedName name="haha" localSheetId="3">#REF!</definedName>
    <definedName name="haha">#REF!</definedName>
    <definedName name="Intro" localSheetId="0">#REF!</definedName>
    <definedName name="Intro" localSheetId="1">#REF!</definedName>
    <definedName name="Intro" localSheetId="4">#REF!</definedName>
    <definedName name="Intro" localSheetId="6">#REF!</definedName>
    <definedName name="Intro" localSheetId="5">#REF!</definedName>
    <definedName name="Intro" localSheetId="7">#REF!</definedName>
    <definedName name="Intro" localSheetId="3">#REF!</definedName>
    <definedName name="Intro" localSheetId="2">#REF!</definedName>
    <definedName name="Intro">#REF!</definedName>
    <definedName name="OFFICIAL">'[3]Data values'!$D$2:$D$4</definedName>
    <definedName name="Refffff" localSheetId="0">#REF!</definedName>
    <definedName name="Refffff" localSheetId="5">#REF!</definedName>
    <definedName name="Refffff" localSheetId="3">#REF!</definedName>
    <definedName name="Refffff" localSheetId="2">#REF!</definedName>
    <definedName name="Refffff">#REF!</definedName>
    <definedName name="TestResults" localSheetId="0">#REF!</definedName>
    <definedName name="TestResults" localSheetId="1">#REF!</definedName>
    <definedName name="TestResults" localSheetId="4">[2]Sheet1!$B$100:$B$103</definedName>
    <definedName name="TestResults" localSheetId="6">#REF!</definedName>
    <definedName name="TestResults" localSheetId="5">#REF!</definedName>
    <definedName name="TestResults" localSheetId="7">#REF!</definedName>
    <definedName name="TestResults" localSheetId="3">#REF!</definedName>
    <definedName name="TestResults" localSheetId="2">[4]Introduction!$A$188:$A$191</definedName>
    <definedName name="TestResults">#REF!</definedName>
    <definedName name="testrs" localSheetId="0">#REF!</definedName>
    <definedName name="testrs" localSheetId="5">#REF!</definedName>
    <definedName name="testrs" localSheetId="3">#REF!</definedName>
    <definedName name="testrs" localSheetId="2">#REF!</definedName>
    <definedName name="testrs">#REF!</definedName>
    <definedName name="TestStatuses" localSheetId="0">[5]Introduction!$B$23:$B$27</definedName>
    <definedName name="TestStatuses" localSheetId="4">[6]Introduction!$B$23:$B$27</definedName>
    <definedName name="TestStatuses" localSheetId="6">[6]Introduction!$B$23:$B$27</definedName>
    <definedName name="TestStatuses" localSheetId="5">[6]Introduction!$B$23:$B$27</definedName>
    <definedName name="TestStatuses" localSheetId="7">[5]Introduction!$B$23:$B$27</definedName>
    <definedName name="TestStatuses" localSheetId="3">[5]Introduction!$B$23:$B$27</definedName>
    <definedName name="TestStatuses" localSheetId="2">[5]Introduction!$B$23:$B$27</definedName>
    <definedName name="TestStatuses">[6]Introduction!$B$23:$B$27</definedName>
    <definedName name="Z_20B9E7CB_B377_4CA3_9140_04DC7572D088_.wvu.Cols" localSheetId="4" hidden="1">MC!#REF!</definedName>
    <definedName name="Z_F8A0DB4D_C2E2_432B_8BE5_72A25D8D6FC5_.wvu.Cols" localSheetId="4" hidden="1">MC!#REF!,MC!#REF!,MC!$D:$D,MC!#REF!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61" i="30" l="1"/>
  <c r="N160" i="30"/>
  <c r="E153" i="30"/>
  <c r="F29" i="31"/>
  <c r="N162" i="30"/>
  <c r="N156" i="30"/>
  <c r="N155" i="30"/>
  <c r="N154" i="30"/>
  <c r="S144" i="30"/>
  <c r="R144" i="30"/>
  <c r="Q144" i="30"/>
  <c r="P144" i="30"/>
  <c r="O144" i="30"/>
  <c r="S133" i="30"/>
  <c r="R133" i="30"/>
  <c r="Q133" i="30"/>
  <c r="P133" i="30"/>
  <c r="O133" i="30"/>
  <c r="S134" i="30"/>
  <c r="R134" i="30"/>
  <c r="Q134" i="30"/>
  <c r="P134" i="30"/>
  <c r="O134" i="30"/>
  <c r="S61" i="30"/>
  <c r="R61" i="30"/>
  <c r="Q61" i="30"/>
  <c r="P61" i="30"/>
  <c r="O61" i="30"/>
  <c r="S59" i="30"/>
  <c r="R59" i="30"/>
  <c r="Q59" i="30"/>
  <c r="P59" i="30"/>
  <c r="O59" i="30"/>
  <c r="S55" i="30"/>
  <c r="R55" i="30"/>
  <c r="Q55" i="30"/>
  <c r="P55" i="30"/>
  <c r="O55" i="30"/>
  <c r="S52" i="30"/>
  <c r="R52" i="30"/>
  <c r="Q52" i="30"/>
  <c r="P52" i="30"/>
  <c r="O52" i="30"/>
  <c r="S8" i="30"/>
  <c r="R8" i="30"/>
  <c r="Q8" i="30"/>
  <c r="P8" i="30"/>
  <c r="O8" i="30"/>
  <c r="S7" i="30"/>
  <c r="R7" i="30"/>
  <c r="Q7" i="30"/>
  <c r="P7" i="30"/>
  <c r="O7" i="30"/>
  <c r="S6" i="30"/>
  <c r="R6" i="30"/>
  <c r="Q6" i="30"/>
  <c r="P6" i="30"/>
  <c r="O6" i="30"/>
  <c r="S97" i="30"/>
  <c r="R97" i="30"/>
  <c r="Q97" i="30"/>
  <c r="P97" i="30"/>
  <c r="O97" i="30"/>
  <c r="S43" i="30"/>
  <c r="R43" i="30"/>
  <c r="Q43" i="30"/>
  <c r="P43" i="30"/>
  <c r="O43" i="30"/>
  <c r="S42" i="30"/>
  <c r="R42" i="30"/>
  <c r="Q42" i="30"/>
  <c r="P42" i="30"/>
  <c r="O42" i="30"/>
  <c r="S102" i="30"/>
  <c r="R102" i="30"/>
  <c r="Q102" i="30"/>
  <c r="P102" i="30"/>
  <c r="O102" i="30"/>
  <c r="S93" i="30"/>
  <c r="R93" i="30"/>
  <c r="Q93" i="30"/>
  <c r="P93" i="30"/>
  <c r="S92" i="30"/>
  <c r="R92" i="30"/>
  <c r="Q92" i="30"/>
  <c r="P92" i="30"/>
  <c r="S91" i="30"/>
  <c r="R91" i="30"/>
  <c r="Q91" i="30"/>
  <c r="P91" i="30"/>
  <c r="S76" i="30"/>
  <c r="R76" i="30"/>
  <c r="Q76" i="30"/>
  <c r="P76" i="30"/>
  <c r="S68" i="30"/>
  <c r="R68" i="30"/>
  <c r="Q68" i="30"/>
  <c r="P68" i="30"/>
  <c r="S60" i="30"/>
  <c r="R60" i="30"/>
  <c r="Q60" i="30"/>
  <c r="P60" i="30"/>
  <c r="S58" i="30"/>
  <c r="R58" i="30"/>
  <c r="Q58" i="30"/>
  <c r="P58" i="30"/>
  <c r="S54" i="30"/>
  <c r="R54" i="30"/>
  <c r="Q54" i="30"/>
  <c r="P54" i="30"/>
  <c r="S53" i="30"/>
  <c r="R53" i="30"/>
  <c r="Q53" i="30"/>
  <c r="P53" i="30"/>
  <c r="S49" i="30"/>
  <c r="R49" i="30"/>
  <c r="Q49" i="30"/>
  <c r="P49" i="30"/>
  <c r="S48" i="30"/>
  <c r="R48" i="30"/>
  <c r="Q48" i="30"/>
  <c r="P48" i="30"/>
  <c r="S47" i="30"/>
  <c r="R47" i="30"/>
  <c r="Q47" i="30"/>
  <c r="P47" i="30"/>
  <c r="S45" i="30"/>
  <c r="R45" i="30"/>
  <c r="Q45" i="30"/>
  <c r="P45" i="30"/>
  <c r="S33" i="30"/>
  <c r="S32" i="30"/>
  <c r="R33" i="30"/>
  <c r="R32" i="30"/>
  <c r="Q33" i="30"/>
  <c r="Q32" i="30"/>
  <c r="P33" i="30"/>
  <c r="P32" i="30"/>
  <c r="S27" i="30"/>
  <c r="R27" i="30"/>
  <c r="Q27" i="30"/>
  <c r="P27" i="30"/>
  <c r="O27" i="30"/>
  <c r="S25" i="30"/>
  <c r="R25" i="30"/>
  <c r="Q25" i="30"/>
  <c r="P25" i="30"/>
  <c r="O17" i="30"/>
  <c r="O91" i="30"/>
  <c r="O92" i="30"/>
  <c r="O93" i="30"/>
  <c r="O76" i="30"/>
  <c r="O68" i="30"/>
  <c r="O58" i="30"/>
  <c r="O60" i="30"/>
  <c r="O53" i="30"/>
  <c r="O54" i="30"/>
  <c r="O47" i="30"/>
  <c r="O48" i="30"/>
  <c r="O49" i="30"/>
  <c r="O45" i="30"/>
  <c r="O32" i="30"/>
  <c r="O33" i="30"/>
  <c r="O25" i="30"/>
  <c r="S136" i="30"/>
  <c r="S137" i="30"/>
  <c r="S138" i="30"/>
  <c r="S131" i="30"/>
  <c r="R9" i="30"/>
  <c r="S9" i="30"/>
  <c r="R10" i="30"/>
  <c r="S10" i="30"/>
  <c r="R11" i="30"/>
  <c r="S11" i="30"/>
  <c r="R12" i="30"/>
  <c r="S12" i="30"/>
  <c r="R13" i="30"/>
  <c r="S13" i="30"/>
  <c r="R16" i="30"/>
  <c r="S16" i="30"/>
  <c r="R17" i="30"/>
  <c r="S17" i="30"/>
  <c r="R18" i="30"/>
  <c r="S18" i="30"/>
  <c r="R19" i="30"/>
  <c r="S19" i="30"/>
  <c r="R20" i="30"/>
  <c r="S20" i="30"/>
  <c r="R21" i="30"/>
  <c r="S21" i="30"/>
  <c r="R22" i="30"/>
  <c r="S22" i="30"/>
  <c r="R23" i="30"/>
  <c r="S23" i="30"/>
  <c r="R24" i="30"/>
  <c r="S24" i="30"/>
  <c r="R26" i="30"/>
  <c r="S26" i="30"/>
  <c r="R28" i="30"/>
  <c r="S28" i="30"/>
  <c r="R29" i="30"/>
  <c r="S29" i="30"/>
  <c r="R30" i="30"/>
  <c r="S30" i="30"/>
  <c r="R31" i="30"/>
  <c r="S31" i="30"/>
  <c r="R34" i="30"/>
  <c r="S34" i="30"/>
  <c r="R35" i="30"/>
  <c r="S35" i="30"/>
  <c r="R36" i="30"/>
  <c r="S36" i="30"/>
  <c r="R37" i="30"/>
  <c r="S37" i="30"/>
  <c r="R38" i="30"/>
  <c r="S38" i="30"/>
  <c r="R39" i="30"/>
  <c r="S39" i="30"/>
  <c r="R40" i="30"/>
  <c r="S40" i="30"/>
  <c r="R41" i="30"/>
  <c r="S41" i="30"/>
  <c r="R44" i="30"/>
  <c r="S44" i="30"/>
  <c r="R46" i="30"/>
  <c r="S46" i="30"/>
  <c r="R50" i="30"/>
  <c r="S50" i="30"/>
  <c r="R51" i="30"/>
  <c r="S51" i="30"/>
  <c r="R56" i="30"/>
  <c r="S56" i="30"/>
  <c r="R57" i="30"/>
  <c r="S57" i="30"/>
  <c r="R62" i="30"/>
  <c r="S62" i="30"/>
  <c r="R63" i="30"/>
  <c r="S63" i="30"/>
  <c r="R64" i="30"/>
  <c r="S64" i="30"/>
  <c r="R65" i="30"/>
  <c r="S65" i="30"/>
  <c r="R66" i="30"/>
  <c r="S66" i="30"/>
  <c r="R67" i="30"/>
  <c r="S67" i="30"/>
  <c r="R69" i="30"/>
  <c r="S69" i="30"/>
  <c r="R70" i="30"/>
  <c r="S70" i="30"/>
  <c r="R71" i="30"/>
  <c r="S71" i="30"/>
  <c r="R72" i="30"/>
  <c r="S72" i="30"/>
  <c r="R73" i="30"/>
  <c r="S73" i="30"/>
  <c r="R74" i="30"/>
  <c r="S74" i="30"/>
  <c r="R75" i="30"/>
  <c r="S75" i="30"/>
  <c r="R77" i="30"/>
  <c r="S77" i="30"/>
  <c r="R78" i="30"/>
  <c r="S78" i="30"/>
  <c r="R79" i="30"/>
  <c r="S79" i="30"/>
  <c r="R80" i="30"/>
  <c r="S80" i="30"/>
  <c r="R81" i="30"/>
  <c r="S81" i="30"/>
  <c r="R82" i="30"/>
  <c r="S82" i="30"/>
  <c r="R83" i="30"/>
  <c r="S83" i="30"/>
  <c r="R84" i="30"/>
  <c r="S84" i="30"/>
  <c r="R87" i="30"/>
  <c r="S87" i="30"/>
  <c r="R88" i="30"/>
  <c r="S88" i="30"/>
  <c r="R89" i="30"/>
  <c r="S89" i="30"/>
  <c r="R90" i="30"/>
  <c r="S90" i="30"/>
  <c r="R94" i="30"/>
  <c r="S94" i="30"/>
  <c r="R98" i="30"/>
  <c r="S98" i="30"/>
  <c r="R99" i="30"/>
  <c r="S99" i="30"/>
  <c r="R100" i="30"/>
  <c r="S100" i="30"/>
  <c r="R101" i="30"/>
  <c r="S101" i="30"/>
  <c r="R103" i="30"/>
  <c r="S103" i="30"/>
  <c r="R104" i="30"/>
  <c r="S104" i="30"/>
  <c r="R105" i="30"/>
  <c r="S105" i="30"/>
  <c r="R106" i="30"/>
  <c r="S106" i="30"/>
  <c r="R107" i="30"/>
  <c r="S107" i="30"/>
  <c r="R110" i="30"/>
  <c r="S110" i="30"/>
  <c r="R111" i="30"/>
  <c r="S111" i="30"/>
  <c r="R112" i="30"/>
  <c r="S112" i="30"/>
  <c r="R113" i="30"/>
  <c r="S113" i="30"/>
  <c r="R114" i="30"/>
  <c r="S114" i="30"/>
  <c r="R115" i="30"/>
  <c r="S115" i="30"/>
  <c r="R116" i="30"/>
  <c r="S116" i="30"/>
  <c r="R117" i="30"/>
  <c r="S117" i="30"/>
  <c r="R118" i="30"/>
  <c r="S118" i="30"/>
  <c r="R119" i="30"/>
  <c r="S119" i="30"/>
  <c r="R122" i="30"/>
  <c r="S122" i="30"/>
  <c r="R123" i="30"/>
  <c r="S123" i="30"/>
  <c r="R124" i="30"/>
  <c r="S124" i="30"/>
  <c r="R125" i="30"/>
  <c r="S125" i="30"/>
  <c r="R128" i="30"/>
  <c r="S128" i="30"/>
  <c r="R129" i="30"/>
  <c r="S129" i="30"/>
  <c r="R130" i="30"/>
  <c r="S130" i="30"/>
  <c r="R131" i="30"/>
  <c r="R132" i="30"/>
  <c r="S132" i="30"/>
  <c r="R135" i="30"/>
  <c r="S135" i="30"/>
  <c r="R136" i="30"/>
  <c r="R137" i="30"/>
  <c r="R138" i="30"/>
  <c r="R139" i="30"/>
  <c r="S139" i="30"/>
  <c r="R148" i="30"/>
  <c r="S148" i="30"/>
  <c r="R149" i="30"/>
  <c r="S149" i="30"/>
  <c r="R150" i="30"/>
  <c r="S150" i="30"/>
  <c r="R142" i="30"/>
  <c r="S142" i="30"/>
  <c r="R143" i="30"/>
  <c r="S143" i="30"/>
  <c r="R145" i="30"/>
  <c r="S145" i="30"/>
  <c r="Q149" i="30"/>
  <c r="Q124" i="30"/>
  <c r="Q123" i="30"/>
  <c r="Q101" i="30"/>
  <c r="Q69" i="30"/>
  <c r="Q19" i="30"/>
  <c r="P149" i="30"/>
  <c r="P124" i="30"/>
  <c r="P123" i="30"/>
  <c r="P101" i="30"/>
  <c r="O101" i="30"/>
  <c r="P88" i="30"/>
  <c r="P80" i="30"/>
  <c r="P79" i="30"/>
  <c r="P75" i="30"/>
  <c r="P73" i="30"/>
  <c r="P71" i="30"/>
  <c r="P69" i="30"/>
  <c r="O69" i="30"/>
  <c r="P64" i="30"/>
  <c r="P41" i="30"/>
  <c r="P36" i="30"/>
  <c r="P34" i="30"/>
  <c r="P22" i="30"/>
  <c r="O23" i="30"/>
  <c r="Q88" i="30"/>
  <c r="O88" i="30"/>
  <c r="O149" i="30"/>
  <c r="Q80" i="30"/>
  <c r="Q79" i="30"/>
  <c r="O79" i="30"/>
  <c r="O80" i="30"/>
  <c r="Q75" i="30"/>
  <c r="O75" i="30"/>
  <c r="Q73" i="30"/>
  <c r="O73" i="30"/>
  <c r="Q71" i="30"/>
  <c r="O71" i="30"/>
  <c r="O72" i="30"/>
  <c r="P72" i="30"/>
  <c r="Q72" i="30"/>
  <c r="O74" i="30"/>
  <c r="P74" i="30"/>
  <c r="Q74" i="30"/>
  <c r="Q64" i="30"/>
  <c r="O64" i="30"/>
  <c r="Q41" i="30"/>
  <c r="O41" i="30"/>
  <c r="Q36" i="30"/>
  <c r="O36" i="30"/>
  <c r="Q34" i="30"/>
  <c r="O34" i="30"/>
  <c r="O123" i="30"/>
  <c r="O124" i="30"/>
  <c r="O116" i="30"/>
  <c r="P116" i="30"/>
  <c r="Q116" i="30"/>
  <c r="O117" i="30"/>
  <c r="P117" i="30"/>
  <c r="Q117" i="30"/>
  <c r="O114" i="30"/>
  <c r="P114" i="30"/>
  <c r="Q114" i="30"/>
  <c r="O115" i="30"/>
  <c r="P115" i="30"/>
  <c r="Q115" i="30"/>
  <c r="O111" i="30"/>
  <c r="P111" i="30"/>
  <c r="Q111" i="30"/>
  <c r="O112" i="30"/>
  <c r="P112" i="30"/>
  <c r="Q112" i="30"/>
  <c r="E25" i="31"/>
  <c r="J23" i="34"/>
  <c r="J22" i="34"/>
  <c r="I25" i="31"/>
  <c r="J21" i="34"/>
  <c r="J14" i="34"/>
  <c r="J13" i="34"/>
  <c r="J12" i="34"/>
  <c r="J11" i="34"/>
  <c r="J10" i="34"/>
  <c r="G36" i="34"/>
  <c r="H25" i="31"/>
  <c r="K24" i="34"/>
  <c r="C33" i="34"/>
  <c r="G35" i="34"/>
  <c r="G37" i="34"/>
  <c r="K15" i="34"/>
  <c r="G34" i="34"/>
  <c r="Q113" i="30"/>
  <c r="P113" i="30"/>
  <c r="O113" i="30"/>
  <c r="Q103" i="30"/>
  <c r="P103" i="30"/>
  <c r="P17" i="30"/>
  <c r="Q17" i="30"/>
  <c r="O145" i="30"/>
  <c r="P145" i="30"/>
  <c r="Q145" i="30"/>
  <c r="O143" i="30"/>
  <c r="P143" i="30"/>
  <c r="Q143" i="30"/>
  <c r="Q142" i="30"/>
  <c r="P142" i="30"/>
  <c r="O142" i="30"/>
  <c r="Q119" i="30"/>
  <c r="Q118" i="30"/>
  <c r="Q110" i="30"/>
  <c r="P119" i="30"/>
  <c r="P118" i="30"/>
  <c r="P110" i="30"/>
  <c r="O118" i="30"/>
  <c r="O119" i="30"/>
  <c r="O110" i="30"/>
  <c r="O9" i="30"/>
  <c r="P9" i="30"/>
  <c r="Q9" i="30"/>
  <c r="O10" i="30"/>
  <c r="P10" i="30"/>
  <c r="Q10" i="30"/>
  <c r="O11" i="30"/>
  <c r="P11" i="30"/>
  <c r="Q11" i="30"/>
  <c r="O12" i="30"/>
  <c r="P12" i="30"/>
  <c r="Q12" i="30"/>
  <c r="O13" i="30"/>
  <c r="P13" i="30"/>
  <c r="Q13" i="30"/>
  <c r="O16" i="30"/>
  <c r="P16" i="30"/>
  <c r="Q16" i="30"/>
  <c r="O18" i="30"/>
  <c r="P18" i="30"/>
  <c r="Q18" i="30"/>
  <c r="O19" i="30"/>
  <c r="P19" i="30"/>
  <c r="O20" i="30"/>
  <c r="P20" i="30"/>
  <c r="Q20" i="30"/>
  <c r="O21" i="30"/>
  <c r="P21" i="30"/>
  <c r="Q21" i="30"/>
  <c r="O22" i="30"/>
  <c r="Q22" i="30"/>
  <c r="P23" i="30"/>
  <c r="Q23" i="30"/>
  <c r="O24" i="30"/>
  <c r="P24" i="30"/>
  <c r="Q24" i="30"/>
  <c r="O26" i="30"/>
  <c r="P26" i="30"/>
  <c r="Q26" i="30"/>
  <c r="O28" i="30"/>
  <c r="P28" i="30"/>
  <c r="Q28" i="30"/>
  <c r="O29" i="30"/>
  <c r="P29" i="30"/>
  <c r="Q29" i="30"/>
  <c r="O30" i="30"/>
  <c r="P30" i="30"/>
  <c r="Q30" i="30"/>
  <c r="O31" i="30"/>
  <c r="P31" i="30"/>
  <c r="Q31" i="30"/>
  <c r="O35" i="30"/>
  <c r="P35" i="30"/>
  <c r="Q35" i="30"/>
  <c r="O37" i="30"/>
  <c r="P37" i="30"/>
  <c r="Q37" i="30"/>
  <c r="O38" i="30"/>
  <c r="P38" i="30"/>
  <c r="Q38" i="30"/>
  <c r="O39" i="30"/>
  <c r="P39" i="30"/>
  <c r="Q39" i="30"/>
  <c r="O40" i="30"/>
  <c r="P40" i="30"/>
  <c r="Q40" i="30"/>
  <c r="O44" i="30"/>
  <c r="P44" i="30"/>
  <c r="Q44" i="30"/>
  <c r="O46" i="30"/>
  <c r="P46" i="30"/>
  <c r="Q46" i="30"/>
  <c r="O50" i="30"/>
  <c r="P50" i="30"/>
  <c r="Q50" i="30"/>
  <c r="O51" i="30"/>
  <c r="P51" i="30"/>
  <c r="Q51" i="30"/>
  <c r="O56" i="30"/>
  <c r="P56" i="30"/>
  <c r="Q56" i="30"/>
  <c r="O57" i="30"/>
  <c r="P57" i="30"/>
  <c r="Q57" i="30"/>
  <c r="O62" i="30"/>
  <c r="P62" i="30"/>
  <c r="Q62" i="30"/>
  <c r="O63" i="30"/>
  <c r="P63" i="30"/>
  <c r="Q63" i="30"/>
  <c r="O65" i="30"/>
  <c r="P65" i="30"/>
  <c r="Q65" i="30"/>
  <c r="O66" i="30"/>
  <c r="P66" i="30"/>
  <c r="Q66" i="30"/>
  <c r="O67" i="30"/>
  <c r="P67" i="30"/>
  <c r="Q67" i="30"/>
  <c r="O70" i="30"/>
  <c r="P70" i="30"/>
  <c r="Q70" i="30"/>
  <c r="O77" i="30"/>
  <c r="P77" i="30"/>
  <c r="Q77" i="30"/>
  <c r="O78" i="30"/>
  <c r="P78" i="30"/>
  <c r="Q78" i="30"/>
  <c r="O81" i="30"/>
  <c r="P81" i="30"/>
  <c r="Q81" i="30"/>
  <c r="O82" i="30"/>
  <c r="P82" i="30"/>
  <c r="Q82" i="30"/>
  <c r="O83" i="30"/>
  <c r="P83" i="30"/>
  <c r="Q83" i="30"/>
  <c r="O84" i="30"/>
  <c r="P84" i="30"/>
  <c r="Q84" i="30"/>
  <c r="O87" i="30"/>
  <c r="P87" i="30"/>
  <c r="Q87" i="30"/>
  <c r="O89" i="30"/>
  <c r="P89" i="30"/>
  <c r="Q89" i="30"/>
  <c r="O90" i="30"/>
  <c r="P90" i="30"/>
  <c r="Q90" i="30"/>
  <c r="O94" i="30"/>
  <c r="P94" i="30"/>
  <c r="Q94" i="30"/>
  <c r="O98" i="30"/>
  <c r="P98" i="30"/>
  <c r="Q98" i="30"/>
  <c r="O99" i="30"/>
  <c r="P99" i="30"/>
  <c r="Q99" i="30"/>
  <c r="O100" i="30"/>
  <c r="P100" i="30"/>
  <c r="Q100" i="30"/>
  <c r="O103" i="30"/>
  <c r="O104" i="30"/>
  <c r="P104" i="30"/>
  <c r="Q104" i="30"/>
  <c r="O105" i="30"/>
  <c r="P105" i="30"/>
  <c r="Q105" i="30"/>
  <c r="O106" i="30"/>
  <c r="P106" i="30"/>
  <c r="Q106" i="30"/>
  <c r="O107" i="30"/>
  <c r="P107" i="30"/>
  <c r="Q107" i="30"/>
  <c r="O122" i="30"/>
  <c r="P122" i="30"/>
  <c r="Q122" i="30"/>
  <c r="O125" i="30"/>
  <c r="P125" i="30"/>
  <c r="Q125" i="30"/>
  <c r="O128" i="30"/>
  <c r="P128" i="30"/>
  <c r="Q128" i="30"/>
  <c r="O129" i="30"/>
  <c r="P129" i="30"/>
  <c r="Q129" i="30"/>
  <c r="O130" i="30"/>
  <c r="P130" i="30"/>
  <c r="Q130" i="30"/>
  <c r="O131" i="30"/>
  <c r="P131" i="30"/>
  <c r="Q131" i="30"/>
  <c r="O132" i="30"/>
  <c r="P132" i="30"/>
  <c r="Q132" i="30"/>
  <c r="O135" i="30"/>
  <c r="P135" i="30"/>
  <c r="Q135" i="30"/>
  <c r="O136" i="30"/>
  <c r="P136" i="30"/>
  <c r="Q136" i="30"/>
  <c r="O137" i="30"/>
  <c r="P137" i="30"/>
  <c r="Q137" i="30"/>
  <c r="O138" i="30"/>
  <c r="P138" i="30"/>
  <c r="Q138" i="30"/>
  <c r="O139" i="30"/>
  <c r="P139" i="30"/>
  <c r="Q139" i="30"/>
  <c r="O148" i="30"/>
  <c r="P148" i="30"/>
  <c r="Q148" i="30"/>
  <c r="O150" i="30"/>
  <c r="P150" i="30"/>
  <c r="Q150" i="30"/>
  <c r="G29" i="31"/>
  <c r="C30" i="31"/>
  <c r="C24" i="34"/>
  <c r="D33" i="34"/>
  <c r="C32" i="34"/>
  <c r="C15" i="34"/>
  <c r="D32" i="34"/>
  <c r="N157" i="30"/>
  <c r="C36" i="34"/>
  <c r="G25" i="31"/>
  <c r="C37" i="34"/>
  <c r="N163" i="30"/>
  <c r="C38" i="34"/>
  <c r="E29" i="31"/>
  <c r="C39" i="34"/>
  <c r="F25" i="31"/>
</calcChain>
</file>

<file path=xl/sharedStrings.xml><?xml version="1.0" encoding="utf-8"?>
<sst xmlns="http://schemas.openxmlformats.org/spreadsheetml/2006/main" count="2809" uniqueCount="1242">
  <si>
    <t>CONFORMANCE REQUIREMENT</t>
  </si>
  <si>
    <t>EXPECTED RESULT</t>
  </si>
  <si>
    <t>TEST RESULT</t>
  </si>
  <si>
    <t>TESTER COMMENTS</t>
  </si>
  <si>
    <t>CALC.</t>
  </si>
  <si>
    <t>M</t>
  </si>
  <si>
    <t>TBD</t>
  </si>
  <si>
    <t xml:space="preserve"> </t>
  </si>
  <si>
    <t>Total Tests</t>
  </si>
  <si>
    <t>Fail</t>
  </si>
  <si>
    <t>Tests Failed or TBD</t>
  </si>
  <si>
    <t>Tests Passed or N/A</t>
  </si>
  <si>
    <t>Pass</t>
  </si>
  <si>
    <t>%Passed or N/A</t>
  </si>
  <si>
    <t>Yes</t>
  </si>
  <si>
    <t>TEST DATA</t>
  </si>
  <si>
    <t>Preconditions</t>
  </si>
  <si>
    <t>No</t>
  </si>
  <si>
    <t>Priority</t>
  </si>
  <si>
    <t>Notes</t>
  </si>
  <si>
    <t>P</t>
  </si>
  <si>
    <t>O</t>
  </si>
  <si>
    <t>Test Description</t>
  </si>
  <si>
    <t>Scenarios</t>
  </si>
  <si>
    <t>MA-8</t>
  </si>
  <si>
    <t>MA-9</t>
  </si>
  <si>
    <t>MA-11</t>
  </si>
  <si>
    <t>MA-12</t>
  </si>
  <si>
    <t>MA-14</t>
  </si>
  <si>
    <t>MA-16</t>
  </si>
  <si>
    <t>MA</t>
  </si>
  <si>
    <t>Conformance Requirements Reference</t>
  </si>
  <si>
    <t>Description</t>
  </si>
  <si>
    <t>Interface(s)</t>
  </si>
  <si>
    <t>Prescriber Authentication</t>
  </si>
  <si>
    <t xml:space="preserve">Prescriber User Log In and Authenticated </t>
  </si>
  <si>
    <t>Prescribing System</t>
  </si>
  <si>
    <t>Prescription Standards</t>
  </si>
  <si>
    <t>Prescribing details conform to ALL requirements standards</t>
  </si>
  <si>
    <t xml:space="preserve">Reasoning </t>
  </si>
  <si>
    <t>Prescriber provides reasoning for prescription</t>
  </si>
  <si>
    <t>Data Elements</t>
  </si>
  <si>
    <t>Prescriber input and managed data meets ALL given requirements</t>
  </si>
  <si>
    <t>SNOMED</t>
  </si>
  <si>
    <t>Prescription data inclusions are to SNOMED standards / values</t>
  </si>
  <si>
    <t>Presentation</t>
  </si>
  <si>
    <t>Presented data and information reflects and stores ALL prescriber's inputs</t>
  </si>
  <si>
    <t>Audit</t>
  </si>
  <si>
    <t>Appropriate data audited and information reflects prescriber's inputs</t>
  </si>
  <si>
    <t>Print</t>
  </si>
  <si>
    <t>Printed information accurate to information presented for print</t>
  </si>
  <si>
    <t>Amend - Pre Submit</t>
  </si>
  <si>
    <t>Prescriber maintains / updates prescription details</t>
  </si>
  <si>
    <t>Cancel - Pre Submit</t>
  </si>
  <si>
    <t>Prescriber cancels the prescription</t>
  </si>
  <si>
    <t>Prepare / Send Evidences</t>
  </si>
  <si>
    <t xml:space="preserve">Prescriber manages Evidence of Prescription to valid channels </t>
  </si>
  <si>
    <t>Prescribing System -&gt; SOC / Agent</t>
  </si>
  <si>
    <t>Submit</t>
  </si>
  <si>
    <t>Cancel - Post Submit</t>
  </si>
  <si>
    <t>Acknowledgement of Prescription</t>
  </si>
  <si>
    <t>Acknowledgement of Prescription Cancellation</t>
  </si>
  <si>
    <t>Dispensing Authentication</t>
  </si>
  <si>
    <t xml:space="preserve">Dispense User Log In and Authenticated </t>
  </si>
  <si>
    <t>Dispensing System</t>
  </si>
  <si>
    <t>Dispenser retrieved prescription</t>
  </si>
  <si>
    <t>Presented data and information reflects prescriber's inputs</t>
  </si>
  <si>
    <t>Standards</t>
  </si>
  <si>
    <t>Prescription details conform to ALL requirements standards</t>
  </si>
  <si>
    <t>Evidences</t>
  </si>
  <si>
    <t>Evidences are as entered by prescriber</t>
  </si>
  <si>
    <t>Appropriate data audited and information reflects inputs</t>
  </si>
  <si>
    <t>Maintain (Dispense)</t>
  </si>
  <si>
    <t>Dispenser maintains / updates prescription details</t>
  </si>
  <si>
    <t>Dispenser cancels the prescription</t>
  </si>
  <si>
    <t>Dispenser submits that the prescription has been dispensed</t>
  </si>
  <si>
    <t>Annotations</t>
  </si>
  <si>
    <t>Dispenser makes annotations</t>
  </si>
  <si>
    <t>Reconcile</t>
  </si>
  <si>
    <t xml:space="preserve">Dispenser reconciles owing prescription </t>
  </si>
  <si>
    <t>Reverse Prescription</t>
  </si>
  <si>
    <t>Acknowledgement of Prescription Dispense</t>
  </si>
  <si>
    <t>Acknowledgement of Dispense Annotation</t>
  </si>
  <si>
    <t>Acknowledgement of Prescription Reversal</t>
  </si>
  <si>
    <t>Acknowledgement of Prescription Reconciliation</t>
  </si>
  <si>
    <t>SOC &lt; -&gt; Mobile Intermediary</t>
  </si>
  <si>
    <t>Agent Registry</t>
  </si>
  <si>
    <t>Agent &lt;-&gt; Mobile Intermediary</t>
  </si>
  <si>
    <t>Connection Authenticated</t>
  </si>
  <si>
    <t>Accept Electronic Prescription from Prescriber</t>
  </si>
  <si>
    <t>Mobile Application &lt;-&gt; Prescribing System</t>
  </si>
  <si>
    <t xml:space="preserve">Retrieved data audited </t>
  </si>
  <si>
    <t>Acronyms</t>
  </si>
  <si>
    <t>Date</t>
  </si>
  <si>
    <t>TSR</t>
  </si>
  <si>
    <t>CONFORMANCE REQUIREMENTS REFERENCE</t>
  </si>
  <si>
    <t>Associated Requirements Number taken from the Conformance Profile Specification.</t>
  </si>
  <si>
    <t xml:space="preserve">Displays the requirement to be met by the software being tested.
</t>
  </si>
  <si>
    <t>PRIORITY</t>
  </si>
  <si>
    <t>PRECONDITIONS</t>
  </si>
  <si>
    <t>Any preconditions, pre-requisites or set-up conditions required by the test.</t>
  </si>
  <si>
    <t>Test Data required to facilitate the testing.</t>
  </si>
  <si>
    <t xml:space="preserve">General comments in support of the test result
</t>
  </si>
  <si>
    <t>Top of Worksheet</t>
  </si>
  <si>
    <t>ACSC</t>
  </si>
  <si>
    <t>Australian Cyber Security Centre</t>
  </si>
  <si>
    <t>ADHA</t>
  </si>
  <si>
    <t>Australian Digital Health Agency</t>
  </si>
  <si>
    <t>AHPRA</t>
  </si>
  <si>
    <t>Australian Health Practitioner Regulation Agency</t>
  </si>
  <si>
    <t>AMT</t>
  </si>
  <si>
    <t>Australian Medicines Terminology</t>
  </si>
  <si>
    <t>AORT</t>
  </si>
  <si>
    <t>Acknowledgement Of Receipt - Timeout</t>
  </si>
  <si>
    <t>ASD</t>
  </si>
  <si>
    <t>Australian Signals Directorate</t>
  </si>
  <si>
    <t>ASL</t>
  </si>
  <si>
    <t>Active Script List</t>
  </si>
  <si>
    <t>ASLR</t>
  </si>
  <si>
    <t>Active Script List Registry</t>
  </si>
  <si>
    <t>CIS</t>
  </si>
  <si>
    <t>Clinical Information System</t>
  </si>
  <si>
    <t>DLM</t>
  </si>
  <si>
    <t>Dissemination Limiting Marker</t>
  </si>
  <si>
    <t>DoB</t>
  </si>
  <si>
    <t>Date of Birth</t>
  </si>
  <si>
    <t>DSPID</t>
  </si>
  <si>
    <t>Delivery Service Prescription Identifier</t>
  </si>
  <si>
    <t>eNRMC</t>
  </si>
  <si>
    <t>electronic National Residential Medication Chart</t>
  </si>
  <si>
    <t>ETP</t>
  </si>
  <si>
    <t>Electronic Transfer of Prescriptions</t>
  </si>
  <si>
    <t>HI Service</t>
  </si>
  <si>
    <t xml:space="preserve">Healthcare Identifiers Service operated by Services Australia </t>
  </si>
  <si>
    <t>HPN</t>
  </si>
  <si>
    <t>Hospital Provider Number</t>
  </si>
  <si>
    <t>HPI-I</t>
  </si>
  <si>
    <t>Healthcare Provider Identifier - Individual</t>
  </si>
  <si>
    <t>HPI-O</t>
  </si>
  <si>
    <t>Healthcare Provider Identifier - Organisation</t>
  </si>
  <si>
    <t>HTTPS</t>
  </si>
  <si>
    <t>Hyper Text Transfer Protocol Secure</t>
  </si>
  <si>
    <t>IHI</t>
  </si>
  <si>
    <t>Individual Healthcare Identifier</t>
  </si>
  <si>
    <t>ISM</t>
  </si>
  <si>
    <t>Information Security Manual</t>
  </si>
  <si>
    <t>MMS</t>
  </si>
  <si>
    <t>Multimedia Messaging Service</t>
  </si>
  <si>
    <t>OAuth</t>
  </si>
  <si>
    <t>Open Authorisation</t>
  </si>
  <si>
    <t>PBS</t>
  </si>
  <si>
    <t>Pharmaceutical Benefits Scheme</t>
  </si>
  <si>
    <t>PDS</t>
  </si>
  <si>
    <t>Prescription Delivery Service</t>
  </si>
  <si>
    <t>PKI</t>
  </si>
  <si>
    <t>Public Key Infrastructure</t>
  </si>
  <si>
    <t>PRODA</t>
  </si>
  <si>
    <t>Provider Digital Access</t>
  </si>
  <si>
    <t>RACFIF</t>
  </si>
  <si>
    <t>Residential Aged Care Facility ID</t>
  </si>
  <si>
    <t>RPBS</t>
  </si>
  <si>
    <t>Repatriation Pharmaceutical Benefits Scheme</t>
  </si>
  <si>
    <t>RSA</t>
  </si>
  <si>
    <t>An asymmetric cryptosystem invented by Ron Rivest, Adi Shamir and Leonard Adleman</t>
  </si>
  <si>
    <t>SIEM</t>
  </si>
  <si>
    <t>Security Information and Event Management</t>
  </si>
  <si>
    <t>SoC</t>
  </si>
  <si>
    <t>Subject of Care (patient or consumer)</t>
  </si>
  <si>
    <t>SMS</t>
  </si>
  <si>
    <t>Short Message Service</t>
  </si>
  <si>
    <t>SNOMED-CT-AU</t>
  </si>
  <si>
    <t>Systematised Nomenclature of Medicine – Clinical Terms - Australia</t>
  </si>
  <si>
    <t>URI</t>
  </si>
  <si>
    <t>Uniform Resource Identifier</t>
  </si>
  <si>
    <t>URL</t>
  </si>
  <si>
    <t>Uniform Resource Locator</t>
  </si>
  <si>
    <t>UTC</t>
  </si>
  <si>
    <t>Coordinated Universal Time</t>
  </si>
  <si>
    <t xml:space="preserve">End to End systems involvement for the whole of the Electronic Prescription System - outlining interfacing systems, applications and related functions. Specific details relating to Mobile Application System with PDS and other systems highlighted. See Related Documents and Test Artefacts. </t>
  </si>
  <si>
    <t>Test Case Number</t>
  </si>
  <si>
    <t>TEST CASES</t>
  </si>
  <si>
    <t>Scenario Summary</t>
  </si>
  <si>
    <t>TS_MA_001</t>
  </si>
  <si>
    <t>TS_MA_002</t>
  </si>
  <si>
    <t>Scenario:</t>
  </si>
  <si>
    <t>Objective:</t>
  </si>
  <si>
    <t>Pre-requisites:</t>
  </si>
  <si>
    <t>Scenario Test Cases:</t>
  </si>
  <si>
    <t>Test Steps</t>
  </si>
  <si>
    <t>Test Cases</t>
  </si>
  <si>
    <t>Conformance Requirement(s)</t>
  </si>
  <si>
    <t>TEST STEP / CASE DESCRIPTION</t>
  </si>
  <si>
    <t>ACTUAL TEST RESULT</t>
  </si>
  <si>
    <t>Deactivate Mobile Account</t>
  </si>
  <si>
    <t>Scenario result:</t>
  </si>
  <si>
    <t>Percentage complete</t>
  </si>
  <si>
    <t>Scenario status</t>
  </si>
  <si>
    <r>
      <t xml:space="preserve">Test Cases </t>
    </r>
    <r>
      <rPr>
        <b/>
        <sz val="11"/>
        <color rgb="FFFF0000"/>
        <rFont val="Calibri"/>
        <family val="2"/>
        <scheme val="minor"/>
      </rPr>
      <t xml:space="preserve">Failed </t>
    </r>
    <r>
      <rPr>
        <b/>
        <sz val="11"/>
        <rFont val="Calibri"/>
        <family val="2"/>
        <scheme val="minor"/>
      </rPr>
      <t>or TBD</t>
    </r>
  </si>
  <si>
    <r>
      <t xml:space="preserve">Test cases </t>
    </r>
    <r>
      <rPr>
        <b/>
        <sz val="11"/>
        <color rgb="FF00B050"/>
        <rFont val="Calibri"/>
        <family val="2"/>
      </rPr>
      <t>Passed</t>
    </r>
    <r>
      <rPr>
        <b/>
        <sz val="11"/>
        <rFont val="Calibri"/>
        <family val="2"/>
      </rPr>
      <t xml:space="preserve"> or N/A</t>
    </r>
  </si>
  <si>
    <t>Scenarios Complete</t>
  </si>
  <si>
    <t>Total Test cases</t>
  </si>
  <si>
    <r>
      <t xml:space="preserve">Scenarios </t>
    </r>
    <r>
      <rPr>
        <u/>
        <sz val="11"/>
        <color theme="1"/>
        <rFont val="Calibri"/>
        <family val="2"/>
        <scheme val="minor"/>
      </rPr>
      <t>Not</t>
    </r>
    <r>
      <rPr>
        <sz val="11"/>
        <color theme="1"/>
        <rFont val="Calibri"/>
        <family val="2"/>
        <scheme val="minor"/>
      </rPr>
      <t xml:space="preserve"> Complete</t>
    </r>
  </si>
  <si>
    <r>
      <t xml:space="preserve">Test case % </t>
    </r>
    <r>
      <rPr>
        <b/>
        <sz val="11"/>
        <color rgb="FF00B050"/>
        <rFont val="Calibri"/>
        <family val="2"/>
      </rPr>
      <t>Passed</t>
    </r>
    <r>
      <rPr>
        <b/>
        <sz val="11"/>
        <rFont val="Calibri"/>
        <family val="2"/>
      </rPr>
      <t xml:space="preserve"> or N/A</t>
    </r>
  </si>
  <si>
    <t>Total Scenarios</t>
  </si>
  <si>
    <t>Scenarios percentage Completed.</t>
  </si>
  <si>
    <t>MA - E2E INTERFACES</t>
  </si>
  <si>
    <t>TEST CASE</t>
  </si>
  <si>
    <t>TEST CASE NUMBER</t>
  </si>
  <si>
    <t xml:space="preserve">Unique identifier which distinguishes each test case from within the entire set of test specifications
</t>
  </si>
  <si>
    <t xml:space="preserve">Test Case, including steps </t>
  </si>
  <si>
    <t xml:space="preserve">The expected / desired outcome of the Test Case.
</t>
  </si>
  <si>
    <t>Prescribing System ACTIONS</t>
  </si>
  <si>
    <t>Assist SoC for register of Active Script List</t>
  </si>
  <si>
    <t>Prescriber registers ASL for SoC</t>
  </si>
  <si>
    <t>Dispensing System ACTIONS</t>
  </si>
  <si>
    <t>Dispenser registers ASL for SoC</t>
  </si>
  <si>
    <t>Dispensing System -&gt; API Gateway -&gt; ASLR</t>
  </si>
  <si>
    <t>Mobile Intermediary &amp; Application ACTIONS</t>
  </si>
  <si>
    <t>SoC Registry</t>
  </si>
  <si>
    <t>SOC Authorised and Enabled for Mobile Application Use</t>
  </si>
  <si>
    <t>Agent Authorised and Enabled for Mobile Application Use</t>
  </si>
  <si>
    <t xml:space="preserve">Recognised connection Authorisation to use Mobile Application </t>
  </si>
  <si>
    <t xml:space="preserve">Mobile Application &lt;-&gt; Mobile Intermediary </t>
  </si>
  <si>
    <t>Personal Information displayed through the Mobile Application</t>
  </si>
  <si>
    <t>Mobile Application &lt;-&gt; Mobile Intermediary &lt;-&gt; Prescribing System</t>
  </si>
  <si>
    <t>Mobile Intermediary &lt;-&gt; Mobile Application</t>
  </si>
  <si>
    <t>SoC Self-register of Active Script List</t>
  </si>
  <si>
    <t>SoC registers own ASL</t>
  </si>
  <si>
    <t>SoC (or agent) &lt;-&gt; Mobile Intermediary &lt;-&gt; API Gateway &lt;-&gt; ASLR</t>
  </si>
  <si>
    <t>SoC manages ASL and profile</t>
  </si>
  <si>
    <t>Active Script List Registry ACTIONS</t>
  </si>
  <si>
    <t>Request Registration for ASL - SoC</t>
  </si>
  <si>
    <t>SoC requests registration for Active Script List</t>
  </si>
  <si>
    <t>SoC &lt;-&gt; Mobile Intermediary &lt;-&gt; API Gateway &lt;-&gt; ASLR</t>
  </si>
  <si>
    <t>Request Registration for ASL - Prescribing System</t>
  </si>
  <si>
    <t>SoC requests registration for Active Script List through Prescribing System</t>
  </si>
  <si>
    <t>Prescribing System &lt;-&gt;API Gateway &lt;-&gt; ASLR</t>
  </si>
  <si>
    <t>Request Registration for ASL - Dispensing System</t>
  </si>
  <si>
    <t>SoC requests registration for Active Script List through Dispensing System</t>
  </si>
  <si>
    <t>Dispensing System &lt;-&gt;API Gateway &lt;-&gt; ASLR</t>
  </si>
  <si>
    <t>Register - Check IHI</t>
  </si>
  <si>
    <t xml:space="preserve">ASLR checks IHI for validity for the SoC </t>
  </si>
  <si>
    <t>ALSR &lt;-&gt; API Gateway &lt;-&gt;  HI Service</t>
  </si>
  <si>
    <t>View Active Script List - Prescribing System</t>
  </si>
  <si>
    <t>Prescribing System requests to view SoC's Active Script List</t>
  </si>
  <si>
    <t>View Active Script List - Dispensing System</t>
  </si>
  <si>
    <t>Dispensing System requests to view SoC's Active Script List</t>
  </si>
  <si>
    <t>Manage ASL - SoC</t>
  </si>
  <si>
    <t xml:space="preserve">SoC manages their Active Script List and permission etc. </t>
  </si>
  <si>
    <t>Add Electronic Prescription with ASL</t>
  </si>
  <si>
    <t>Dispense Electronic Prescription with ASL</t>
  </si>
  <si>
    <t>Prescribing System -&gt; API Gateway -&gt; ASLR</t>
  </si>
  <si>
    <t>TEST EVIDENCE (SCREEN SHOTS, RECORDINGS, FILES)</t>
  </si>
  <si>
    <t>TEST EVIDENCE 
(SCREEN SHOTS, RECORDINGS, FILES)</t>
  </si>
  <si>
    <t>Test Result Options</t>
  </si>
  <si>
    <t>N/A (Please provide reason)</t>
  </si>
  <si>
    <t>TEST EVIDENCE</t>
  </si>
  <si>
    <t xml:space="preserve">Any artefacts relevant to the testing which would qualify given test results - e.g. screenshots, recordings, files etc. 
Evidence may be directly inserted into this document or links and references indicated if artefacts kept externally. </t>
  </si>
  <si>
    <t>Document information</t>
  </si>
  <si>
    <t>Introduction</t>
  </si>
  <si>
    <t>Owner:</t>
  </si>
  <si>
    <r>
      <rPr>
        <sz val="9"/>
        <rFont val="Calibri"/>
        <family val="2"/>
        <scheme val="minor"/>
      </rPr>
      <t xml:space="preserve">The information in this section will provide a background of the test materials in this workbook and an overview of the individual worksheets and their structure and how they should be used as a working test document . </t>
    </r>
    <r>
      <rPr>
        <sz val="9"/>
        <color rgb="FFFF0000"/>
        <rFont val="Calibri"/>
        <family val="2"/>
        <scheme val="minor"/>
      </rPr>
      <t xml:space="preserve">
</t>
    </r>
  </si>
  <si>
    <t>Contact for enquiries:</t>
  </si>
  <si>
    <t>Australian Digital Health Agency Help Centre
t:  1300 901 001
e:  help@digitalhealth.gov.au</t>
  </si>
  <si>
    <t>Table of contents</t>
  </si>
  <si>
    <t>What test material do I need?</t>
  </si>
  <si>
    <t>Worksheet Names</t>
  </si>
  <si>
    <t>Worksheet Structure for Test Procedures</t>
  </si>
  <si>
    <t>Return to top</t>
  </si>
  <si>
    <t xml:space="preserve">Table 1 describes the abbreviated name and purpose of each worksheet. </t>
  </si>
  <si>
    <t>Table 1: Worksheet Names</t>
  </si>
  <si>
    <t>`</t>
  </si>
  <si>
    <t>WORKSHEET NAME</t>
  </si>
  <si>
    <t>FEATURE SET and PURPOSE</t>
  </si>
  <si>
    <t>TRACEABILITY</t>
  </si>
  <si>
    <t>Table 2: Worksheet Structure - Test procedure</t>
  </si>
  <si>
    <t>LABEL NAME</t>
  </si>
  <si>
    <t>DESCRIPTION</t>
  </si>
  <si>
    <r>
      <t xml:space="preserve">Result of the test (Pass, Fail, N/A or TBD) - Note: This will affect the Results CALC
</t>
    </r>
    <r>
      <rPr>
        <sz val="9"/>
        <color rgb="FF00B050"/>
        <rFont val="Calibri"/>
        <family val="2"/>
        <scheme val="minor"/>
      </rPr>
      <t>Pass</t>
    </r>
    <r>
      <rPr>
        <sz val="9"/>
        <rFont val="Calibri"/>
        <family val="2"/>
        <scheme val="minor"/>
      </rPr>
      <t xml:space="preserve">:  The software passed the test.
</t>
    </r>
    <r>
      <rPr>
        <sz val="9"/>
        <color rgb="FFFF0000"/>
        <rFont val="Calibri"/>
        <family val="2"/>
        <scheme val="minor"/>
      </rPr>
      <t>Fail</t>
    </r>
    <r>
      <rPr>
        <sz val="9"/>
        <rFont val="Calibri"/>
        <family val="2"/>
        <scheme val="minor"/>
      </rPr>
      <t xml:space="preserve">:    The software failed the test.
</t>
    </r>
    <r>
      <rPr>
        <b/>
        <sz val="9"/>
        <rFont val="Calibri"/>
        <family val="2"/>
        <scheme val="minor"/>
      </rPr>
      <t>N/A</t>
    </r>
    <r>
      <rPr>
        <sz val="9"/>
        <rFont val="Calibri"/>
        <family val="2"/>
        <scheme val="minor"/>
      </rPr>
      <t xml:space="preserve">:   Not applicable - the test is not applicable for the software being tested 
i.e. the test may be for an optional requirement that is not implemented in the software, or 
the test is conditional and the condition is not present.
</t>
    </r>
    <r>
      <rPr>
        <b/>
        <sz val="9"/>
        <rFont val="Calibri"/>
        <family val="2"/>
        <scheme val="minor"/>
      </rPr>
      <t>TBD</t>
    </r>
    <r>
      <rPr>
        <sz val="9"/>
        <rFont val="Calibri"/>
        <family val="2"/>
        <scheme val="minor"/>
      </rPr>
      <t>:   To be determined - the test result is still to be determined.</t>
    </r>
  </si>
  <si>
    <t>Table 3: Acronyms</t>
  </si>
  <si>
    <t>ACRONYM</t>
  </si>
  <si>
    <t>MEANING</t>
  </si>
  <si>
    <t>AACP</t>
  </si>
  <si>
    <t>ASD Approved Cryptographic Protocol</t>
  </si>
  <si>
    <t xml:space="preserve">TEST SUMMARY REPORT
</t>
  </si>
  <si>
    <t>Please complete</t>
  </si>
  <si>
    <t>Operating System/Environment Configuration (name and version)</t>
  </si>
  <si>
    <t>Optional.</t>
  </si>
  <si>
    <t>Additional software tools and versions not subject to testing used 
(e.g. web browser)</t>
  </si>
  <si>
    <t>THIS SECTION DOES NOT NEED TO BE MANUALLY FILLED IN - IT WILL BE AUTOMATICALLY CALCULATED.</t>
  </si>
  <si>
    <t>Scenario worksheet</t>
  </si>
  <si>
    <t xml:space="preserve"> Total % Tests Passed or N/A</t>
  </si>
  <si>
    <t>Number of Scenarios</t>
  </si>
  <si>
    <r>
      <t>Test Case worksheet</t>
    </r>
    <r>
      <rPr>
        <sz val="10"/>
        <rFont val="Calibri"/>
        <family val="2"/>
        <scheme val="minor"/>
      </rPr>
      <t xml:space="preserve"> </t>
    </r>
  </si>
  <si>
    <t>Test % Success Rate</t>
  </si>
  <si>
    <t>Number of Tests</t>
  </si>
  <si>
    <t>Number of N/A test results for mandatory tests</t>
  </si>
  <si>
    <t>MANDATORY AND N/A</t>
  </si>
  <si>
    <t>References and Related Documents</t>
  </si>
  <si>
    <t>Version</t>
  </si>
  <si>
    <t>Product version history</t>
  </si>
  <si>
    <t>Comments</t>
  </si>
  <si>
    <t>Acknowledgements</t>
  </si>
  <si>
    <r>
      <t xml:space="preserve">Council of Australian Governments
</t>
    </r>
    <r>
      <rPr>
        <sz val="8"/>
        <rFont val="Arial"/>
        <family val="2"/>
      </rPr>
      <t xml:space="preserve">The Australian Digital Health Agency is jointly funded by the Australian Government and all state and territory governments.
</t>
    </r>
  </si>
  <si>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</si>
  <si>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</si>
  <si>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</si>
  <si>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</si>
  <si>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</si>
  <si>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Sub Section - Requirements</t>
  </si>
  <si>
    <t>Conformance  Specification Number</t>
  </si>
  <si>
    <t xml:space="preserve">Traceability Matrix summarising requirements and tests with associated Requirement sections and Scenarios.
</t>
  </si>
  <si>
    <t xml:space="preserve">Specifies whether a test is mandatory, recommended or optional.  This is done with the abbreviation:
M for Mandatory 
R for Recommended
C for Conditional
O for Optional
</t>
  </si>
  <si>
    <t>REFERENCES</t>
  </si>
  <si>
    <t xml:space="preserve">This worksheet contains a list of documents that are referenced directly from this document and other documents that are related to this document.
</t>
  </si>
  <si>
    <t xml:space="preserve">High level scenarios based on the Test Cases and their purpose. To be used in conjunction with Test Data developed and specified. See Related Documents and Test Artefacts. 
The test cases were written against the requirements as they were specified. It is suggested that testing should be carried out in line with the scenarios which better suit a natural test order. </t>
  </si>
  <si>
    <t>CTD</t>
  </si>
  <si>
    <t>Conformance Test Data</t>
  </si>
  <si>
    <t>CTS</t>
  </si>
  <si>
    <t>Conformance Test Specification</t>
  </si>
  <si>
    <t>Number of Test Cases</t>
  </si>
  <si>
    <t>Tests marked N/A</t>
  </si>
  <si>
    <t xml:space="preserve">Software Developer: </t>
  </si>
  <si>
    <t xml:space="preserve">Contact name </t>
  </si>
  <si>
    <t xml:space="preserve">Contact number </t>
  </si>
  <si>
    <t xml:space="preserve">Contact email address </t>
  </si>
  <si>
    <t>Address</t>
  </si>
  <si>
    <t xml:space="preserve">Implementation Under Test: </t>
  </si>
  <si>
    <t>Software description</t>
  </si>
  <si>
    <t>Testing location address</t>
  </si>
  <si>
    <t>Date(s) of testing</t>
  </si>
  <si>
    <t>Name of person(s) conducting tests</t>
  </si>
  <si>
    <t>States and territories applicable</t>
  </si>
  <si>
    <t>Software component name (s)</t>
  </si>
  <si>
    <t>Please specify all software components being used in this assessment</t>
  </si>
  <si>
    <t>Software version number (s)</t>
  </si>
  <si>
    <t>Mobile Application Type</t>
  </si>
  <si>
    <t>All States and Territories in Australia</t>
  </si>
  <si>
    <t>Document Name</t>
  </si>
  <si>
    <t>Solution Architecture</t>
  </si>
  <si>
    <t>- Document ID: DH-2625:2017</t>
  </si>
  <si>
    <t>Electronic Prescribing - National Requirements for Electronic Prescriptions v1.0</t>
  </si>
  <si>
    <t>Requirements Overview</t>
  </si>
  <si>
    <t>MC-16</t>
  </si>
  <si>
    <t>MC-595</t>
  </si>
  <si>
    <t>MC-12</t>
  </si>
  <si>
    <t>R</t>
  </si>
  <si>
    <t>C</t>
  </si>
  <si>
    <t>PDS Unavailable</t>
  </si>
  <si>
    <t>Electronic Prescriptions exist</t>
  </si>
  <si>
    <t>Appropriate security exists in system:
- Password or PIN etc.</t>
  </si>
  <si>
    <t xml:space="preserve">Mobile Application provides the device ID to the Mobile Intermediary
The connection request data contains a unique identifier tied to the mobile device hardware
</t>
  </si>
  <si>
    <t>WCAG</t>
  </si>
  <si>
    <t>Web Content Accessibility Guidelines</t>
  </si>
  <si>
    <t>MC-615</t>
  </si>
  <si>
    <t>System Security system established and maintained</t>
  </si>
  <si>
    <t>MA-942</t>
  </si>
  <si>
    <t>MA-943</t>
  </si>
  <si>
    <t>MA-944</t>
  </si>
  <si>
    <t>user(s) of application exist for authentication</t>
  </si>
  <si>
    <t>MA-931</t>
  </si>
  <si>
    <t>A period of inactivity has been identified in the system</t>
  </si>
  <si>
    <t>MA-946</t>
  </si>
  <si>
    <t>MA-937</t>
  </si>
  <si>
    <t>Mobile user account</t>
  </si>
  <si>
    <t xml:space="preserve">Log in to the mobile system and do not interact with the system for a period of inactivity defined </t>
  </si>
  <si>
    <t>Credentials checked against breached credentials service - use of system permitted.</t>
  </si>
  <si>
    <t xml:space="preserve">Users(s) in the system for use.
Breached Credentials Service </t>
  </si>
  <si>
    <t>Credentials checked against breached credentials service - use of system refused.</t>
  </si>
  <si>
    <t>MI-2</t>
  </si>
  <si>
    <t>MI-10</t>
  </si>
  <si>
    <t>MI-10A</t>
  </si>
  <si>
    <t>Generate audit file for transmission to regulating body.</t>
  </si>
  <si>
    <t>Existing mobile audit information with full details that serve requirements for sending.</t>
  </si>
  <si>
    <t>MI-9</t>
  </si>
  <si>
    <t>MI-7</t>
  </si>
  <si>
    <t>MI-8</t>
  </si>
  <si>
    <t>The mobile intermediary can access the encrypted payload of messages related to the SoC
The mobile application displays the SoC's prescription information</t>
  </si>
  <si>
    <t>The mobile intermediary cannot access the encrypted payload of any message related to the SoC
The mobile application does not display the SoC's prescription information</t>
  </si>
  <si>
    <t>ASLR available
Mobile Application System available
SoC provided a consent for Mobile Intermediary to access their information</t>
  </si>
  <si>
    <t>ASLR available
Mobile Application System available
SoC has not provided a consent for Mobile Intermediary to access their information</t>
  </si>
  <si>
    <t>MI-13</t>
  </si>
  <si>
    <t>MI-11</t>
  </si>
  <si>
    <r>
      <rPr>
        <sz val="11"/>
        <color rgb="FF002060"/>
        <rFont val="Calibri"/>
        <family val="2"/>
        <scheme val="minor"/>
      </rPr>
      <t>CONDITION: Mobile intermediary operates as a Commonwealth Government Service</t>
    </r>
    <r>
      <rPr>
        <sz val="11"/>
        <rFont val="Calibri"/>
        <family val="2"/>
        <scheme val="minor"/>
      </rPr>
      <t xml:space="preserve">
Mobile Intermediary service operates as a Commonwealth Government Service
</t>
    </r>
  </si>
  <si>
    <t>MI-12</t>
  </si>
  <si>
    <t>MI-939</t>
  </si>
  <si>
    <t xml:space="preserve">System set-up to check encryption
</t>
  </si>
  <si>
    <t xml:space="preserve">Monitor Mobile Intermediary Systems:
Inspect transient information assets at rest.
</t>
  </si>
  <si>
    <t>Electronic Prescription and associated data.</t>
  </si>
  <si>
    <t>TS_MI_002</t>
  </si>
  <si>
    <t xml:space="preserve">Mobile Intermediary service operates as a Commonwealth Government Service
</t>
  </si>
  <si>
    <t>Mobile Application</t>
  </si>
  <si>
    <t>Valid Authentication - System must authenticate the validity</t>
  </si>
  <si>
    <t>User accounts have been established.</t>
  </si>
  <si>
    <r>
      <rPr>
        <sz val="11"/>
        <color rgb="FF002060"/>
        <rFont val="Calibri"/>
        <family val="2"/>
      </rPr>
      <t>CONDITION - System supports maintenance of a user account</t>
    </r>
    <r>
      <rPr>
        <sz val="11"/>
        <rFont val="Calibri"/>
        <family val="2"/>
      </rPr>
      <t xml:space="preserve">
Deactivate User Account</t>
    </r>
  </si>
  <si>
    <t>Valid active user accounts with personal and prescription information.</t>
  </si>
  <si>
    <t>Valid conformance ID to send with request.</t>
  </si>
  <si>
    <t>START:  Common requirements for MI &amp; MA</t>
  </si>
  <si>
    <t>End:  Common requirements for MI &amp; MA</t>
  </si>
  <si>
    <t>TC_MC_MA_001</t>
  </si>
  <si>
    <t>START:  Security Requirements for Mobile Application Systems</t>
  </si>
  <si>
    <t>END: Security Requirements for Mobile Application Systems</t>
  </si>
  <si>
    <t>Mobile device has co-existing mobile Application systems.</t>
  </si>
  <si>
    <t>Mobile device has co-existing mobile Application systems - User preference settings.</t>
  </si>
  <si>
    <t>User has the option to select a default system for use.</t>
  </si>
  <si>
    <t>Mobile Application is set-up with a working application.
Other systems are available for installation.
User settings available where applicable.</t>
  </si>
  <si>
    <t>TC_MC_MA_002</t>
  </si>
  <si>
    <r>
      <t xml:space="preserve">Applications can co-exist.. 
There are no automatic feature settings to manipulate a default system for use.
</t>
    </r>
    <r>
      <rPr>
        <i/>
        <sz val="11"/>
        <rFont val="Calibri"/>
        <family val="2"/>
      </rPr>
      <t xml:space="preserve">
Note: Requirement applies to any device, operating system or other settings - Developed software should not include any default features for these aspects.
</t>
    </r>
  </si>
  <si>
    <t xml:space="preserve">Second system or dummy application available to demonstrate systems can co-exist on a mobile device. 
</t>
  </si>
  <si>
    <t>Access application functionality with no security details</t>
  </si>
  <si>
    <t>Access application functionality with security details provided - Password, PIN etc.</t>
  </si>
  <si>
    <t>System is in use and application security in place.</t>
  </si>
  <si>
    <t>Application level security and profiles set-up.</t>
  </si>
  <si>
    <t>Mobile Application sends a requests for prescription information to the Mobile Intermediary.</t>
  </si>
  <si>
    <t>Scan inappropriate source.</t>
  </si>
  <si>
    <t>Paper EoP stored in system</t>
  </si>
  <si>
    <t>Active / Login to the system - Paper sourced EoP exists</t>
  </si>
  <si>
    <t>EoP has been scanned into the System</t>
  </si>
  <si>
    <t>EoP has been scanned into the system</t>
  </si>
  <si>
    <t>Paper EoPs scanned and already present in the system.</t>
  </si>
  <si>
    <t>Display Electronic Prescriptions PDS - No Edit</t>
  </si>
  <si>
    <t>Display Electronic Prescriptions ASLR - No Edit</t>
  </si>
  <si>
    <t>Display Electronic Prescriptions - Change Medical details</t>
  </si>
  <si>
    <t>Mobile Intermediary Unavailable</t>
  </si>
  <si>
    <t>Request information from PDS</t>
  </si>
  <si>
    <t>User views stored Electronic Prescriptions - Tokens and information.</t>
  </si>
  <si>
    <t>Every token is available for view and has appropriate information displayed as selected.
All tokens are rendered as a QR code.</t>
  </si>
  <si>
    <t>Electronic Prescriptions is dispensed.</t>
  </si>
  <si>
    <t>Appropriate Dispense message displayed - the user is given the option to disable any future messages.</t>
  </si>
  <si>
    <t>Appropriate Cancel message displayed - the user is given the option to disable any future messages.</t>
  </si>
  <si>
    <t>Appropriate Expired message displayed - the user is given the option to disable any future messages.</t>
  </si>
  <si>
    <t>Electronic Prescriptions is cancelled.</t>
  </si>
  <si>
    <t>System design includes function to compare the mobile number being used with the mobile number being selected for notifications.</t>
  </si>
  <si>
    <t>Notification regarding dispense item - Mobile number being used is the same as the notification number.</t>
  </si>
  <si>
    <t>Mobile in use used as notification number.</t>
  </si>
  <si>
    <t xml:space="preserve">Electronic prescription for transmission.
SMS details to send information.
</t>
  </si>
  <si>
    <t xml:space="preserve">Electronic prescription for transmission.
Email details to send information.
</t>
  </si>
  <si>
    <t>Electronic prescriptions held on mobile application.</t>
  </si>
  <si>
    <t>Information transmitted:
- Token or URL
- Initials of SoC
- Medicine Name
No other information other than the above transmitted.</t>
  </si>
  <si>
    <t>Display historical data</t>
  </si>
  <si>
    <t>Mobile Application is in use.</t>
  </si>
  <si>
    <t>Uninstall / Remove the mobile application.</t>
  </si>
  <si>
    <t>TC_MC_MA_003</t>
  </si>
  <si>
    <t>TC_MC_MA_004</t>
  </si>
  <si>
    <t>TC_MC_MA_005</t>
  </si>
  <si>
    <t>TC_MC_MA_006</t>
  </si>
  <si>
    <t>TC_MC_MA_007</t>
  </si>
  <si>
    <t>TC_MC_MA_008</t>
  </si>
  <si>
    <t>TC_MC_MA_009</t>
  </si>
  <si>
    <t>TC_MC_MA_010</t>
  </si>
  <si>
    <t>TC_MC_MA_011</t>
  </si>
  <si>
    <t>TC_MC_MA_012</t>
  </si>
  <si>
    <t>TC_MC_MA_013</t>
  </si>
  <si>
    <t>TC_MC_MA_014</t>
  </si>
  <si>
    <t>TC_MC_MA_015</t>
  </si>
  <si>
    <t>TC_MC_MA_016</t>
  </si>
  <si>
    <t>TC_MC_MA_017</t>
  </si>
  <si>
    <t>TC_MC_MA_018</t>
  </si>
  <si>
    <t>TC_MC_MA_019</t>
  </si>
  <si>
    <t>TC_MC_MA_020</t>
  </si>
  <si>
    <t>TC_MC_MA_021</t>
  </si>
  <si>
    <t>TC_MC_MA_022</t>
  </si>
  <si>
    <t>TC_MC_MA_023</t>
  </si>
  <si>
    <t>TC_MC_MA_024</t>
  </si>
  <si>
    <t>TC_MC_MA_025</t>
  </si>
  <si>
    <t>TC_MC_MA_026</t>
  </si>
  <si>
    <t>TC_MC_MA_027</t>
  </si>
  <si>
    <t>TC_MC_MA_028</t>
  </si>
  <si>
    <t>Electronic Prescriptions exist.</t>
  </si>
  <si>
    <t xml:space="preserve">Legacy Electronic Prescriptions exist.in the system. </t>
  </si>
  <si>
    <t>User requests token status - status has changed.</t>
  </si>
  <si>
    <t>New session started for the application - Statuses have changed.</t>
  </si>
  <si>
    <t>Electronic prescriptions exist. Status has changed since last checked.</t>
  </si>
  <si>
    <t>Latest status of token updated in the system.</t>
  </si>
  <si>
    <t>Latest statuses of the tokens updated in the system.</t>
  </si>
  <si>
    <t>Electronic Prescriptions exist - Expired</t>
  </si>
  <si>
    <t>Electronic Prescriptions exist - Cancelled</t>
  </si>
  <si>
    <t>Electronic Prescriptions exist - Dispensed</t>
  </si>
  <si>
    <t>TC_MC_MA_029</t>
  </si>
  <si>
    <t>TC_MC_MA_030</t>
  </si>
  <si>
    <t>TC_MC_MA_031</t>
  </si>
  <si>
    <t>TC_MC_MA_032</t>
  </si>
  <si>
    <t>TC_MC_MA_033</t>
  </si>
  <si>
    <t xml:space="preserve">Electronic Prescriptions exist that are about to expire and expired </t>
  </si>
  <si>
    <t>Electronic Prescription has expired.</t>
  </si>
  <si>
    <t>User notified that the prescription has expired.</t>
  </si>
  <si>
    <r>
      <t xml:space="preserve">User notified that the prescription is about to expire.
</t>
    </r>
    <r>
      <rPr>
        <i/>
        <sz val="11"/>
        <rFont val="Calibri"/>
        <family val="2"/>
        <scheme val="minor"/>
      </rPr>
      <t>Note: Proximity of expiration is arbitrary to the system.</t>
    </r>
  </si>
  <si>
    <t>Electronic Prescription is about to expire.</t>
  </si>
  <si>
    <t>Developed Application.</t>
  </si>
  <si>
    <r>
      <t xml:space="preserve">Standards to AA level followed throughout.
</t>
    </r>
    <r>
      <rPr>
        <i/>
        <sz val="11"/>
        <rFont val="Calibri"/>
        <family val="2"/>
        <scheme val="minor"/>
      </rPr>
      <t xml:space="preserve">
</t>
    </r>
  </si>
  <si>
    <r>
      <t xml:space="preserve">Check WCAG standards in the application.
</t>
    </r>
    <r>
      <rPr>
        <i/>
        <sz val="11"/>
        <rFont val="Calibri"/>
        <family val="2"/>
        <scheme val="minor"/>
      </rPr>
      <t>Note: Web Content Accessibility Guidelines (WCAG) https://www.w3.org/TR/WCAG21/
WCAG standards provide extensive guidelines and should be generally considered for application design.</t>
    </r>
  </si>
  <si>
    <t>ETP information.</t>
  </si>
  <si>
    <t>Mobile Application contains data added by the user.</t>
  </si>
  <si>
    <t>Check data fields added - data types.</t>
  </si>
  <si>
    <t>Appropriate data types for added information.</t>
  </si>
  <si>
    <t xml:space="preserve">Appropriate data types for added information fields. e.g. CHAR, BOOLEAN etc. </t>
  </si>
  <si>
    <t>TC_MC_MA_034</t>
  </si>
  <si>
    <t>TC_MC_MA_035</t>
  </si>
  <si>
    <t>TC_MC_MA_036</t>
  </si>
  <si>
    <t>TC_MC_MA_037</t>
  </si>
  <si>
    <t>TC_MC_MA_038</t>
  </si>
  <si>
    <t>TC_MC_MA_039</t>
  </si>
  <si>
    <t>Mobile Intermediary Available.
PDS Available
Prescription Information exists</t>
  </si>
  <si>
    <t>TC_MC_MAP_001</t>
  </si>
  <si>
    <t>TC_MC_MAP_002</t>
  </si>
  <si>
    <t>TC_MC_MAP_003</t>
  </si>
  <si>
    <t>TC_MC_MAP_004</t>
  </si>
  <si>
    <t>Confirmation required to delete the prescription, requiring a yes / no response.
No deletion if not confirmed.</t>
  </si>
  <si>
    <t>Electronic prescription exists.</t>
  </si>
  <si>
    <t>HCP</t>
  </si>
  <si>
    <t>Healthcare Provider</t>
  </si>
  <si>
    <t>ASLR Available.
ASLR Accounts have been established.</t>
  </si>
  <si>
    <t>Valid active ASLR account with prescription information.</t>
  </si>
  <si>
    <t xml:space="preserve">ASLR Available.
Prescription items exist - Hidden.
</t>
  </si>
  <si>
    <t>Electronic prescription hidden.</t>
  </si>
  <si>
    <t>Electronic prescription unhidden.</t>
  </si>
  <si>
    <t xml:space="preserve">ASLR Available.
Prescription items exist - Unhidden.
</t>
  </si>
  <si>
    <t>Message prompted warning the user that unhiding the item will permit other healthcare providers to see that item.</t>
  </si>
  <si>
    <t xml:space="preserve">ASLR Available.
Application set up with Primary Contact.
</t>
  </si>
  <si>
    <t>Delete / remove / erase Primary Contact details.</t>
  </si>
  <si>
    <t>Unable to action - can only edit details.</t>
  </si>
  <si>
    <t>Primary Contact for the ASL.</t>
  </si>
  <si>
    <t>Create or change a password for the user - strength of password.</t>
  </si>
  <si>
    <t>Account / Application users with PIN.</t>
  </si>
  <si>
    <t>System Security system established and maintained.
PIN security in use.</t>
  </si>
  <si>
    <r>
      <rPr>
        <sz val="11"/>
        <color rgb="FF002060"/>
        <rFont val="Calibri"/>
        <family val="2"/>
        <scheme val="minor"/>
      </rPr>
      <t>CONDITION: Security Set-up uses PIN</t>
    </r>
    <r>
      <rPr>
        <sz val="11"/>
        <rFont val="Calibri"/>
        <family val="2"/>
        <scheme val="minor"/>
      </rPr>
      <t xml:space="preserve">
Create or change a PIN for the user - strength of password.</t>
    </r>
  </si>
  <si>
    <t>Mobile Intermediary does not process the request.
 Appropriate response to the Mobile application.</t>
  </si>
  <si>
    <t xml:space="preserve">Mobile application request with invalid conformance ID.
Working list of valid conformance IDs for compare purposes.
</t>
  </si>
  <si>
    <t xml:space="preserve">Mobile application request with no conformance ID.
</t>
  </si>
  <si>
    <t xml:space="preserve">File generated includes  is in a format that can be send electronically: Text, PDF, log file or others.
The file has complete and correct information as per requirements  and is human readable.
</t>
  </si>
  <si>
    <t xml:space="preserve">Retrieve prescription information from ASLR on behalf of mobile application 
</t>
  </si>
  <si>
    <t xml:space="preserve">Active Script List Registry available
</t>
  </si>
  <si>
    <t xml:space="preserve">Retrieve SoC's prescription information contained in ASLR on behalf of mobile application - no consent.
</t>
  </si>
  <si>
    <t xml:space="preserve">Retrieve SoC's prescription information contained in ASLR on behalf of mobile application - Consent.
</t>
  </si>
  <si>
    <t>Mobile Application (from a mobile device) sends connection requests to Mobile Intermediary</t>
  </si>
  <si>
    <t>System sends request information to a valid Mobile Intermediary</t>
  </si>
  <si>
    <t>System sends request information to a valid ASL</t>
  </si>
  <si>
    <t>Application level security details - Password, PIN, biometric input etc.</t>
  </si>
  <si>
    <t>Security provided validated - Application functionality provided.</t>
  </si>
  <si>
    <t>System / application has various sources for EP token</t>
  </si>
  <si>
    <t>System / application has various sources for EP information</t>
  </si>
  <si>
    <t>Information displayed as per the original details.
It is clearly stated that this is NOT an active script.
Token is NOT displayed.</t>
  </si>
  <si>
    <t>Original Prescription details are presented as entered when entered into the system. Full medicine name includes active ingredient information entered.</t>
  </si>
  <si>
    <t>Non-Conformant Mobile Application - No Conformance ID</t>
  </si>
  <si>
    <t>Mobile Intermediary receives request for Electronic Prescriptions from non-conformant mobile application - Invalid conformance ID.</t>
  </si>
  <si>
    <t>Non-Conformant Mobile Application - Invalid Conformance ID</t>
  </si>
  <si>
    <t>Mobile Intermediary receives request for Electronic Prescriptions from non-conformant mobile application - No conformance ID.</t>
  </si>
  <si>
    <t>ASLR Unavailable</t>
  </si>
  <si>
    <t>Request information from ASLR</t>
  </si>
  <si>
    <t>Request information from MI</t>
  </si>
  <si>
    <t>MA-505</t>
  </si>
  <si>
    <t>MA-510</t>
  </si>
  <si>
    <t>MA-513</t>
  </si>
  <si>
    <t>MA-515</t>
  </si>
  <si>
    <t>MA-520</t>
  </si>
  <si>
    <t>MA-525</t>
  </si>
  <si>
    <t>MA-530</t>
  </si>
  <si>
    <t>MA-535</t>
  </si>
  <si>
    <t>MA-555</t>
  </si>
  <si>
    <t>MA-560</t>
  </si>
  <si>
    <t>MA-562</t>
  </si>
  <si>
    <t>MA-575</t>
  </si>
  <si>
    <t>MA-577</t>
  </si>
  <si>
    <t>MA-580</t>
  </si>
  <si>
    <t>MA-585</t>
  </si>
  <si>
    <t>MA-590</t>
  </si>
  <si>
    <t>MA-600</t>
  </si>
  <si>
    <t>MA-606</t>
  </si>
  <si>
    <t>MA-607</t>
  </si>
  <si>
    <t>MA-608</t>
  </si>
  <si>
    <t>MA-565</t>
  </si>
  <si>
    <t>MA-570</t>
  </si>
  <si>
    <t>MA-620</t>
  </si>
  <si>
    <t>MA-630</t>
  </si>
  <si>
    <t>MA-635</t>
  </si>
  <si>
    <t>MA-640</t>
  </si>
  <si>
    <t>MA-645</t>
  </si>
  <si>
    <t>MA-650</t>
  </si>
  <si>
    <t>MI-610</t>
  </si>
  <si>
    <t>MI-540</t>
  </si>
  <si>
    <t>TC_MC_MIA_001</t>
  </si>
  <si>
    <t>TC_MC_MIA_002</t>
  </si>
  <si>
    <t>TC_MC_MA_040</t>
  </si>
  <si>
    <t>TC_MC_MAA_001</t>
  </si>
  <si>
    <t>TC_MC_MAA_002</t>
  </si>
  <si>
    <t>TC_MC_MAA_003</t>
  </si>
  <si>
    <t>TC_MC_MAA_004</t>
  </si>
  <si>
    <t>TC_MC_MAA_005</t>
  </si>
  <si>
    <t>TC_MC_MAA_006</t>
  </si>
  <si>
    <t>TC_MC_MAA_007</t>
  </si>
  <si>
    <t>TC_MC_MAA_008</t>
  </si>
  <si>
    <t>TC_MC_MAA_009</t>
  </si>
  <si>
    <t>TC_MC_MIP_001</t>
  </si>
  <si>
    <t>TC_MC_MIP_002</t>
  </si>
  <si>
    <t>Transmit item via SMS.</t>
  </si>
  <si>
    <t>Transmit item via Email.</t>
  </si>
  <si>
    <t>MI</t>
  </si>
  <si>
    <t>MI &amp; MA</t>
  </si>
  <si>
    <t>Mobile App to ASLR</t>
  </si>
  <si>
    <t>Security timeout - Application has not been in use exceeds 15 minutes.</t>
  </si>
  <si>
    <t>System / application receives and stores token from various sources</t>
  </si>
  <si>
    <t>Electronic Prescriptions is dispensed - Notification</t>
  </si>
  <si>
    <t>Electronic Prescriptions is cancelled - Notification</t>
  </si>
  <si>
    <t>Electronic Prescription has expired - Notification</t>
  </si>
  <si>
    <t>Electronic Prescription is about to expire - Notification</t>
  </si>
  <si>
    <t>System stores and / or presents ETP information but visually looks different from Electronic prescription</t>
  </si>
  <si>
    <t>Application is set-up to automatically delete dispensed prescriptions.</t>
  </si>
  <si>
    <t>Application is set-up to automatically delete cancelled prescriptions.</t>
  </si>
  <si>
    <t>Application is set-up to automatically delete expired prescriptions.</t>
  </si>
  <si>
    <t>If System supports de-activation of an ASLR account - Scripts unavailable.</t>
  </si>
  <si>
    <t>Retrieve prescription information contained in ASLR on behalf of mobile application</t>
  </si>
  <si>
    <t>1. SoC or Agent is not registered with Mobile Application
2. Mobile Intermediary available
3. PDS available
4.ASLR available</t>
  </si>
  <si>
    <t>MA-500</t>
  </si>
  <si>
    <t>TC_MC_MA_041</t>
  </si>
  <si>
    <t>Authentication and connection</t>
  </si>
  <si>
    <t xml:space="preserve">MC-16
MC-545
MA-510
MA-513
MA-515
</t>
  </si>
  <si>
    <t>Mobile Application to PDS</t>
  </si>
  <si>
    <t>Mobile Application to ASLR</t>
  </si>
  <si>
    <t>MA-565
MA-570
MA-585</t>
  </si>
  <si>
    <t xml:space="preserve">MA-8
MA-9
MA-630
MA-635
MA-640
MA-645
MA-650
</t>
  </si>
  <si>
    <t>Use Mobile Application for Electronic Prescriptions and ASL.</t>
  </si>
  <si>
    <t>1. Independent application is using Mobile Intermediary to connect to PDS or ASLR.
2. PDS available
3.ASLR available</t>
  </si>
  <si>
    <t xml:space="preserve">MI-10
MI-10A
</t>
  </si>
  <si>
    <t>Mobile Intermediary Audit</t>
  </si>
  <si>
    <t>Data and payload encryption and request.</t>
  </si>
  <si>
    <t xml:space="preserve">MI-9
MI-7
MI-8
MI-13
MI-540
</t>
  </si>
  <si>
    <t>Mobile intermediary</t>
  </si>
  <si>
    <t>Note: Formulas (C31 &amp; C32) -&gt;</t>
  </si>
  <si>
    <t>MI receives request for Electronic Prescriptions from non-conformant mobile application - Invalid conformance ID.</t>
  </si>
  <si>
    <t>END:  Common Requirements for Mobile Applications</t>
  </si>
  <si>
    <t>Use Mobile Intermediary for Electronic Prescriptions and ASL.</t>
  </si>
  <si>
    <t>MA-595</t>
  </si>
  <si>
    <t>Start: Mobile Intermediary - Authentication and authorisation</t>
  </si>
  <si>
    <t>Mobile Intermediary - Security</t>
  </si>
  <si>
    <t xml:space="preserve">Monitor Mobile Intermediary Systems - Inspect transient information assets at rest.
</t>
  </si>
  <si>
    <t>TC_MC_MIC_003</t>
  </si>
  <si>
    <t>TC_MC_MIC_001</t>
  </si>
  <si>
    <t>TC_MC_MIC_002</t>
  </si>
  <si>
    <t>TC_MC_MIC_004</t>
  </si>
  <si>
    <t>TC_MC_MIC_006</t>
  </si>
  <si>
    <t>TC_MC_MIC_007</t>
  </si>
  <si>
    <t>TC_MC_MIC_008</t>
  </si>
  <si>
    <t>TC_MC_MIC_009</t>
  </si>
  <si>
    <t>TC_MC_MIC_010</t>
  </si>
  <si>
    <t>TC_MC_MIC_011</t>
  </si>
  <si>
    <t>TC_MC_MIC_012</t>
  </si>
  <si>
    <t>MI - Authorisation</t>
  </si>
  <si>
    <t xml:space="preserve">MI - Common </t>
  </si>
  <si>
    <t>MA - Security</t>
  </si>
  <si>
    <r>
      <t xml:space="preserve">CONDITION: System stores passwords
</t>
    </r>
    <r>
      <rPr>
        <sz val="11"/>
        <rFont val="Calibri"/>
        <family val="2"/>
        <scheme val="minor"/>
      </rPr>
      <t>Check stored passwords.</t>
    </r>
  </si>
  <si>
    <t>Authenticate User - No Previous Breach</t>
  </si>
  <si>
    <t>Authenticate User - Previous Breach</t>
  </si>
  <si>
    <t>TC_MC_SMA_001</t>
  </si>
  <si>
    <t>TC_MC_SMA_002</t>
  </si>
  <si>
    <t>TC_MC_SMA_003</t>
  </si>
  <si>
    <t>TC_MC_SMA_004</t>
  </si>
  <si>
    <t>TC_MC_SMA_005</t>
  </si>
  <si>
    <t>TC_MC_SMA_006</t>
  </si>
  <si>
    <t>TC_MC_SMA_007</t>
  </si>
  <si>
    <t>TC_MC_SMA_008</t>
  </si>
  <si>
    <t>TC_MC_SMA_009</t>
  </si>
  <si>
    <t>System sends request information to a valid PDS</t>
  </si>
  <si>
    <t>System sends request information to a valid Mobile application</t>
  </si>
  <si>
    <t xml:space="preserve">Users(s) in the system for use.
</t>
  </si>
  <si>
    <t xml:space="preserve">Users(s) in the system for use.
</t>
  </si>
  <si>
    <r>
      <rPr>
        <sz val="11"/>
        <color rgb="FF002060"/>
        <rFont val="Calibri"/>
        <family val="2"/>
      </rPr>
      <t>CONDITION - System supports de-activation of an ASLR account</t>
    </r>
    <r>
      <rPr>
        <sz val="11"/>
        <rFont val="Calibri"/>
        <family val="2"/>
      </rPr>
      <t xml:space="preserve">
Deactivate ASLR Account - Scripts unavailable / can't be restored</t>
    </r>
  </si>
  <si>
    <t xml:space="preserve">Prompt displayed stating that prescriptions will become unavailable to the SoC and HPCs unless the SoC has access to the original EoP.
Message requires acknowledgement.
</t>
  </si>
  <si>
    <r>
      <t xml:space="preserve">MC-545
</t>
    </r>
    <r>
      <rPr>
        <sz val="11"/>
        <color rgb="FFFF0000"/>
        <rFont val="Calibri"/>
        <family val="2"/>
      </rPr>
      <t xml:space="preserve">
</t>
    </r>
  </si>
  <si>
    <t>No application functionality provided - Password, PIN etc. requested.</t>
  </si>
  <si>
    <t>Application has not been in use, exceeds 15 minutes.</t>
  </si>
  <si>
    <t>Security time-out triggered, user has to reapply application level security.</t>
  </si>
  <si>
    <t>OCR</t>
  </si>
  <si>
    <t>Scan token in paper form.</t>
  </si>
  <si>
    <t xml:space="preserve">Evidence of Prescription in paper form. 
</t>
  </si>
  <si>
    <t>Instruction displayed that the SoC must keep their EoPs in secure location.
Instruction message must be acknowledged by the user.</t>
  </si>
  <si>
    <t>Request information from ASLR - Unavailable</t>
  </si>
  <si>
    <t>Request information from MI - Unavailable</t>
  </si>
  <si>
    <t>SMS message triggered by the application to transmit the item.
No device triggering involved - i.e. It is application launched.
All information transmitted as per the original.</t>
  </si>
  <si>
    <t>Email triggered by the application to transmit the item.
No device triggering involved - i.e. It is application launched.
All information transmitted as per the original.</t>
  </si>
  <si>
    <t>Items removed from the application system.
Token and prescription information removed.</t>
  </si>
  <si>
    <t xml:space="preserve">ADHA approved Identity Management Service used to validate.
</t>
  </si>
  <si>
    <t>Message prompted stating that hiding an item prevents healthcare providers from seeing that item and the user will need to keep a copy of the token either in the app or a copy stored elsewhere.
Message prompt requires action.</t>
  </si>
  <si>
    <t xml:space="preserve">No data is aggregated across SoCs by the Mobile Intermediary.
The system does not provide data to any entity for secondary use unless explicit consent from the SoC has been obtained. </t>
  </si>
  <si>
    <t>Mobile Application requests connection to Mobile Intermediary</t>
  </si>
  <si>
    <t>Mobile Intermediary requests connection to PDS</t>
  </si>
  <si>
    <t>Mobile Intermediary requests connection to ASLR</t>
  </si>
  <si>
    <t>TC_MC_MA_042</t>
  </si>
  <si>
    <t>Electronic Prescriptions exist - Disabled</t>
  </si>
  <si>
    <t>TC_MC_SMI_001</t>
  </si>
  <si>
    <t>TC_MC_SMI_002</t>
  </si>
  <si>
    <t>TC_MC_SMI_003</t>
  </si>
  <si>
    <t>Check stored passwords.</t>
  </si>
  <si>
    <t>Create or change a PIN for the user - strength of password.</t>
  </si>
  <si>
    <t>Mobile Application (from a mobile device/PC) sends connection requests to Mobile Intermediary</t>
  </si>
  <si>
    <t xml:space="preserve">Check WCAG standards in the application. </t>
  </si>
  <si>
    <t>SoC requests privacy statement and consents to information being collected.</t>
  </si>
  <si>
    <t xml:space="preserve">SoC must provide consent regarding private information. </t>
  </si>
  <si>
    <t>Deactivate User Account</t>
  </si>
  <si>
    <t>MC - MC</t>
  </si>
  <si>
    <t>MA-960</t>
  </si>
  <si>
    <t>MA-965</t>
  </si>
  <si>
    <t xml:space="preserve">System Authentication - Application re-opens </t>
  </si>
  <si>
    <t>System supports single factor or multi stage authentication.</t>
  </si>
  <si>
    <t>System authenticates with single-factor authentication. E.g. Password.</t>
  </si>
  <si>
    <t>Authenticate - Single-factor authentication.</t>
  </si>
  <si>
    <t>Authenticate application user at sign-on to application.</t>
  </si>
  <si>
    <t>PIN and 'another' method of authentication available. PIN is not alone available for initial sign-on to application.</t>
  </si>
  <si>
    <t xml:space="preserve">Appropriate application authentication. 
</t>
  </si>
  <si>
    <t xml:space="preserve">Single-Factor authentication. 
</t>
  </si>
  <si>
    <t>TC_MC_SMA_010</t>
  </si>
  <si>
    <t>TC_MC_SMA_011</t>
  </si>
  <si>
    <t xml:space="preserve">Password must comply with the minimum requirements:
- contains at least seven characters
- contains at least one letter
- contains at least one number
- is not be the same as one of your last four passwords
- does not use the same character repeatedly or have any sequential characters (for example, AAAA or 1234)
- contains any of the following characters: ! @ # $ % ^ &amp; *
</t>
  </si>
  <si>
    <t xml:space="preserve">PIN must comply with the stipulated requirements. Either option, 1 or 2.
</t>
  </si>
  <si>
    <t>Electronic Prescriptions expired.</t>
  </si>
  <si>
    <t>Electronic Prescriptions expired - Notification</t>
  </si>
  <si>
    <t>SoC has to consent to information being collected (tick-box / press button / similar). 
Provide means to read privacy statement.
No information collected without consent.</t>
  </si>
  <si>
    <t>Privacy statement discloses how the information will be used.
Consent applied -  Information can be collected.</t>
  </si>
  <si>
    <t xml:space="preserve">System has been closed or in background after being originally authenticated. </t>
  </si>
  <si>
    <t>Start: Security requirements for Mobile Intermediaries</t>
  </si>
  <si>
    <t>END: Security requirements for Mobile Intermediaries</t>
  </si>
  <si>
    <t>TC_MC_MAI_001</t>
  </si>
  <si>
    <t>TC_MC_MAI_002</t>
  </si>
  <si>
    <t>TC_MC_MAI_003</t>
  </si>
  <si>
    <t>TC_MC_MAI_004</t>
  </si>
  <si>
    <t>TC_MC_MAI_005</t>
  </si>
  <si>
    <t>TC_MC_MAI_006</t>
  </si>
  <si>
    <t>TC_MC_MAI_007</t>
  </si>
  <si>
    <t>TC_MC_MAI_008</t>
  </si>
  <si>
    <t xml:space="preserve">TC_MC_MAI_001
TC_MC_MAI_005
TC_MC_MA_005 &amp; 006
TC_MC_MA_007
TC_MA_MA_008
</t>
  </si>
  <si>
    <t>TC_MC_MAI_004
TC_MC_MA_031
TC_MC_MAA_003
TC_MC_MAA_004</t>
  </si>
  <si>
    <t>MC-615
MA-585
MA-620
MA-625</t>
  </si>
  <si>
    <t xml:space="preserve">MC-16
MC-545
MI-610
MI-2
MI-11
MI-12
MI-939
</t>
  </si>
  <si>
    <t xml:space="preserve">TC_MC_MIC_001
TC_MC_MIC_002
</t>
  </si>
  <si>
    <t>The system automatically logs off the account, or requires re-authentication
Time-Out period does not exceed 15 minutes (recommended).</t>
  </si>
  <si>
    <t>MA-550</t>
  </si>
  <si>
    <t>MC</t>
  </si>
  <si>
    <t>MC - SCENARIOS</t>
  </si>
  <si>
    <r>
      <t xml:space="preserve">PRIORITY
</t>
    </r>
    <r>
      <rPr>
        <sz val="8"/>
        <rFont val="Calibri"/>
        <family val="2"/>
        <scheme val="minor"/>
      </rPr>
      <t>(Mandatory, Optional, Recommended, Conditional)</t>
    </r>
  </si>
  <si>
    <t>Test Summary Report: 
Full name: Test Summary Report
Objective: This worksheet has 2 parts:
Part 1 - Enter full development details for your organisation and the software being tested.
Part 2 - Appropriate testing for your Mobile Application and Mobile Intermediary systems: 
- Mobile Channel
- Mobile Scenarios
All results of the testing will be automatically calculated. 
If the tester selects a TEST RESULT of N/A for one or more mandatory test cases - a warning will be displayed on the TSR page, because the only appropriate results for a mandatory test case are Pass or Fail.</t>
  </si>
  <si>
    <t>Optical Character Recognition</t>
  </si>
  <si>
    <t>MC - Scenarios</t>
  </si>
  <si>
    <t xml:space="preserve">System reauthenticates using one of the methods indicated in the requirement. 
</t>
  </si>
  <si>
    <t>Mobile Intermediary connecting to ASLR</t>
  </si>
  <si>
    <t>MOBILE APPLICATION</t>
  </si>
  <si>
    <t>MOBILE INTERMEDIARY CONNECTING TO OPDS</t>
  </si>
  <si>
    <t>MOBILE INTERMEDIARY CONNECTING TO ASLR</t>
  </si>
  <si>
    <t>Display Chart based Electronic Prescriptions - Change Medical details</t>
  </si>
  <si>
    <t>Mobile Intermediary receives request for Chart based Electronic Prescriptions from non-conformant mobile application - Invalid conformance ID.</t>
  </si>
  <si>
    <t>Mobile Intermediary receives request for Chart based Electronic Prescriptions from non-conformant mobile application - No conformance ID.</t>
  </si>
  <si>
    <t>Mobile Intermediary does not process the request.
Appropriate response to the Mobile application.</t>
  </si>
  <si>
    <t xml:space="preserve">Mobile application request with no conformance ID.
</t>
  </si>
  <si>
    <t xml:space="preserve">Original audit traffic exist in the system (see Test Data). </t>
  </si>
  <si>
    <t>TC_MC_MA_043</t>
  </si>
  <si>
    <t>TC_MC_MA_044</t>
  </si>
  <si>
    <t>TC_MC_MA_045</t>
  </si>
  <si>
    <t>TC_MC_MA_046</t>
  </si>
  <si>
    <t>TC_MC_MA_047</t>
  </si>
  <si>
    <t>TC_MC_MA_048</t>
  </si>
  <si>
    <t>TC_MC_MA_049</t>
  </si>
  <si>
    <t>TC_MC_MA_050</t>
  </si>
  <si>
    <t>TC_MC_MA_051</t>
  </si>
  <si>
    <t>TC_MC_MA_052</t>
  </si>
  <si>
    <t>TC_MC_MA_054</t>
  </si>
  <si>
    <t>TC_MC_MIA_003</t>
  </si>
  <si>
    <t>TC_MC_MIA_004</t>
  </si>
  <si>
    <t>User views stored Chart based Electronic Prescriptions - Tokens and information.</t>
  </si>
  <si>
    <t>Chart based Electronic Prescription has expired - Notification</t>
  </si>
  <si>
    <t>Chart based Electronic Prescription is about to expire - Notification</t>
  </si>
  <si>
    <t>MI receives request for Chart based Electronic Prescriptions from non-conformant mobile application - Invalid conformance ID.</t>
  </si>
  <si>
    <t xml:space="preserve">ASLR Available.
Prescription items exist - Unhidden.
</t>
  </si>
  <si>
    <t>ASLR Available.
Prescription items exist - Hidden.</t>
  </si>
  <si>
    <t xml:space="preserve">Account deactivated. Option to remove personal and prescription items on deactivation with a warning that these items will be lost if they are removed.
</t>
  </si>
  <si>
    <t xml:space="preserve">Scanning and OCR means are available.
Evidence of prescription
</t>
  </si>
  <si>
    <t>TC_MC_MA_055</t>
  </si>
  <si>
    <t>TC_MC_MA_056</t>
  </si>
  <si>
    <t>TC_MC_MA_057</t>
  </si>
  <si>
    <t>TC_MC_MA_058</t>
  </si>
  <si>
    <t>TC_MC_MA_059</t>
  </si>
  <si>
    <t>TC_MC_MA_060</t>
  </si>
  <si>
    <t>TC_MC_MAP_005</t>
  </si>
  <si>
    <t>TC_MC_MAA_010</t>
  </si>
  <si>
    <t>TC_MC_MIP_003</t>
  </si>
  <si>
    <t>Mobile Intermediary connected to ASLR</t>
  </si>
  <si>
    <t xml:space="preserve">SoC accessing the application.
</t>
  </si>
  <si>
    <t xml:space="preserve">SoC accessing the application.
SoC has provided consent to collect personal information.
</t>
  </si>
  <si>
    <t>CONDITION: System collects personal information.
SoC requests privacy statement and consents to information being collected.</t>
  </si>
  <si>
    <t>CONDITION: System stores tokens
Activate / Login to the system - Paper sourced EoP(s) exists</t>
  </si>
  <si>
    <t>CONDITION: System stores tokens
Paper EoP scanned into the System</t>
  </si>
  <si>
    <t>Paper EoP</t>
  </si>
  <si>
    <t xml:space="preserve">CONDITION: System stores and / or presents ETP information.
Present ETP information.
</t>
  </si>
  <si>
    <t xml:space="preserve">System stores and / or presents ETP information.
</t>
  </si>
  <si>
    <t xml:space="preserve">Electronic prescriptions in various transitional state:
- Dispensed
- Cancelled
- Expired.
</t>
  </si>
  <si>
    <t>Appropriate Dispense message displayed - the user is given the option to disable any future notifications.</t>
  </si>
  <si>
    <t>Appropriate Cancellation message displayed - the user is given the option to disable any future notifications.</t>
  </si>
  <si>
    <t>Appropriate Expiration message displayed - the user is given the option to disable any future notifications.</t>
  </si>
  <si>
    <t>System / application has various sources for Chart based EP token</t>
  </si>
  <si>
    <t>Electronic Prescriptions exist in ASLR</t>
  </si>
  <si>
    <t xml:space="preserve">Electronic prescriptions of appropriate status:
- Expired.
</t>
  </si>
  <si>
    <t xml:space="preserve">Electronic prescriptions of appropriate status:
- Cancelled
</t>
  </si>
  <si>
    <t xml:space="preserve">Electronic prescriptions of appropriate status:
- Dispensed
</t>
  </si>
  <si>
    <t>Electronic prescriptions of appropriate status:
- Disabled</t>
  </si>
  <si>
    <t xml:space="preserve">Hidden when Hide function is performed.
</t>
  </si>
  <si>
    <t>Unhidden when Unhide function is performed.</t>
  </si>
  <si>
    <t>User notified that the Chart-based prescription is about to expire</t>
  </si>
  <si>
    <t>User notified that the Chart-based prescription has expired.</t>
  </si>
  <si>
    <t>TC_MC_MAA_011</t>
  </si>
  <si>
    <t>Software conformance ID</t>
  </si>
  <si>
    <t>TC_MC_MAP_006</t>
  </si>
  <si>
    <t>TC_MC_MAP_007</t>
  </si>
  <si>
    <t>TC_MC_MAP_008</t>
  </si>
  <si>
    <t>Mobile Intermediary Available.
PDS Available
Chart-based Electronic Prescription Information exists</t>
  </si>
  <si>
    <t>TC_MC_MA_061</t>
  </si>
  <si>
    <t>TC_MC_MA_062</t>
  </si>
  <si>
    <t>TC_MC_MA_063</t>
  </si>
  <si>
    <t>TC_MC_MA_064</t>
  </si>
  <si>
    <t>TC_MC_MA_067</t>
  </si>
  <si>
    <t>TC_MC_MA_068</t>
  </si>
  <si>
    <t>Chart-based Electronic prescription dispensed - Notification</t>
  </si>
  <si>
    <t>Chart-based Electronic prescription cancelled - Notification</t>
  </si>
  <si>
    <t>Chart-based Electronic prescription expired - Notification</t>
  </si>
  <si>
    <t>Display Chart-based Electronic Prescriptions -  Record supplementary information against prescription</t>
  </si>
  <si>
    <t>If System permits Self-Registration - validate SoC's identity</t>
  </si>
  <si>
    <t>Mobile application</t>
  </si>
  <si>
    <t>Conformance Assessment Scheme</t>
  </si>
  <si>
    <t>Electronic Prescribing  - Conformance Test Data - Prescriptions</t>
  </si>
  <si>
    <t xml:space="preserve">New session started for the application
</t>
  </si>
  <si>
    <t>Connection request authenticated by Mobile intermediary.
Authentication: SoC’s mobile or web application credential.</t>
  </si>
  <si>
    <t>Connection request authenticated by ASLR.
Authentication: Mobile Intermediary’s OAuth 2.0-based API Gateway credential.</t>
  </si>
  <si>
    <t xml:space="preserve">Chart-based Electronic prescriptions of appropriate status:
- Exhausted / Completely used up (Maximum number of dispenses reached)
</t>
  </si>
  <si>
    <t>Conformance Requirements for Mobile Application</t>
  </si>
  <si>
    <t>Conformance Requirements for Mobile Intermediary connecting to an ASLR</t>
  </si>
  <si>
    <t>Each option has EP tokens:
Chart-based Electronic Prescriptions</t>
  </si>
  <si>
    <t xml:space="preserve">The prescription information matches the original prescription information entered. 
Rendered information is displayed in 'original text'.
Note: Any Information fields that have code - only the original text is required to be displayed. </t>
  </si>
  <si>
    <t>View the Chart-based Electronic Prescription information in the system.</t>
  </si>
  <si>
    <t xml:space="preserve"> Chart-based Electronic Prescriptions exists.</t>
  </si>
  <si>
    <t xml:space="preserve">Rendered  Chart-based Electronic Prescription information is displayed in 'original text'.
Note: Any Information fields that have code - only the original text is required to be displayed. </t>
  </si>
  <si>
    <t>Chart-based Electronic Prescription with inputs known for compare / match.
Prescription test data:
- various types of prescription test data for PBS Hospital Medication Chart and NRMC including Active Ingredient Prescribing test data.</t>
  </si>
  <si>
    <t>Chart-based Electronic Prescription has been dispensed.</t>
  </si>
  <si>
    <t>CONDITION: Mobile Application supports Notifications
Chart-based Electronic Prescription dispensed - Notification Message.</t>
  </si>
  <si>
    <t>Chart-based Electronic Prescription</t>
  </si>
  <si>
    <t>CONDITION: Mobile Application supports Notifications
Chart-based Electronic Prescription cancelled - Notification Message.</t>
  </si>
  <si>
    <t>Chart-based Electronic Prescription has expired.</t>
  </si>
  <si>
    <t>CONDITION: Mobile Application supports Notifications
Chart-based Electronic Prescription expired - Notification Message.</t>
  </si>
  <si>
    <t>Chart-based Electronic Prescriptions held on mobile application.</t>
  </si>
  <si>
    <t>Initiate an SMS to send a Chart-based Electronic Prescription.</t>
  </si>
  <si>
    <t xml:space="preserve">Chart-based Electronic Prescription for transmission.
SMS details to send information.
</t>
  </si>
  <si>
    <t>Initiate an email to send a Chart-based Electronic Prescription.</t>
  </si>
  <si>
    <t xml:space="preserve">Chart-based Electronic Prescription for transmission.
Email details to send information.
</t>
  </si>
  <si>
    <r>
      <rPr>
        <sz val="11"/>
        <color rgb="FF002060"/>
        <rFont val="Calibri"/>
        <family val="2"/>
        <scheme val="minor"/>
      </rPr>
      <t>CONDITION: System permits Self-Registration.</t>
    </r>
    <r>
      <rPr>
        <sz val="11"/>
        <rFont val="Calibri"/>
        <family val="2"/>
        <scheme val="minor"/>
      </rPr>
      <t xml:space="preserve">
Validate SoC's identity.
</t>
    </r>
  </si>
  <si>
    <t>TC_MC_MAP_001
TC_MC_MAP_002 to 004
TC_MC_MA_031</t>
  </si>
  <si>
    <t>TC_MC_MAA_001
TC_MC_MAA_002
TC_MC_MAA_004 &amp; 005
TC_MC_MAA_006
TC_MC_MAA_007
TC_MC_MAA_008
TC_MC_MAA_009</t>
  </si>
  <si>
    <t>TC_MC_MAI_002 &amp; 003
TC_MC_MAI_005 to 008
TC_MC_MIA_001, 002
TC_MC_MIP_002
TC_MC_SMI_001
TC_MC_SMI_002
TC_MC_SMI_003</t>
  </si>
  <si>
    <t>TC_MC_MIC_003 to 005
TC_MC_MIC_006 &amp; 007
TC_MC_MIC_018 to 011
TC_MC_MIC_012
TC_MC_MIP_001</t>
  </si>
  <si>
    <t>Interface testing specific to the Mobile Systems is indicated in green shading</t>
  </si>
  <si>
    <t>Interface testing specific to the Mobile Systems is indicated in white shading</t>
  </si>
  <si>
    <t>System / application receives and stores token from various sources - Chart based Electronic Prescription</t>
  </si>
  <si>
    <t>View the Electronic Prescription information.</t>
  </si>
  <si>
    <t>View the Electronic Prescription information - Chart based Electronic Prescription.</t>
  </si>
  <si>
    <t>Initiate an SMS to send an Electronic Prescription.</t>
  </si>
  <si>
    <t>Initiate an email to send an Electronic Prescription.</t>
  </si>
  <si>
    <t>Transmit Chart-based Electronic Prescription item via SMS.</t>
  </si>
  <si>
    <t>Transmit Chart-based Electronic Prescription item via Email.</t>
  </si>
  <si>
    <t>Display historical data of Chart based Electronic Prescriptions</t>
  </si>
  <si>
    <t>Statuses have changed for Chart based Electronic Prescription - User requests status</t>
  </si>
  <si>
    <t>Statuses have changed for Chart based Electronic Prescription - New sessions started</t>
  </si>
  <si>
    <t>Display Electronic Prescription - Expired</t>
  </si>
  <si>
    <t>Display Electronic Prescription - Cancelled</t>
  </si>
  <si>
    <t>Display Electronic Prescription - Disabled</t>
  </si>
  <si>
    <t>Display Electronic Prescription - Dispensed</t>
  </si>
  <si>
    <t>Delete Electronic Prescription.</t>
  </si>
  <si>
    <t>Application is set-up to automatically delete dispensed (all doses) Chart-based Electronic Prescriptions.</t>
  </si>
  <si>
    <t>Application is set-up to automatically delete cancelled Chart-based Electronic Prescriptions.</t>
  </si>
  <si>
    <t>Application is set-up to automatically delete expired Chart-based Electronic Prescriptions.</t>
  </si>
  <si>
    <t>Present Electronic Prescription with translated / mapped/ substituted annotations etc.</t>
  </si>
  <si>
    <t>Hide Electronic Prescription.</t>
  </si>
  <si>
    <t>Unhide Electronic Prescription.</t>
  </si>
  <si>
    <t>Hide Chart-based Electronic Prescription.</t>
  </si>
  <si>
    <t>Unhide Chart-based Electronic Prescription.</t>
  </si>
  <si>
    <t>Hide Electronic Prescription - Message prompt.</t>
  </si>
  <si>
    <t>Unhide Electronic Prescription - Message prompt..</t>
  </si>
  <si>
    <t>Display the Active Script List - Electronic Prescriptions held.</t>
  </si>
  <si>
    <t xml:space="preserve">All source possibilities have Electronic Prescription tokens available for reception. </t>
  </si>
  <si>
    <t xml:space="preserve">All source possibilities have Electronic Prescription tokens available for reception. 
</t>
  </si>
  <si>
    <t>Display locally stored Electronic Prescriptions from ASLR - No Edit</t>
  </si>
  <si>
    <t>All Electronic Prescription information is available as read-only. The user is not able to make any information updates.</t>
  </si>
  <si>
    <t>Valid Electronic Prescriptions available to the system. Sourced by ASLR.</t>
  </si>
  <si>
    <t>Chart-based Electronic Prescriptions exist in ASLR</t>
  </si>
  <si>
    <t>Display locally stored Chart-based Electronic Prescriptions from ASLR - No Edit</t>
  </si>
  <si>
    <t>All Chart-based Electronic Prescription information is available as read-only. The user is not able to make any information updates.</t>
  </si>
  <si>
    <t>Notes and other information not pertaining to the Electronic Prescription itself can be added.</t>
  </si>
  <si>
    <t>Valid Electronic Prescriptions exist. Including personal information in the system.</t>
  </si>
  <si>
    <t xml:space="preserve">Chart-based Electronic Prescriptions exist </t>
  </si>
  <si>
    <t>Notes and other information not pertaining to the Chart-based Electronic Prescription itself can be added.</t>
  </si>
  <si>
    <t>Chart-based Electronic Prescriptions exist.</t>
  </si>
  <si>
    <t>Original Electronic Prescription with inputs known for compare / match.
Prescription test data:
- various types of prescription test data including Active Ingredient Prescribing test data. See PRES_PRES_001 to PRES_PRES_103.</t>
  </si>
  <si>
    <t xml:space="preserve">Appropriate Electronic Prescriptions and status to trigger the messages: 
- Dispensed by dispensing system
- Cancelled prescription
- Prescription expires
</t>
  </si>
  <si>
    <t>Historical Electronic Prescription. Original had valid information and a token.</t>
  </si>
  <si>
    <t>Message returned informing the user that locally stored  and active tokens should be transferred, backed up or dispensed prior to uninstalling the application.
An option to abort uninstalling process until those tokens are preserved is provided.
Note: System could display this message whether there are current Electronic Prescriptions or not. i.e. a generic message.</t>
  </si>
  <si>
    <t xml:space="preserve">Prescriber submits the Electronic Prescription. </t>
  </si>
  <si>
    <t>Add Electronic Prescription to Active Script List</t>
  </si>
  <si>
    <t>Prescriber adds Electronic Prescription to Active Script List</t>
  </si>
  <si>
    <t>Retrieve Electronic Prescription</t>
  </si>
  <si>
    <t>Dispenser actions  Electronic Prescription with Active Script List</t>
  </si>
  <si>
    <t>Authorised User Accepts prescriber's Electronic Prescription</t>
  </si>
  <si>
    <t>Retrieve full Electronic Prescription Information</t>
  </si>
  <si>
    <t>SoC ASL management of ASL and Electronic Prescriptions</t>
  </si>
  <si>
    <t>Prescribing System add an Electronic Prescription with Active Script List</t>
  </si>
  <si>
    <t>Dispensing System dispenses an Electronic Prescription with Active Script List</t>
  </si>
  <si>
    <t>Mobile Application in use. Includes active Electronic Prescriptions.</t>
  </si>
  <si>
    <t>Status of Chart-based Electronic Prescription changed since last checked.</t>
  </si>
  <si>
    <t>Chart-based Electronic Prescriptions of various status. Updated statuses must include:
- Cancelled
- Expired.
- Disabled
- Exhausted / Completely used up (Maximum number of dispenses reached)</t>
  </si>
  <si>
    <t>Clear indication that the Electronic Prescription is expired.</t>
  </si>
  <si>
    <t>Chart-based Electronic Prescription exists - Expired</t>
  </si>
  <si>
    <t>Display Chart-based Electronic Prescription -  Expired</t>
  </si>
  <si>
    <t xml:space="preserve">Chart-based Electronic Prescriptions of appropriate status:
- Expired.
</t>
  </si>
  <si>
    <t>Clear indication that the Electronic Prescription is cancelled.</t>
  </si>
  <si>
    <t>Chart-based Electronic Prescription exists - Cancelled</t>
  </si>
  <si>
    <t>Display Chart-based Electronic Prescription - Cancelled</t>
  </si>
  <si>
    <t>Clear indication that the Chart-based Electronic Prescription is cancelled.</t>
  </si>
  <si>
    <t xml:space="preserve">Chart-based Electronic Prescriptions of appropriate status:
- Cancelled
</t>
  </si>
  <si>
    <t>Clear indication that the Electronic Prescription is disabled.</t>
  </si>
  <si>
    <t>Chart-based Electronic Prescription exists - Disabled</t>
  </si>
  <si>
    <t>Display Chart-based Electronic Prescription - Disabled</t>
  </si>
  <si>
    <t>Clear indication that the Chart-based Electronic Prescription is disabled.</t>
  </si>
  <si>
    <t>Chart-based Electronic Prescriptions of appropriate status:
- Disabled</t>
  </si>
  <si>
    <t>Clear indication that the Electronic Prescription has been dispensed.</t>
  </si>
  <si>
    <t>Chart-based Electronic Prescription exists - Exhausted / Completely used up (Maximum number of dispenses reached)</t>
  </si>
  <si>
    <t>Display Chart-based Electronic Prescription - Exhausted / Completely used up (Maximum number of dispenses reached)</t>
  </si>
  <si>
    <t>Clear indication that the Chart-based Electronic Prescription is exhausted / completely used up (Maximum number of dispenses reached).</t>
  </si>
  <si>
    <t>Expired Electronic Prescriptions.</t>
  </si>
  <si>
    <t>Due to expire Electronic Prescriptions.</t>
  </si>
  <si>
    <t>Chart-based Electronic Prescription has expired</t>
  </si>
  <si>
    <t>Chart-based Electronic Prescription is about to expire.</t>
  </si>
  <si>
    <t>ETP information displayed.
Visibly differs from an Electronic Prescription (so that it is cleat that it is not one)
Screen, help or link provides indication that system requires paper prescription to dispense item.</t>
  </si>
  <si>
    <t>Delete / remove Electronic Prescription items from application.</t>
  </si>
  <si>
    <t>Items removed from the application system.
Chart-based Electronic Prescription and Token information removed.</t>
  </si>
  <si>
    <t>Chart-based Electronic Prescriptions.</t>
  </si>
  <si>
    <t>Delete dispensed Electronic Prescription.</t>
  </si>
  <si>
    <t>Delete cancelled Electronic Prescription.</t>
  </si>
  <si>
    <t>Delete expired Electronic Prescription.</t>
  </si>
  <si>
    <t xml:space="preserve">Chart-based Electronic Prescriptions in various transitional states:
- Maximum number of dispenses reached
- Cancelled
- Expired.
</t>
  </si>
  <si>
    <t>ASLR Available
Authored script details exist. i.e. Electronic Prescription as prescribed.
Annotated and / or mapped details regarding AMT and PBS - Includes Active Ingredient medicine.</t>
  </si>
  <si>
    <t xml:space="preserve">Present Electronic Prescription with translated / mapped/ substituted annotations etc. </t>
  </si>
  <si>
    <t>Valid active Electronic Prescriptions.</t>
  </si>
  <si>
    <t>ASLR Available.
Chart-based Electronic Prescription items exist - Unhidden.</t>
  </si>
  <si>
    <t>ASLR Available.
Chart-based Electronic Prescription items exist - Currently Hidden</t>
  </si>
  <si>
    <t xml:space="preserve">ASLR Available.
Various Electronic Prescription items exist.
</t>
  </si>
  <si>
    <t>Active Electronic Prescriptions.
Include hidden prescriptions in ASL
Chart-based Electronic Prescription (including hidden items)</t>
  </si>
  <si>
    <t>The system maintains audit logs associated with Electronic Prescription retrieval events as specified in the requirement.</t>
  </si>
  <si>
    <t>Electronic Prescriptions and/or Chart based Electronic Prescriptions available for retrieval in ASLR</t>
  </si>
  <si>
    <t>Display Chart-based Electronic Prescription - Dispensed - Maximum dosage limit not reached</t>
  </si>
  <si>
    <t>Delete Chart-based Electronic Prescription.</t>
  </si>
  <si>
    <t>Valid active Chart-based Electronic Prescriptions.</t>
  </si>
  <si>
    <t xml:space="preserve">Electronic Prescriptions  and/or Chart-based Electronic Prescriptions with and without dispense records available for retrieval in ASLR
</t>
  </si>
  <si>
    <t>Electronic Prescriptions and/or Chart-based Electronic Prescriptions  with or without dispense records available for retrieval in ASLR</t>
  </si>
  <si>
    <t>Electronic Prescriptions and/or Chart-based Electronic Prescriptions with or without dispense records available for retrieval in ASLR</t>
  </si>
  <si>
    <t xml:space="preserve">All source possibilities have Chart-based Electronic Prescription tokens available for reception. </t>
  </si>
  <si>
    <t xml:space="preserve">All source possibilities have Chart-based Electronic Prescription information available for reception. 
</t>
  </si>
  <si>
    <t>Valid Chart-based Electronic Prescriptions exist.</t>
  </si>
  <si>
    <t xml:space="preserve">Legacy Chart-based Electronic Prescriptions exist.in the system. </t>
  </si>
  <si>
    <t>Historical Chart-based Electronic Prescription. Original had valid information and a token.</t>
  </si>
  <si>
    <t>Clear indication that the Chart-based Electronic Prescription is expired.</t>
  </si>
  <si>
    <t>Display Electronic Prescriptions originated from a Medication Chart ASLR - No Edit</t>
  </si>
  <si>
    <t>Display Electronic Prescriptions originated from a Medication Chart PDS - No Edit</t>
  </si>
  <si>
    <t>Due to expire Chart-based Electronic Prescription.</t>
  </si>
  <si>
    <t>Delete / remove Chart-based Electronic Prescriptions from application.</t>
  </si>
  <si>
    <t>Delete Chart-based Electronic Prescription that has reached maximum number of dispenses.</t>
  </si>
  <si>
    <t>Delete Chart-based Electronic Prescription item that has been cancelled</t>
  </si>
  <si>
    <t>Delete Chart-based Electronic Prescription item that has expired.</t>
  </si>
  <si>
    <t>Unhide the hidden Chart-based Electronic Prescription.</t>
  </si>
  <si>
    <t>Valid Electronic Prescriptions - unhidden.
Valid Chart-based Electronic Prescriptions - unhidden.</t>
  </si>
  <si>
    <t>Valid Electronic Prescriptions - unhidden.
Valid Chart-based Electronic Prescriptions - unhidden.</t>
  </si>
  <si>
    <t>Information displayed as per the original Chart prescription details.
It is clearly stated that this is NOT an active script.
Token is NOT displayed.</t>
  </si>
  <si>
    <t>Expired Chart-based Electronic Prescription.</t>
  </si>
  <si>
    <t>3.0.3</t>
  </si>
  <si>
    <t>Mobile Intermediary and Mobile Application Systems</t>
  </si>
  <si>
    <t>Each option has EP tokens:
Electronic Prescriptions</t>
  </si>
  <si>
    <t xml:space="preserve">Each option has EP information:
Electronic Prescriptions
</t>
  </si>
  <si>
    <t>Display Electronic Prescriptions - Record supplementary information against prescription</t>
  </si>
  <si>
    <t>CONDITION: Mobile Application supports Notifications
Electronic Prescription dispensed - Notification Message.</t>
  </si>
  <si>
    <t>CONDITION: Mobile Application supports Notifications
Electronic Prescription cancelled - Notification Message.</t>
  </si>
  <si>
    <t>CONDITION: Mobile Application supports Notifications
Electronic Prescription expired - Notification Message.</t>
  </si>
  <si>
    <r>
      <t xml:space="preserve">The notification is not sent exclusively to the mobile device. 
</t>
    </r>
    <r>
      <rPr>
        <i/>
        <sz val="11"/>
        <rFont val="Calibri"/>
        <family val="2"/>
        <scheme val="minor"/>
      </rPr>
      <t>Note: An appropriate solution could be that the same mobile number cannot be used for both stored number and notification number OR a check to compare when notification triggered and a match sending the notification to an alternative channel.</t>
    </r>
  </si>
  <si>
    <t>Electronic prescriptions of various status. Updated statuses must include:
- Cancelled
- Dispensed
- Expired.
- Disabled</t>
  </si>
  <si>
    <t>ASLR Available.
Mobile is self-registering for ASLR.
Note: If there is NO Agency approved Identity Management Service, please enter N/A in the test result.</t>
  </si>
  <si>
    <t>Electronic Prescriptions - Includes full active ingredient information that would be substituted.
Electronic Prescription test data:
- various types of prescription test data including Active Ingredient Prescribing test data. See PRES_PRES_001 to PRES_PRES_103.
Chart-based Electronic Prescriptions test data:
- various types of prescription test data for PBS Hospital Medication Chart and NRMC including Active Ingredient Prescribing test data.</t>
  </si>
  <si>
    <t>System supports single factor or multi stage authentication
System NOT Hosted and Accessible over Public Internet
Note: A known breached credentials service needs to be an external managed service (or list). Please refer to ‘Breached Password Services’ in Appendix B Implementation Advice in the conformance profile.</t>
  </si>
  <si>
    <t>End: Mobile Application Connected to ASLR (via Intermediary)</t>
  </si>
  <si>
    <t>Start: Mobile Application Connected to ASLR (via Intermediary)</t>
  </si>
  <si>
    <t>The system does not change or manipulate the content  of any prescription in the mobile intermediary.</t>
  </si>
  <si>
    <t>- Document ID: DH-3542:2021</t>
  </si>
  <si>
    <t>Electronic Prescribing - Solution Architecture v3.0</t>
  </si>
  <si>
    <t>- Document ID: DH-3736:2022</t>
  </si>
  <si>
    <t>Software developer (Product Owner) organisation</t>
  </si>
  <si>
    <t>Please specify "web-based software" OR "software installed on mobile device"</t>
  </si>
  <si>
    <t xml:space="preserve">Conformant ID for System 
Mobile Intermediary Available
</t>
  </si>
  <si>
    <t xml:space="preserve">Conformant ID for System 
Mobile Application Available
</t>
  </si>
  <si>
    <t xml:space="preserve">Conformant ID for System 
ASL Available
</t>
  </si>
  <si>
    <t>System sends 'request information' to a valid ASLR.</t>
  </si>
  <si>
    <t>System sends 'request information' to a valid Mobile Intermediary.</t>
  </si>
  <si>
    <t>System sends 'request information' to a valid Mobile application.</t>
  </si>
  <si>
    <t xml:space="preserve">Request for information includes valid Conformance ID.
Valid Conformance ID:
A text string of no more than 36 printable characters containing a text string representing the Product Name, a single character delimiter (“|”) and an alpha-numeric string representing the Software Product Version. (e.g. MyPrescriber|3.4).
</t>
  </si>
  <si>
    <t xml:space="preserve">CONDITION: System collects personal information.
SoC must provide consent regarding personal information. </t>
  </si>
  <si>
    <t>Mobile Application software sends a requests for prescription information to the Mobile Intermediary.</t>
  </si>
  <si>
    <t>Mobile Application installed on mobile device</t>
  </si>
  <si>
    <t xml:space="preserve">Mobile Application provides the device ID to the Mobile Intermediary.
The connection request data contains a unique identifier tied to the mobile device hardware.
</t>
  </si>
  <si>
    <t xml:space="preserve">The system uses an appropriate scanning device. 
OCR or similar methods are not in use.
</t>
  </si>
  <si>
    <t xml:space="preserve">The system puts in place necessary controls for managing "OFFICIAL" data with a Protective Marking  of "OFFICIAL: Sensitive". 
</t>
  </si>
  <si>
    <t xml:space="preserve">End to End Interfaces: Prescribing System, Dispensing System, Mobile Application via Intermediary, PDS and ASLR </t>
  </si>
  <si>
    <r>
      <t xml:space="preserve">The data is encrypted appropriately.
</t>
    </r>
    <r>
      <rPr>
        <i/>
        <sz val="11"/>
        <rFont val="Calibri"/>
        <family val="2"/>
        <scheme val="minor"/>
      </rPr>
      <t>Note: Transmission of Electronic Prescription information over public networks SHALL be encrypted using Australian Signals Directorate (ASD) approved cryptographic algorithms. 
Refer to ASD Approved Cryptographic Algorithms 
https://www.cyber.gov.au/acsc/view-all-content/ism</t>
    </r>
  </si>
  <si>
    <r>
      <t xml:space="preserve">All asset information is encrypted correctly as ASD Approved Cryptographic algorithms.
</t>
    </r>
    <r>
      <rPr>
        <i/>
        <sz val="11"/>
        <rFont val="Calibri"/>
        <family val="2"/>
        <scheme val="minor"/>
      </rPr>
      <t xml:space="preserve">
Note: Refer to ASD Approved Cryptographic Algorithms in
https://www.cyber.gov.au/acsc/view-all-content/advice/guidelines-cryptography
Information Asset Guidelines: https://www.qgcio.qld.gov.au/documents/identification-and-classification-of-information-assets
</t>
    </r>
    <r>
      <rPr>
        <sz val="11"/>
        <rFont val="Calibri"/>
        <family val="2"/>
        <scheme val="minor"/>
      </rPr>
      <t xml:space="preserve">
</t>
    </r>
  </si>
  <si>
    <r>
      <t>If the system supports the creation of a profile or user account (or similar) then the system</t>
    </r>
    <r>
      <rPr>
        <b/>
        <sz val="11"/>
        <color theme="1"/>
        <rFont val="Calibri"/>
        <family val="2"/>
        <scheme val="minor"/>
      </rPr>
      <t xml:space="preserve"> </t>
    </r>
    <r>
      <rPr>
        <sz val="11"/>
        <color theme="1"/>
        <rFont val="Calibri"/>
        <family val="2"/>
        <scheme val="minor"/>
      </rPr>
      <t>SHALL allow the user to de-activate that account. 
The de-activation process SHALL</t>
    </r>
    <r>
      <rPr>
        <b/>
        <sz val="11"/>
        <color theme="1"/>
        <rFont val="Calibri"/>
        <family val="2"/>
        <scheme val="minor"/>
      </rPr>
      <t xml:space="preserve"> </t>
    </r>
    <r>
      <rPr>
        <sz val="11"/>
        <color theme="1"/>
        <rFont val="Calibri"/>
        <family val="2"/>
        <scheme val="minor"/>
      </rPr>
      <t xml:space="preserve">provide the user the option to remove all personal and prescription items held by the system and associated systems.
The de-activate process SHOULD warn the user that their personal and prescription items will be removed (if that is applicable) at the completion of the de-activation process.
</t>
    </r>
    <r>
      <rPr>
        <i/>
        <sz val="11"/>
        <color theme="1"/>
        <rFont val="Calibri"/>
        <family val="2"/>
        <scheme val="minor"/>
      </rPr>
      <t>Note: the system can retain local stored digital passport or digital identity files/tokens/settings etc in case it becomes important at a later date (e.g. the system is re-installed).
Note: also see MA-585 for mobile apps.</t>
    </r>
  </si>
  <si>
    <r>
      <t>The system SHALL</t>
    </r>
    <r>
      <rPr>
        <b/>
        <sz val="11"/>
        <color theme="1"/>
        <rFont val="Calibri"/>
        <family val="2"/>
        <scheme val="minor"/>
      </rPr>
      <t xml:space="preserve"> </t>
    </r>
    <r>
      <rPr>
        <sz val="11"/>
        <color theme="1"/>
        <rFont val="Calibri"/>
        <family val="2"/>
        <scheme val="minor"/>
      </rPr>
      <t>NOT</t>
    </r>
    <r>
      <rPr>
        <b/>
        <sz val="11"/>
        <color theme="1"/>
        <rFont val="Calibri"/>
        <family val="2"/>
        <scheme val="minor"/>
      </rPr>
      <t xml:space="preserve"> </t>
    </r>
    <r>
      <rPr>
        <sz val="11"/>
        <color theme="1"/>
        <rFont val="Calibri"/>
        <family val="2"/>
        <scheme val="minor"/>
      </rPr>
      <t xml:space="preserve">intentionally manipulate the device, operating system or other software settings in such a way that the system becomes the default system for the discovery and management of electronic prescribing tokens without user knowledge.
The system MAY provide options or settings within the device, operating system or software settings that enable the system to become the default system when discovering or managing electronic prescribing tokens.
</t>
    </r>
    <r>
      <rPr>
        <i/>
        <sz val="11"/>
        <color theme="1"/>
        <rFont val="Calibri"/>
        <family val="2"/>
        <scheme val="minor"/>
      </rPr>
      <t>Note: systems are not to ‘take over’ a device in such a way that the system automatically becomes the default device for electronic prescribing. EP systems must be designed to co-exist with other EP systems so that patient choice and preferences are maintained.</t>
    </r>
  </si>
  <si>
    <r>
      <t xml:space="preserve">The system SHALL provide application level security that requires the SoC to enter a password, PIN, biometric input or similar before the system provides any functionality to the SoC.
</t>
    </r>
    <r>
      <rPr>
        <i/>
        <sz val="11"/>
        <color theme="1"/>
        <rFont val="Calibri"/>
        <family val="2"/>
        <scheme val="minor"/>
      </rPr>
      <t>Note: app level security is in addition to device level security. This prevents the abuse of tokens if the mobile device is lost or stolen.
Note: the definition of ‘session’ used by this document is described in the glossary.</t>
    </r>
  </si>
  <si>
    <r>
      <t xml:space="preserve">The system SHALL enforce the user to satisfy application level security (see MA-510) when the system detects system inactivity for 15 minutes or more.
</t>
    </r>
    <r>
      <rPr>
        <i/>
        <sz val="11"/>
        <color theme="1"/>
        <rFont val="Calibri"/>
        <family val="2"/>
        <scheme val="minor"/>
      </rPr>
      <t>Note: if the app hasn’t been used for 15 minutes or more then the app must present the password/PIN etc to the user before the app becomes activated.</t>
    </r>
  </si>
  <si>
    <r>
      <t xml:space="preserve">The system SHALL include the system’s device ID in every request for prescription information.
</t>
    </r>
    <r>
      <rPr>
        <i/>
        <sz val="11"/>
        <rFont val="Calibri"/>
        <family val="2"/>
        <scheme val="minor"/>
      </rPr>
      <t>Note: a device ID might be a MAC address or some hardware identifier (e.g. IMEI number). Providing a device ID empowers systems to identify and block nefarious end-points suspected of exploiting the EP infrastructure (e.g. unusual patterns of web service requests that align with known patterns of abuse etc)</t>
    </r>
    <r>
      <rPr>
        <sz val="11"/>
        <rFont val="Calibri"/>
        <family val="2"/>
        <scheme val="minor"/>
      </rPr>
      <t>.</t>
    </r>
  </si>
  <si>
    <r>
      <t xml:space="preserve">The system MAY allow the user to augment prescription information with the user’s own notes or medical information if the user chooses to do so.
</t>
    </r>
    <r>
      <rPr>
        <i/>
        <sz val="11"/>
        <color theme="1"/>
        <rFont val="Calibri"/>
        <family val="2"/>
        <scheme val="minor"/>
      </rPr>
      <t>Note: the user may wish to add notes against an item, via manual entry or other means, that assists them in the management of their prescription information. For example, they may wish to add clinical indications; notes provided by the prescriber; brand/active ingredient names etc.</t>
    </r>
  </si>
  <si>
    <r>
      <t>The system SHALL permit the user to select and view prescription information and tokens for every token stored by the system. The tokens</t>
    </r>
    <r>
      <rPr>
        <b/>
        <sz val="11"/>
        <rFont val="Calibri"/>
        <family val="2"/>
        <scheme val="minor"/>
      </rPr>
      <t xml:space="preserve"> </t>
    </r>
    <r>
      <rPr>
        <sz val="11"/>
        <rFont val="Calibri"/>
        <family val="2"/>
        <scheme val="minor"/>
      </rPr>
      <t xml:space="preserve">SHALL be rendered as QR codes.
</t>
    </r>
    <r>
      <rPr>
        <i/>
        <sz val="11"/>
        <rFont val="Calibri"/>
        <family val="2"/>
        <scheme val="minor"/>
      </rPr>
      <t xml:space="preserve">Note: the app must be able to view stored prescription information and tokens for management and dispensing purposes.
Note: an app fetching an ASL from an ASLR is storing tokens – even if briefly and only for the purposes of rendering the ASL to the user. 
</t>
    </r>
  </si>
  <si>
    <r>
      <t xml:space="preserve">The system SHALL display all rendered information in "original text", irrespective of the presence or otherwise of coded information fields.
</t>
    </r>
    <r>
      <rPr>
        <i/>
        <sz val="11"/>
        <color theme="1"/>
        <rFont val="Calibri"/>
        <family val="2"/>
        <scheme val="minor"/>
      </rPr>
      <t>Note: "Original Text" is defined as the text "exactly as presented to the prescriber or dispenser". This ensures that the content is human readable and facilitates consumer access to information.</t>
    </r>
  </si>
  <si>
    <r>
      <t xml:space="preserve">If the system supports notifications (via email/SMS/phone alert etc) when the system discovers a prescription has been dispensed, cancelled or has expired then the system SHALL provide the SoC the option to turn off those notifications.
</t>
    </r>
    <r>
      <rPr>
        <i/>
        <sz val="11"/>
        <color theme="1"/>
        <rFont val="Calibri"/>
        <family val="2"/>
        <scheme val="minor"/>
      </rPr>
      <t xml:space="preserve">Note: the cancellation of a prescription is initiated by the prescriber or dispenser. The user should have the option to be informed of this event so they proactively manage their prescriptions but need to be able to disable that option.
</t>
    </r>
  </si>
  <si>
    <r>
      <t>If the system sends notifications (see MA-560 etc) then the system SHOULD</t>
    </r>
    <r>
      <rPr>
        <b/>
        <sz val="11"/>
        <color theme="1"/>
        <rFont val="Calibri"/>
        <family val="2"/>
        <scheme val="minor"/>
      </rPr>
      <t xml:space="preserve"> </t>
    </r>
    <r>
      <rPr>
        <sz val="11"/>
        <color theme="1"/>
        <rFont val="Calibri"/>
        <family val="2"/>
        <scheme val="minor"/>
      </rPr>
      <t xml:space="preserve">NOT send those notifications exclusively to the same mobile device (e.g. the notification should be able to be sent via email or other electronic address).
</t>
    </r>
    <r>
      <rPr>
        <i/>
        <sz val="11"/>
        <color theme="1"/>
        <rFont val="Calibri"/>
        <family val="2"/>
        <scheme val="minor"/>
      </rPr>
      <t>Note: allowing the SoC the option of being notified about each dispense via a channel that is not the same mobile device presents an opportunity for the SoC to detect abuse, especially if a phone containing tokens is lost or stolen.
Note: this requirement implies a robust means of collecting and verifying an electronic address should be designed into the solution.</t>
    </r>
  </si>
  <si>
    <r>
      <t>The system SHALL clearly indicate items that have expired, been disabled, been cancelled, or dispensed.</t>
    </r>
    <r>
      <rPr>
        <sz val="11"/>
        <color rgb="FFFF0000"/>
        <rFont val="Calibri"/>
        <family val="2"/>
        <scheme val="minor"/>
      </rPr>
      <t xml:space="preserve">
</t>
    </r>
    <r>
      <rPr>
        <sz val="11"/>
        <color theme="1"/>
        <rFont val="Calibri"/>
        <family val="2"/>
        <scheme val="minor"/>
      </rPr>
      <t xml:space="preserve">
</t>
    </r>
    <r>
      <rPr>
        <i/>
        <sz val="11"/>
        <color theme="1"/>
        <rFont val="Calibri"/>
        <family val="2"/>
        <scheme val="minor"/>
      </rPr>
      <t>Note: legal prescriptions have an expiry date and can’t be dispensed beyond that date. The user needs to be able to see if a prescription has expired.
Note: expired items are not to be automatically removed from the app or local device. See MA-570.</t>
    </r>
  </si>
  <si>
    <r>
      <t xml:space="preserve">The system SHOULD apply the principles of WCAG level AA.
</t>
    </r>
    <r>
      <rPr>
        <i/>
        <sz val="11"/>
        <color theme="1"/>
        <rFont val="Calibri"/>
        <family val="2"/>
        <scheme val="minor"/>
      </rPr>
      <t>Note: WCAG v2.1 level AA is the recommended minimum when designing webpages. Mobile app users can apply many WCAG principles despite the app not being, or using, webpages.</t>
    </r>
  </si>
  <si>
    <r>
      <t>If the system stores or presents ETP information then the system</t>
    </r>
    <r>
      <rPr>
        <b/>
        <sz val="11"/>
        <color theme="1"/>
        <rFont val="Calibri"/>
        <family val="2"/>
        <scheme val="minor"/>
      </rPr>
      <t xml:space="preserve"> </t>
    </r>
    <r>
      <rPr>
        <sz val="11"/>
        <color theme="1"/>
        <rFont val="Calibri"/>
        <family val="2"/>
        <scheme val="minor"/>
      </rPr>
      <t>SHALL</t>
    </r>
    <r>
      <rPr>
        <b/>
        <sz val="11"/>
        <color theme="1"/>
        <rFont val="Calibri"/>
        <family val="2"/>
        <scheme val="minor"/>
      </rPr>
      <t xml:space="preserve"> </t>
    </r>
    <r>
      <rPr>
        <sz val="11"/>
        <color theme="1"/>
        <rFont val="Calibri"/>
        <family val="2"/>
        <scheme val="minor"/>
      </rPr>
      <t>present ETP information in a way that is visually different to EP's and the system will provide information, via on-screen text, a help screen, a link to a web page or similar, that explains that ETP information that appears in the system requires the paper prescription when dispensing.</t>
    </r>
  </si>
  <si>
    <r>
      <t>If the system permits self-registration via a mobile device, that system</t>
    </r>
    <r>
      <rPr>
        <b/>
        <sz val="11"/>
        <color theme="1"/>
        <rFont val="Calibri"/>
        <family val="2"/>
        <scheme val="minor"/>
      </rPr>
      <t xml:space="preserve"> </t>
    </r>
    <r>
      <rPr>
        <sz val="11"/>
        <color theme="1"/>
        <rFont val="Calibri"/>
        <family val="2"/>
        <scheme val="minor"/>
      </rPr>
      <t>SHALL</t>
    </r>
    <r>
      <rPr>
        <b/>
        <sz val="11"/>
        <color theme="1"/>
        <rFont val="Calibri"/>
        <family val="2"/>
        <scheme val="minor"/>
      </rPr>
      <t xml:space="preserve"> </t>
    </r>
    <r>
      <rPr>
        <sz val="11"/>
        <color theme="1"/>
        <rFont val="Calibri"/>
        <family val="2"/>
        <scheme val="minor"/>
      </rPr>
      <t>validate the SoC’s identity via an Agency approved Identity Management Service.</t>
    </r>
  </si>
  <si>
    <t xml:space="preserve">When the system is about to hide an item in the ASL (see MA-630) the system SHALL display a prompt that needs to be actively acknowledged and that prompt will state that hiding an item prevents healthcare providers from seeing that item and the user will need to keep a copy of the token either in the app or a copy stored elsewhere if they wish to have that hidden item dispensed.
</t>
  </si>
  <si>
    <t>When the system is about to unhide an item in the ASL then the system SHALL warn the user that unhiding the item will permit other healthcare providers to see that item.</t>
  </si>
  <si>
    <t>The system MAY offer single-factor authentication for users.</t>
  </si>
  <si>
    <r>
      <t>The app SHALL</t>
    </r>
    <r>
      <rPr>
        <b/>
        <sz val="11"/>
        <color theme="1"/>
        <rFont val="Calibri"/>
        <family val="2"/>
        <scheme val="minor"/>
      </rPr>
      <t xml:space="preserve"> </t>
    </r>
    <r>
      <rPr>
        <sz val="11"/>
        <color theme="1"/>
        <rFont val="Calibri"/>
        <family val="2"/>
        <scheme val="minor"/>
      </rPr>
      <t>NOT use PINs as the sole method of the initial authentication such as when the user first uses the application on the device.</t>
    </r>
  </si>
  <si>
    <r>
      <t>The system</t>
    </r>
    <r>
      <rPr>
        <b/>
        <sz val="11"/>
        <rFont val="Calibri"/>
        <family val="2"/>
        <scheme val="minor"/>
      </rPr>
      <t xml:space="preserve"> </t>
    </r>
    <r>
      <rPr>
        <sz val="11"/>
        <rFont val="Calibri"/>
        <family val="2"/>
        <scheme val="minor"/>
      </rPr>
      <t>SHALL automatically log off an account, or require re-authentication, after a period of inactivity defined by the healthcare organisation.
The default inactivity period SHOULD</t>
    </r>
    <r>
      <rPr>
        <b/>
        <sz val="11"/>
        <rFont val="Calibri"/>
        <family val="2"/>
        <scheme val="minor"/>
      </rPr>
      <t xml:space="preserve"> </t>
    </r>
    <r>
      <rPr>
        <sz val="11"/>
        <rFont val="Calibri"/>
        <family val="2"/>
        <scheme val="minor"/>
      </rPr>
      <t xml:space="preserve">NOT be longer than 15 minutes.
</t>
    </r>
  </si>
  <si>
    <r>
      <t>The system SHOULD</t>
    </r>
    <r>
      <rPr>
        <b/>
        <sz val="11"/>
        <color theme="1"/>
        <rFont val="Calibri"/>
        <family val="2"/>
        <scheme val="minor"/>
      </rPr>
      <t xml:space="preserve"> </t>
    </r>
    <r>
      <rPr>
        <sz val="11"/>
        <color theme="1"/>
        <rFont val="Calibri"/>
        <family val="2"/>
        <scheme val="minor"/>
      </rPr>
      <t xml:space="preserve">check users’ credentials with a known breached credentials service to ensure the credentials haven’t been used in a previous data </t>
    </r>
    <r>
      <rPr>
        <sz val="11"/>
        <rFont val="Calibri"/>
        <family val="2"/>
        <scheme val="minor"/>
      </rPr>
      <t xml:space="preserve">breach. </t>
    </r>
    <r>
      <rPr>
        <sz val="11"/>
        <color theme="1"/>
        <rFont val="Calibri"/>
        <family val="2"/>
        <scheme val="minor"/>
      </rPr>
      <t xml:space="preserve">
</t>
    </r>
    <r>
      <rPr>
        <i/>
        <sz val="11"/>
        <color theme="1"/>
        <rFont val="Calibri"/>
        <family val="2"/>
        <scheme val="minor"/>
      </rPr>
      <t>Note: a known breached credentials service is a service which provides either an API to check if a password has been included in a known data breach or a list of all known passwords included in known data breaches</t>
    </r>
  </si>
  <si>
    <r>
      <t xml:space="preserve">The system SHALL maintain audit logs associated with electronic prescription retrieval events in accordance with relevant legislation and regulation. 
</t>
    </r>
    <r>
      <rPr>
        <i/>
        <sz val="11"/>
        <color theme="1"/>
        <rFont val="Calibri"/>
        <family val="2"/>
        <scheme val="minor"/>
      </rPr>
      <t xml:space="preserve">
Note: NSW regulations require prescription details to be retained for at least two years.</t>
    </r>
  </si>
  <si>
    <r>
      <t xml:space="preserve">The system SHALL, on request, generate a file or files that contain the information captured in the audit logs in human readable format.
</t>
    </r>
    <r>
      <rPr>
        <i/>
        <sz val="11"/>
        <rFont val="Calibri"/>
        <family val="2"/>
        <scheme val="minor"/>
      </rPr>
      <t>Note: this requirement permits the generation of a file or files that can be shared or sent to relevant regulatory bodies on request. “Human readable formats” include text files, PDF files, log files or any other format that presents the required information “in the clear”.</t>
    </r>
  </si>
  <si>
    <r>
      <t>The system SHALL</t>
    </r>
    <r>
      <rPr>
        <b/>
        <sz val="11"/>
        <rFont val="Calibri"/>
        <family val="2"/>
        <scheme val="minor"/>
      </rPr>
      <t xml:space="preserve"> </t>
    </r>
    <r>
      <rPr>
        <sz val="11"/>
        <rFont val="Calibri"/>
        <family val="2"/>
        <scheme val="minor"/>
      </rPr>
      <t xml:space="preserve">NOT change or manipulate the content  of any prescription. </t>
    </r>
  </si>
  <si>
    <r>
      <t>The system</t>
    </r>
    <r>
      <rPr>
        <b/>
        <sz val="11"/>
        <color theme="1"/>
        <rFont val="Calibri"/>
        <family val="2"/>
        <scheme val="minor"/>
      </rPr>
      <t xml:space="preserve"> </t>
    </r>
    <r>
      <rPr>
        <sz val="11"/>
        <color theme="1"/>
        <rFont val="Calibri"/>
        <family val="2"/>
        <scheme val="minor"/>
      </rPr>
      <t>SHALL</t>
    </r>
    <r>
      <rPr>
        <b/>
        <sz val="11"/>
        <color theme="1"/>
        <rFont val="Calibri"/>
        <family val="2"/>
        <scheme val="minor"/>
      </rPr>
      <t xml:space="preserve"> </t>
    </r>
    <r>
      <rPr>
        <sz val="11"/>
        <color theme="1"/>
        <rFont val="Calibri"/>
        <family val="2"/>
        <scheme val="minor"/>
      </rPr>
      <t>NOT</t>
    </r>
    <r>
      <rPr>
        <b/>
        <sz val="11"/>
        <color theme="1"/>
        <rFont val="Calibri"/>
        <family val="2"/>
        <scheme val="minor"/>
      </rPr>
      <t xml:space="preserve"> </t>
    </r>
    <r>
      <rPr>
        <sz val="11"/>
        <color theme="1"/>
        <rFont val="Calibri"/>
        <family val="2"/>
        <scheme val="minor"/>
      </rPr>
      <t xml:space="preserve">aggregate data across SoCs, or provide data to any entity for secondary use unless </t>
    </r>
    <r>
      <rPr>
        <sz val="11"/>
        <rFont val="Calibri"/>
        <family val="2"/>
        <scheme val="minor"/>
      </rPr>
      <t>explicit consent</t>
    </r>
    <r>
      <rPr>
        <sz val="11"/>
        <color rgb="FFFF0000"/>
        <rFont val="Calibri"/>
        <family val="2"/>
        <scheme val="minor"/>
      </rPr>
      <t xml:space="preserve"> </t>
    </r>
    <r>
      <rPr>
        <sz val="11"/>
        <color theme="1"/>
        <rFont val="Calibri"/>
        <family val="2"/>
        <scheme val="minor"/>
      </rPr>
      <t xml:space="preserve">from the SoC has been obtained. </t>
    </r>
  </si>
  <si>
    <t xml:space="preserve">If the service operates as a Commonwealth Government Service, the system SHALL put in place necessary controls for managing "OFFICIAL" data with a Protective Marking  of "OFFICIAL: Sensitive". 
 </t>
  </si>
  <si>
    <t>The system SHOULD encrypt information assets at rest using an Australian Signals Directorate (ASD) approved cryptographic algorithms.</t>
  </si>
  <si>
    <t>Branch Manager – Clinical and Digital Health Standards Governance, Digital Strategy Division</t>
  </si>
  <si>
    <t>Please enter a text string of no more than 36 printable characters containing a text string representing the Product Name, a single character delimiter (‘|’) and an alpha-numeric string representing the Software Product Version.</t>
  </si>
  <si>
    <r>
      <t xml:space="preserve">1. Passwords are NOT stored as plain text.
2.Passwords are salted.
3.Passwords encrypted using an ASD approved hashing algorithm.
</t>
    </r>
    <r>
      <rPr>
        <i/>
        <sz val="11"/>
        <rFont val="Calibri"/>
        <family val="2"/>
        <scheme val="minor"/>
      </rPr>
      <t>Note: It is recommended that salt is unique randomly generated.
Note: https://www.cyber.gov.au/acsc/view-all-content/advice/guidelines-cryptography - see  ASD approved hashing algorithm</t>
    </r>
    <r>
      <rPr>
        <sz val="11"/>
        <rFont val="Calibri"/>
        <family val="2"/>
        <scheme val="minor"/>
      </rPr>
      <t xml:space="preserve">
</t>
    </r>
    <r>
      <rPr>
        <i/>
        <sz val="11"/>
        <rFont val="Calibri"/>
        <family val="2"/>
        <scheme val="minor"/>
      </rPr>
      <t xml:space="preserve">
</t>
    </r>
  </si>
  <si>
    <t xml:space="preserve">The service operates as a Commonwealth Government Service.
</t>
  </si>
  <si>
    <r>
      <rPr>
        <sz val="11"/>
        <color rgb="FF002060"/>
        <rFont val="Calibri"/>
        <family val="2"/>
        <scheme val="minor"/>
      </rPr>
      <t>CONDITION: Mobile Application is a software installed on a mobile device</t>
    </r>
    <r>
      <rPr>
        <sz val="11"/>
        <color theme="1"/>
        <rFont val="Calibri"/>
        <family val="2"/>
        <scheme val="minor"/>
      </rPr>
      <t xml:space="preserve">
Mobile Application (from a mobile device) sends connection requests to Mobile Intermediary</t>
    </r>
  </si>
  <si>
    <t xml:space="preserve">User views stored Chart-based Electronic Prescriptions - Tokens and information. </t>
  </si>
  <si>
    <t>Start: Mobile Intermediary  - Requirements for all Mobile Intermediaries</t>
  </si>
  <si>
    <t>End: Mobile Intermediary  - Requirements for all Mobile Intermediaries</t>
  </si>
  <si>
    <t xml:space="preserve">Mobile Application requests connection to Mobile Intermediary </t>
  </si>
  <si>
    <t>START:  Common Requirements for all Mobile Applications</t>
  </si>
  <si>
    <r>
      <t>The system SHALL allow an item to be transmitted to an electronic address via email, SMS, or other 3rd party channel.
The mechanism used to do this (e.g. email/SMS)</t>
    </r>
    <r>
      <rPr>
        <b/>
        <sz val="11"/>
        <color theme="1"/>
        <rFont val="Calibri"/>
        <family val="2"/>
        <scheme val="minor"/>
      </rPr>
      <t xml:space="preserve"> </t>
    </r>
    <r>
      <rPr>
        <sz val="11"/>
        <color theme="1"/>
        <rFont val="Calibri"/>
        <family val="2"/>
        <scheme val="minor"/>
      </rPr>
      <t xml:space="preserve">SHALL be initiated or launched by the system and not rely on native device functions.
</t>
    </r>
    <r>
      <rPr>
        <i/>
        <sz val="11"/>
        <color theme="1"/>
        <rFont val="Calibri"/>
        <family val="2"/>
        <scheme val="minor"/>
      </rPr>
      <t>Note: for example, if the system is designed to use SMS then the system must create/start a SMS message with prescription information provided in that SMS message.
Note: the SoC might want to send an item to a carer, agent, dispenser or someone else for the purposes of managing or dispensing a prescription.
Note: acceptable mechanisms are SMS, email or other non-proprietary mechanism.
Note: there is no implication that that token must be removed from the first device. The token can co-exist on multiple devices.
Note: transfer via proprietary channels is permitted in addition to this requirement.</t>
    </r>
  </si>
  <si>
    <r>
      <t>The system</t>
    </r>
    <r>
      <rPr>
        <b/>
        <sz val="11"/>
        <color theme="1"/>
        <rFont val="Calibri"/>
        <family val="2"/>
        <scheme val="minor"/>
      </rPr>
      <t xml:space="preserve"> </t>
    </r>
    <r>
      <rPr>
        <sz val="11"/>
        <color theme="1"/>
        <rFont val="Calibri"/>
        <family val="2"/>
        <scheme val="minor"/>
      </rPr>
      <t>MAY display historical information for prescriptions that are no longer active. 
This historical information SHALL unambiguously be clear the item is not active, and it</t>
    </r>
    <r>
      <rPr>
        <b/>
        <sz val="11"/>
        <color theme="1"/>
        <rFont val="Calibri"/>
        <family val="2"/>
        <scheme val="minor"/>
      </rPr>
      <t xml:space="preserve"> </t>
    </r>
    <r>
      <rPr>
        <sz val="11"/>
        <color theme="1"/>
        <rFont val="Calibri"/>
        <family val="2"/>
        <scheme val="minor"/>
      </rPr>
      <t>SHALL</t>
    </r>
    <r>
      <rPr>
        <b/>
        <sz val="11"/>
        <color theme="1"/>
        <rFont val="Calibri"/>
        <family val="2"/>
        <scheme val="minor"/>
      </rPr>
      <t xml:space="preserve"> </t>
    </r>
    <r>
      <rPr>
        <sz val="11"/>
        <color theme="1"/>
        <rFont val="Calibri"/>
        <family val="2"/>
        <scheme val="minor"/>
      </rPr>
      <t xml:space="preserve">NOT contain a token (i.e. barcode).
</t>
    </r>
    <r>
      <rPr>
        <i/>
        <sz val="11"/>
        <color theme="1"/>
        <rFont val="Calibri"/>
        <family val="2"/>
        <scheme val="minor"/>
      </rPr>
      <t>Note: systems may, for user convenience or to assist in medication management, display historical prescribing information to the user. The system must be clear that that information is historical, do not constitute legal prescriptions and those items are not available for dispense.</t>
    </r>
  </si>
  <si>
    <r>
      <t xml:space="preserve">When the system is uninstalled or removed from the mobile device, the system SHOULD warn the SoC that locally stored and active tokens need to be transferred, backed up or dispensed prior to uninstalling the system and to provide the option to abort the uninstalling process until those tokens are preserved.
</t>
    </r>
    <r>
      <rPr>
        <i/>
        <sz val="11"/>
        <rFont val="Calibri"/>
        <family val="2"/>
        <scheme val="minor"/>
      </rPr>
      <t xml:space="preserve">Note: device settings, operating systems and technologies can make this requirement technically difficult to satisfy. Vendors should make best efforts to ensure tokens are not lost when their software is uninstalled by the SoC. </t>
    </r>
    <r>
      <rPr>
        <sz val="11"/>
        <rFont val="Calibri"/>
        <family val="2"/>
        <scheme val="minor"/>
      </rPr>
      <t xml:space="preserve">
</t>
    </r>
    <r>
      <rPr>
        <i/>
        <sz val="11"/>
        <rFont val="Calibri"/>
        <family val="2"/>
        <scheme val="minor"/>
      </rPr>
      <t xml:space="preserve">
Note: also see MC-615.</t>
    </r>
  </si>
  <si>
    <r>
      <t xml:space="preserve">The system SHALL query the status of locally stored tokens:
•	By user-request, and/or
•	Automatically at the start of each session (or more frequently).
</t>
    </r>
    <r>
      <rPr>
        <i/>
        <sz val="11"/>
        <color theme="1"/>
        <rFont val="Calibri"/>
        <family val="2"/>
        <scheme val="minor"/>
      </rPr>
      <t>Note: the system will need to routinely or on request (design decision) check the validity of tokens to ensure they have not been cancelled, expired or dispensed. 
Note: if the system does not support a ‘refresh on user request’ option then an automatic refresh at the start of the session is required.</t>
    </r>
    <r>
      <rPr>
        <sz val="11"/>
        <color theme="1"/>
        <rFont val="Calibri"/>
        <family val="2"/>
        <scheme val="minor"/>
      </rPr>
      <t xml:space="preserve">
</t>
    </r>
    <r>
      <rPr>
        <i/>
        <sz val="11"/>
        <color theme="1"/>
        <rFont val="Calibri"/>
        <family val="2"/>
        <scheme val="minor"/>
      </rPr>
      <t xml:space="preserve">
Note: the definition of ‘session’ used by this document is described in the glossary.
</t>
    </r>
  </si>
  <si>
    <r>
      <t>The system</t>
    </r>
    <r>
      <rPr>
        <b/>
        <sz val="11"/>
        <color theme="1"/>
        <rFont val="Calibri"/>
        <family val="2"/>
        <scheme val="minor"/>
      </rPr>
      <t xml:space="preserve"> </t>
    </r>
    <r>
      <rPr>
        <sz val="11"/>
        <color theme="1"/>
        <rFont val="Calibri"/>
        <family val="2"/>
        <scheme val="minor"/>
      </rPr>
      <t xml:space="preserve">MAY provide a notification to the user when the system discovers a prescription has expired or is about to expire.
</t>
    </r>
    <r>
      <rPr>
        <i/>
        <sz val="11"/>
        <color theme="1"/>
        <rFont val="Calibri"/>
        <family val="2"/>
        <scheme val="minor"/>
      </rPr>
      <t xml:space="preserve"> 
Note: the notification might be via the mobile device (i.e. phone notification), SMS, email, or some other method (design decision).</t>
    </r>
  </si>
  <si>
    <r>
      <t xml:space="preserve">The system SHALL permit the user to permanently delete individual items from the local system at the user’s discretion.
</t>
    </r>
    <r>
      <rPr>
        <i/>
        <sz val="11"/>
        <color theme="1"/>
        <rFont val="Calibri"/>
        <family val="2"/>
        <scheme val="minor"/>
      </rPr>
      <t xml:space="preserve">
Note: a user must be able to remove items from the local system if those items have expired or they have no intention to have dispensed.
Note: the term “item” refers to the prescription information and the token.
</t>
    </r>
  </si>
  <si>
    <r>
      <t>The system SHALL</t>
    </r>
    <r>
      <rPr>
        <b/>
        <sz val="11"/>
        <color theme="1"/>
        <rFont val="Calibri"/>
        <family val="2"/>
        <scheme val="minor"/>
      </rPr>
      <t xml:space="preserve"> </t>
    </r>
    <r>
      <rPr>
        <sz val="11"/>
        <color theme="1"/>
        <rFont val="Calibri"/>
        <family val="2"/>
        <scheme val="minor"/>
      </rPr>
      <t xml:space="preserve">NOT automatically remove from the local system, without user intervention, a prescription item that has been dispensed, cancelled or expired (e.g. “Confirm removing this cancelled prescription (yes/no)?”
</t>
    </r>
    <r>
      <rPr>
        <i/>
        <sz val="11"/>
        <color theme="1"/>
        <rFont val="Calibri"/>
        <family val="2"/>
        <scheme val="minor"/>
      </rPr>
      <t xml:space="preserve">
Note: the prescription item must not be silently removed from the system without intentional action or confirmation from the user.
Note: a phone notification, SMS or email that does NOT require an action and can be ignored/deleted is NOT considered “user intervention”.</t>
    </r>
  </si>
  <si>
    <r>
      <t>The system</t>
    </r>
    <r>
      <rPr>
        <b/>
        <sz val="11"/>
        <color theme="1"/>
        <rFont val="Calibri"/>
        <family val="2"/>
        <scheme val="minor"/>
      </rPr>
      <t xml:space="preserve"> </t>
    </r>
    <r>
      <rPr>
        <sz val="11"/>
        <color theme="1"/>
        <rFont val="Calibri"/>
        <family val="2"/>
        <scheme val="minor"/>
      </rPr>
      <t xml:space="preserve">SHALL present prescription information as provided by the prescription author and not present prescription information that has been translated, mapped or substituted with other data sources or information.
</t>
    </r>
    <r>
      <rPr>
        <i/>
        <sz val="11"/>
        <color theme="1"/>
        <rFont val="Calibri"/>
        <family val="2"/>
        <scheme val="minor"/>
      </rPr>
      <t xml:space="preserve">
Note: AMT or PBS code mapping or translations are not to be presented to the user. The medicine that was provided by the prescription author needs to be displayed at the point of rendering/displaying.
Note: this requirement is compatible with “active ingredient prescription” legislation which allows a medicine name (not active ingredient) to be prescribed under some conditions.</t>
    </r>
  </si>
  <si>
    <r>
      <t xml:space="preserve">If the system permits the user to de-activate their ASL then the system SHALL display a prompt that needs to be actively acknowledged and that prompt will state that prescriptions will become unavailable to the SoC and HCPs unless the SoC has access to the original EoP and prescription data sourced from the Active Script List will be deleted and can’t be restored.
</t>
    </r>
    <r>
      <rPr>
        <i/>
        <sz val="11"/>
        <color theme="1"/>
        <rFont val="Calibri"/>
        <family val="2"/>
        <scheme val="minor"/>
      </rPr>
      <t>Note: de-activating an ASL makes all tokens stored in the ASL inaccessible.</t>
    </r>
  </si>
  <si>
    <r>
      <t>The system SHALL</t>
    </r>
    <r>
      <rPr>
        <b/>
        <sz val="11"/>
        <color theme="1"/>
        <rFont val="Calibri"/>
        <family val="2"/>
        <scheme val="minor"/>
      </rPr>
      <t xml:space="preserve"> </t>
    </r>
    <r>
      <rPr>
        <sz val="11"/>
        <color theme="1"/>
        <rFont val="Calibri"/>
        <family val="2"/>
        <scheme val="minor"/>
      </rPr>
      <t xml:space="preserve">provide a means for the user to hide and unhide prescription items that are in the ASL and active.
</t>
    </r>
    <r>
      <rPr>
        <i/>
        <sz val="11"/>
        <color theme="1"/>
        <rFont val="Calibri"/>
        <family val="2"/>
        <scheme val="minor"/>
      </rPr>
      <t>Note: hiding an item in the ASL prevents healthcare providers from seeing that item in the ASL. The user will need to make a copy of the token, or ensure their mobile device is available, if they wish to have that hidden item dispensed, or, unhide those items before dispense.
Note: the system will need to allow the user to view hidden items in the system so those items can be selected by the user and ‘unhidden’ should they choose to.</t>
    </r>
  </si>
  <si>
    <r>
      <t>The system SHALL</t>
    </r>
    <r>
      <rPr>
        <b/>
        <sz val="11"/>
        <color theme="1"/>
        <rFont val="Calibri"/>
        <family val="2"/>
        <scheme val="minor"/>
      </rPr>
      <t xml:space="preserve"> </t>
    </r>
    <r>
      <rPr>
        <sz val="11"/>
        <color theme="1"/>
        <rFont val="Calibri"/>
        <family val="2"/>
        <scheme val="minor"/>
      </rPr>
      <t xml:space="preserve">NOT permit the user to delete, remove or erase the primary contact details registered against an ASL.
</t>
    </r>
    <r>
      <rPr>
        <i/>
        <sz val="11"/>
        <color theme="1"/>
        <rFont val="Calibri"/>
        <family val="2"/>
        <scheme val="minor"/>
      </rPr>
      <t>Note: the app can permit the editing/updating of primary contact information but the removal of that information is not permitted.</t>
    </r>
    <r>
      <rPr>
        <sz val="11"/>
        <color theme="1"/>
        <rFont val="Calibri"/>
        <family val="2"/>
        <scheme val="minor"/>
      </rPr>
      <t xml:space="preserve">
</t>
    </r>
  </si>
  <si>
    <r>
      <t xml:space="preserve">For software running on a mobile device, the system SHALL support authentication of connection requests using a unique identifier tied to the mobile device hardware.
</t>
    </r>
    <r>
      <rPr>
        <i/>
        <sz val="11"/>
        <color theme="1"/>
        <rFont val="Calibri"/>
        <family val="2"/>
        <scheme val="minor"/>
      </rPr>
      <t xml:space="preserve">
Note: see Appendix B, implementation advice, in the conformance profile.</t>
    </r>
  </si>
  <si>
    <r>
      <t xml:space="preserve">If the user has authenticated into the application and reopens or resumes the application after it has been closed, placed in the background or paused the app SHALL:
•	Confirm the phone has device level authentication enabled or 
•	Use the operating system level passcode or password or 
•	Reauthenticate the user using at least one of the following: 
  Pin
  Password
  One-time SMS codes
  One-time password applications
  Universal 2nd Factor security keys
  physical one-time password tokens
  biometrics (such as finger print or face identification)
  smartcards. 
•	Or both.
</t>
    </r>
    <r>
      <rPr>
        <i/>
        <sz val="11"/>
        <color theme="1"/>
        <rFont val="Calibri"/>
        <family val="2"/>
        <scheme val="minor"/>
      </rPr>
      <t xml:space="preserve">
Note: to reduce the likelihood of patient data being exposed by a lost or stolen phone the app must ensure the device requires a pin, password or biometric authentication to unlock or require the user to reauthenticate.</t>
    </r>
  </si>
  <si>
    <r>
      <t xml:space="preserve">The system SHALL enforce a strong password where a password is used.
At a minimum the password:
• must contain at least seven characters
• must contain at least one letter
• must contain at least one number
• must not be the same as one of your last four passwords
• must not use the same character repeatedly or have any sequential characters (for example, AAAA or 1234)
• may contain any of the following characters: ! @ # $ % ^ &amp; *
</t>
    </r>
    <r>
      <rPr>
        <i/>
        <sz val="11"/>
        <color theme="1"/>
        <rFont val="Calibri"/>
        <family val="2"/>
        <scheme val="minor"/>
      </rPr>
      <t>Note: the password complexity rules above reflect the minimum requirement for apps. It is strongly recommended that stronger passwords should be supported where possible (so that users may select longer/more complex passwords if they wish).</t>
    </r>
  </si>
  <si>
    <r>
      <t xml:space="preserve">If the system stores passwords in any form, it SHALL ensure that the passwords are stored securely. This is to be done by:
- not storing passwords as plain text
- ensuring that passwords are stored with salt added and encrypted using an ASD approved hashing algorithm.
</t>
    </r>
    <r>
      <rPr>
        <i/>
        <sz val="11"/>
        <color theme="1"/>
        <rFont val="Calibri"/>
        <family val="2"/>
        <scheme val="minor"/>
      </rPr>
      <t>Note: it is recommended that salt is unique randomly generated.</t>
    </r>
  </si>
  <si>
    <r>
      <t xml:space="preserve">The app SHALL enforce a strong PIN where a PIN code is used. 
Either by:
1.	Using the device level pin provided by the operating system or
2.	Implementing a Pin within the application which at a minimum:
•	contains a minimum of four digits
•	contains non-consecutive digits
•	contains no more than two repeated digits.
</t>
    </r>
    <r>
      <rPr>
        <i/>
        <sz val="11"/>
        <color theme="1"/>
        <rFont val="Calibri"/>
        <family val="2"/>
        <scheme val="minor"/>
      </rPr>
      <t>Note: the PIN complexity rules above reflect the minimum requirement for apps. It is strongly recommended that stronger PINs should be supported where possible (so that users may select longer/more complex PINs if they wish).
Note: where usability challenges arise associated with a long and complex PIN code, alternative solutions are also supported (such as strong passwords or biometric authentication).</t>
    </r>
  </si>
  <si>
    <r>
      <t>The system SHALL</t>
    </r>
    <r>
      <rPr>
        <b/>
        <sz val="11"/>
        <color theme="1"/>
        <rFont val="Calibri"/>
        <family val="2"/>
        <scheme val="minor"/>
      </rPr>
      <t xml:space="preserve"> </t>
    </r>
    <r>
      <rPr>
        <sz val="11"/>
        <color theme="1"/>
        <rFont val="Calibri"/>
        <family val="2"/>
        <scheme val="minor"/>
      </rPr>
      <t>NOT</t>
    </r>
    <r>
      <rPr>
        <b/>
        <sz val="11"/>
        <color theme="1"/>
        <rFont val="Calibri"/>
        <family val="2"/>
        <scheme val="minor"/>
      </rPr>
      <t xml:space="preserve"> </t>
    </r>
    <r>
      <rPr>
        <sz val="11"/>
        <color theme="1"/>
        <rFont val="Calibri"/>
        <family val="2"/>
        <scheme val="minor"/>
      </rPr>
      <t xml:space="preserve">provide prescription information to non-conformant systems.
</t>
    </r>
    <r>
      <rPr>
        <i/>
        <sz val="11"/>
        <color theme="1"/>
        <rFont val="Calibri"/>
        <family val="2"/>
        <scheme val="minor"/>
      </rPr>
      <t>Note: every communication received by the system must contain a conformance ID and the system must verify that conformance ID is active. This may be done by comparing the conformance ID against an internal white list of active conformance ID's</t>
    </r>
  </si>
  <si>
    <r>
      <t>The mobile intermediary (or operator) SHALL</t>
    </r>
    <r>
      <rPr>
        <b/>
        <sz val="11"/>
        <rFont val="Calibri"/>
        <family val="2"/>
        <scheme val="minor"/>
      </rPr>
      <t xml:space="preserve"> </t>
    </r>
    <r>
      <rPr>
        <sz val="11"/>
        <rFont val="Calibri"/>
        <family val="2"/>
        <scheme val="minor"/>
      </rPr>
      <t>NOT</t>
    </r>
    <r>
      <rPr>
        <b/>
        <sz val="11"/>
        <rFont val="Calibri"/>
        <family val="2"/>
        <scheme val="minor"/>
      </rPr>
      <t xml:space="preserve"> </t>
    </r>
    <r>
      <rPr>
        <sz val="11"/>
        <rFont val="Calibri"/>
        <family val="2"/>
        <scheme val="minor"/>
      </rPr>
      <t xml:space="preserve">access the encrypted payload of any message without explicit patient consent. 
</t>
    </r>
    <r>
      <rPr>
        <i/>
        <sz val="11"/>
        <rFont val="Calibri"/>
        <family val="2"/>
        <scheme val="minor"/>
      </rPr>
      <t xml:space="preserve">
Note: in this scenario, "consent" may be from the patient. Mobile intermediaries would manage this information and would be subject to use and disclosure laws applicable federally (Privacy Act 1988) and any applicable laws in their jurisdiction of registration. </t>
    </r>
  </si>
  <si>
    <t>Appropriate Unavailable Message returned/displayed - ASLR Unavailable</t>
  </si>
  <si>
    <t>Appropriate Unavailable Message returned/displayed - MI Unavailable</t>
  </si>
  <si>
    <t>Electronic Prescribing - Test Data - Subject of Care, HPI-I and HPI-O v3.0</t>
  </si>
  <si>
    <t>- Document ID: DH-3658:2022</t>
  </si>
  <si>
    <t>Electronic Prescribing  - Conformance Test Data - Subject of Care, HPI-I and HPI-O</t>
  </si>
  <si>
    <t>TC_MC_MA_065</t>
  </si>
  <si>
    <t>TC_MC_MA_066</t>
  </si>
  <si>
    <t>Electronically transmitting items via 3rd party channel.</t>
  </si>
  <si>
    <t>Electronically transmitting Electronic prescription items via 3rd party channel.</t>
  </si>
  <si>
    <t>Electronic prescription items transmitted via 3rd party channel.
No device triggering involved - i.e. It is application launched.
All information transmitted as per the original.</t>
  </si>
  <si>
    <t xml:space="preserve">Electronic prescription for transmission.
Electronic details to send information.
</t>
  </si>
  <si>
    <t>Items transmitted via 3rd party channel.
No device triggering involved - i.e. It is application launched.
All information transmitted as per the original.</t>
  </si>
  <si>
    <t>Initiate a 3-party channel to send an Electronic Prescription.</t>
  </si>
  <si>
    <t>Initiate a 3-party channel to send  a Chart-based Electronic Prescription.</t>
  </si>
  <si>
    <t>Transmit item via 3 party channel.</t>
  </si>
  <si>
    <t xml:space="preserve">Electronic prescription for transmission.
Electronic address details to send information.
</t>
  </si>
  <si>
    <t xml:space="preserve">Chart-based Electronic Prescription for transmission.
Electronic address details to send information.
</t>
  </si>
  <si>
    <t>Transmit Chart-based Electronic Prescription item via 3 party channel.</t>
  </si>
  <si>
    <t xml:space="preserve">The system does not change or manipulate the content  of any prescription in the mobile intermediary.
</t>
  </si>
  <si>
    <t>ASLR available</t>
  </si>
  <si>
    <t>Mobile Application available</t>
  </si>
  <si>
    <t xml:space="preserve">Send prescription information to Mobile Application
Inspect the data: 
- In transit between Mobile Intermediary and Mobile Application. The data is encrypted properly. 
- At rest in the mobile intermediary system.  
</t>
  </si>
  <si>
    <t xml:space="preserve">Retrieve prescription information contained in ASLR on behalf of mobile application
Inspect the data: 
- In transit between ASLR and Mobile Intermediary. The data is encrypted properly. 
- At rest in the mobile intermediary system.  
</t>
  </si>
  <si>
    <t>Electronic Prescriptions and/or Chart based Electronic Prescriptions available for retrieval in ASLR/PDS</t>
  </si>
  <si>
    <t>TC_MC_MIC_013</t>
  </si>
  <si>
    <t>Send prescription information to Mobile Application</t>
  </si>
  <si>
    <t>TC_MC_SMI_004</t>
  </si>
  <si>
    <t xml:space="preserve">ASLR available
</t>
  </si>
  <si>
    <r>
      <rPr>
        <sz val="11"/>
        <color rgb="FF002060"/>
        <rFont val="Calibri"/>
        <family val="2"/>
        <scheme val="minor"/>
      </rPr>
      <t xml:space="preserve">CONDITION: Mobile application is a software installed on a mobile device, not a web-based software on a mobile device or PC. </t>
    </r>
    <r>
      <rPr>
        <sz val="11"/>
        <rFont val="Calibri"/>
        <family val="2"/>
        <scheme val="minor"/>
      </rPr>
      <t xml:space="preserve">
Connection requests made to ASLR on behalf of Mobile Application.</t>
    </r>
  </si>
  <si>
    <t xml:space="preserve">Connection requests made to the ASLR on behalf of Mobile Application have the device id included.
</t>
  </si>
  <si>
    <t xml:space="preserve">Electronic Prescription information available for retrieval in ASLR.
</t>
  </si>
  <si>
    <t>Connection requests made to PDS on behalf of Mobile Application.</t>
  </si>
  <si>
    <t>Connection requests made to ASLR  on behalf of Mobile Application.</t>
  </si>
  <si>
    <t>3.0.1</t>
  </si>
  <si>
    <t>Conformance Requirements for Mobile Intermediary connecting to an NPDS</t>
  </si>
  <si>
    <t>Mobile Application - NPDS</t>
  </si>
  <si>
    <t>Mobile Intermediary - NPDS</t>
  </si>
  <si>
    <t xml:space="preserve">MA-500
MA-505
MA-520
MA-525
MA-530
MA-535
MA-14
MA-550
MA-12
MA-555
MA-11
MA-560
MA-562
MA-575
MA-577
MA-580
MA-590
MA-595
MA-600
MA-606
MA-607
MA-608
</t>
  </si>
  <si>
    <t xml:space="preserve">TC_MC_MA_001 &amp; 002
TC_MC_MA_003 &amp; 004
TC_MC_MA_009
TC_MC_MA_010 
TC_MC_MA_011
TC_MC_MA_012 &amp; 13
TC_MC_MA_014 &amp; 015
TC_MC_MA_016
TC_MC_MA_017 to 019
TC_MC_MA_020 
TC_MC_MA_021 
TC_MC_MA_022, 024
TC_MC_MA_025
TC_MC_MA_026 &amp; 027
TC_MC_MA_028 &amp; 029
TC_MC_MA_030
TC_MC_MA_032 &amp; 033
TC_MC_MA_034 to 037
TC_MC_MA_038 &amp; 039
TC_MC_MA_040
TC_MC_MA_041
TC_MC_MA_042
</t>
  </si>
  <si>
    <t xml:space="preserve">All Electronic Prescriptions displayed - no suppression of info.
However, the system can hide Tokens associated with chart-based electronic prescriptions in Active Script List. 
</t>
  </si>
  <si>
    <r>
      <t xml:space="preserve">When displaying an active script list, the system SHALL display every item in the Active Script List.
</t>
    </r>
    <r>
      <rPr>
        <i/>
        <sz val="11"/>
        <rFont val="Calibri"/>
        <family val="2"/>
        <scheme val="minor"/>
      </rPr>
      <t xml:space="preserve">
Note: the mobile application needs to show every ASL item – including hidden items – so the SoC can see and manage those items or have them dispensed.
Note: providers won’t be able to see hidden items in the CIS but the consumer can see those via a mobile app.
Note: the system is not permitted to filter, or arbitrarily hide prescription that are on the active script list.
Note: ‘display every item’ does not mean display every possible attribute. It means that prescriptions cannot be selectively suppressed. </t>
    </r>
  </si>
  <si>
    <t>Mobile Intermediary connecting to NPDS</t>
  </si>
  <si>
    <t>The system SHALL support approved authentication methods of connection requests between mobile implementations (regardless of device or platform), intermediaries, NPDS, ASLR and CIS’s</t>
  </si>
  <si>
    <t xml:space="preserve">Mobile Intermediary requests connection to NPDS     </t>
  </si>
  <si>
    <t xml:space="preserve">Conformant ID for System 
NPDS Available
</t>
  </si>
  <si>
    <t>System sends 'request information' to a valid NPDS.</t>
  </si>
  <si>
    <r>
      <rPr>
        <sz val="11"/>
        <rFont val="Calibri"/>
        <family val="2"/>
      </rPr>
      <t>If the system collects personal information regardless of the source of that information then the system SHALL:
•	Display or provide a means to read the privacy statement used by the system
•	Ensure the SoC takes some action to consent (i.e. tick a box or press a button or some other action that indicates consent)
The privacy statement SHALL disclose how the personal information will be used.
The system SHALL</t>
    </r>
    <r>
      <rPr>
        <b/>
        <sz val="11"/>
        <rFont val="Calibri"/>
        <family val="2"/>
      </rPr>
      <t xml:space="preserve"> </t>
    </r>
    <r>
      <rPr>
        <sz val="11"/>
        <rFont val="Calibri"/>
        <family val="2"/>
      </rPr>
      <t>NOT</t>
    </r>
    <r>
      <rPr>
        <b/>
        <sz val="11"/>
        <rFont val="Calibri"/>
        <family val="2"/>
      </rPr>
      <t xml:space="preserve"> </t>
    </r>
    <r>
      <rPr>
        <sz val="11"/>
        <rFont val="Calibri"/>
        <family val="2"/>
      </rPr>
      <t xml:space="preserve">collect, store or share personal information until the SoC has actively provided consent.
</t>
    </r>
    <r>
      <rPr>
        <i/>
        <sz val="11"/>
        <rFont val="Calibri"/>
        <family val="2"/>
      </rPr>
      <t>Note: demographic data, contact information and prescription information is considered personal information.
Note: sources for personal information includes, but is not limited to:
• paper or electronic EoP
• CIS
• NPDS
• manual data entry
Note: the privacy statement must be sufficient to satisfy the Privacy Act 1988.</t>
    </r>
  </si>
  <si>
    <t>NPDS available
Mobile Intermediary available</t>
  </si>
  <si>
    <t xml:space="preserve">NPDS available 
</t>
  </si>
  <si>
    <t xml:space="preserve">Retrieve prescription information from NPDS on behalf of mobile application 
</t>
  </si>
  <si>
    <t>NPDS available
Mobile Application System available
SoC provided a consent for Mobile Intermediary to access their information</t>
  </si>
  <si>
    <t>Retrieve SoC's prescription information contained in NPDS on behalf of mobile application - Consent.
.</t>
  </si>
  <si>
    <t>NPDS available
Mobile Application System available
SoC has not provided a consent for Mobile Intermediary to access their information</t>
  </si>
  <si>
    <t xml:space="preserve">Retrieve SoC's prescription information contained in NPDS on behalf of mobile application - No consent.
</t>
  </si>
  <si>
    <t xml:space="preserve">NPDS available 
</t>
  </si>
  <si>
    <t xml:space="preserve">NPDS available
</t>
  </si>
  <si>
    <r>
      <rPr>
        <sz val="11"/>
        <color rgb="FF002060"/>
        <rFont val="Calibri"/>
        <family val="2"/>
        <scheme val="minor"/>
      </rPr>
      <t xml:space="preserve">CONDITION: Mobile application is a software installed on a mobile device, not a web-based software on a mobile device or PC. </t>
    </r>
    <r>
      <rPr>
        <sz val="11"/>
        <rFont val="Calibri"/>
        <family val="2"/>
        <scheme val="minor"/>
      </rPr>
      <t xml:space="preserve">
Connection requests made to NPDS  on behalf of Mobile Application.</t>
    </r>
  </si>
  <si>
    <t>Request prescription information from NPDS on behalf of mobile application using DSPID</t>
  </si>
  <si>
    <t>NPDS available over public networks</t>
  </si>
  <si>
    <t>Prescription information and dispense records contained in NPDS</t>
  </si>
  <si>
    <t xml:space="preserve">Retrieve prescription information contained in NPDS on behalf of mobile application
</t>
  </si>
  <si>
    <t>Retrieve prescription information contained in NPDS on behalf of mobile application.</t>
  </si>
  <si>
    <t xml:space="preserve">Retrieve prescription information and dispense records (if any) contained in NPDS on behalf of mobile application for multiple SoCs </t>
  </si>
  <si>
    <t>Request Chart-based Electronic Prescription information from NPDS on behalf of mobile application using DSPID</t>
  </si>
  <si>
    <t xml:space="preserve">Connect with Prescription Delivery Services (PDS) over public networks 
(e.g. to access prescription information and dispense records contained in NPDS on behalf of mobile applications). </t>
  </si>
  <si>
    <t xml:space="preserve">Electronic Prescriptions available for retrieval in NPDS
</t>
  </si>
  <si>
    <t xml:space="preserve">Electronic Prescriptions and Chart based Electronic Prescriptions with and without dispense records available for retrieval in NPDS
</t>
  </si>
  <si>
    <t xml:space="preserve">Electronic Prescriptions and/or Chart-based Electronic Prescriptions  with and without dispense records available for retrieval in NPDS
</t>
  </si>
  <si>
    <t>Electronic Prescriptions and/or Chart-based Electronic Prescriptions available for retrieval in NPDS</t>
  </si>
  <si>
    <t>Electronic Prescriptions and/or Chart-based Electronic Prescriptions with or without dispense records available for retrieval in NPDS</t>
  </si>
  <si>
    <t>Electronic Prescriptions and/or Chart-based Electronic Prescriptions  with or without dispense records available for retrieval in NPDS</t>
  </si>
  <si>
    <t xml:space="preserve">Retrieve prescription information and dispense records (if any) contained in NPDS or ASL on behalf of mobile application for multiple SoCs </t>
  </si>
  <si>
    <t>Electronic Prescriptions and/or Chart-based Electronic Prescriptions with and without dispense records for multiple SoCs available for retrieval in NPDS</t>
  </si>
  <si>
    <t xml:space="preserve">Electronic Prescriptions available for retrieval in NPDS.
</t>
  </si>
  <si>
    <t xml:space="preserve">Connect with National Prescription Delivery Services (NPDS) over public networks 
(e.g. to access prescription information and dispense records contained in NPDS on behalf of mobile applications). </t>
  </si>
  <si>
    <r>
      <t xml:space="preserve">The system SHALL provide a valid conformance ID when requesting information.
</t>
    </r>
    <r>
      <rPr>
        <i/>
        <sz val="11"/>
        <color theme="1"/>
        <rFont val="Calibri"/>
        <family val="2"/>
        <scheme val="minor"/>
      </rPr>
      <t>Note: non-conformant systems are not permitted to engage NPDS and ASLR</t>
    </r>
  </si>
  <si>
    <r>
      <t xml:space="preserve">The system MAY receive and store a token from the following sources:
• NPDS
• CIS
• SMS/email (or hyperlink)
• paper (e.g. a printed EoP)
• manual entry by a user (i.e. user enters a DSPID)
• ASLR
• some other source.
</t>
    </r>
    <r>
      <rPr>
        <i/>
        <sz val="11"/>
        <rFont val="Calibri"/>
        <family val="2"/>
        <scheme val="minor"/>
      </rPr>
      <t>Note: see MA-525 about sources of information for prescription information.</t>
    </r>
  </si>
  <si>
    <t>The system MAY receive and store prescription information from the following sources:
• NPDS
• CIS
• SMS/email (or hyperlink)
• ASLR
• some other source, subject to MA-530</t>
  </si>
  <si>
    <r>
      <t xml:space="preserve">The system SHALL NOT receive prescription information by scanning paper sources (i.e. a printed EoP) and determining prescription information via OCR or similar.
Note: OCR scanning of a printed EoP is unreliable and not trusted. The mobile device can retrieve prescription information from the NPDS or ASLR (via scanning a token) but trying to determine medicine information from a printed EoP is not permitted.
</t>
    </r>
    <r>
      <rPr>
        <i/>
        <sz val="11"/>
        <color theme="1"/>
        <rFont val="Calibri"/>
        <family val="2"/>
        <scheme val="minor"/>
      </rPr>
      <t>Note: the token (DSPID) CAN be determined by scanning a printed EoP. See MA-520 and MA-53</t>
    </r>
    <r>
      <rPr>
        <sz val="11"/>
        <color theme="1"/>
        <rFont val="Calibri"/>
        <family val="2"/>
        <scheme val="minor"/>
      </rPr>
      <t>5</t>
    </r>
  </si>
  <si>
    <r>
      <t xml:space="preserve">If the system stores tokens sourced from a paper EoP, (i.e. scans QR codes or consumes paper EoP’s by any method), the system SHALL provide instructions to the SoC to keep their EoP in a secure location or to destroy the EoP when discarding it. 
This instruction SHALL appear either:
a) Each time the system is activated or launched (i.e. after successful login) or
b) After each successful scan of a token into the system.
</t>
    </r>
    <r>
      <rPr>
        <i/>
        <sz val="11"/>
        <color theme="1"/>
        <rFont val="Calibri"/>
        <family val="2"/>
        <scheme val="minor"/>
      </rPr>
      <t>Note: the SoC might import a token into the system and then discard or fail to protect the paper token without understanding the paper token could still be acquired and dispensed without the SoC’s knowledge.
Note: the SoC needs to acknowledge the instruction by clicking a button, closing a window, swiping on the device etc and will persist until it is dismissed by the user. The instruction does NOT need to interrupt the system or prevent the system from functioning. The instruction may be incorporated into other screens or functions that also require an action from the SoC (e.g. can be displayed on a log in screen).</t>
    </r>
  </si>
  <si>
    <r>
      <t>The system</t>
    </r>
    <r>
      <rPr>
        <b/>
        <sz val="11"/>
        <color theme="1"/>
        <rFont val="Calibri"/>
        <family val="2"/>
        <scheme val="minor"/>
      </rPr>
      <t xml:space="preserve"> </t>
    </r>
    <r>
      <rPr>
        <sz val="11"/>
        <color theme="1"/>
        <rFont val="Calibri"/>
        <family val="2"/>
        <scheme val="minor"/>
      </rPr>
      <t>SHALL</t>
    </r>
    <r>
      <rPr>
        <b/>
        <sz val="11"/>
        <color theme="1"/>
        <rFont val="Calibri"/>
        <family val="2"/>
        <scheme val="minor"/>
      </rPr>
      <t xml:space="preserve"> </t>
    </r>
    <r>
      <rPr>
        <sz val="11"/>
        <color theme="1"/>
        <rFont val="Calibri"/>
        <family val="2"/>
        <scheme val="minor"/>
      </rPr>
      <t xml:space="preserve">ensure locally stored electronic prescription information is read only.
</t>
    </r>
    <r>
      <rPr>
        <i/>
        <sz val="11"/>
        <color theme="1"/>
        <rFont val="Calibri"/>
        <family val="2"/>
        <scheme val="minor"/>
      </rPr>
      <t>Note: any information retrieved from a source system (e.g. NPDS), including the barcode itself, needs to be read only to ensure the mobile app reflects that source system.
Note: user-provided information augmenting the prescription information is not bound by this requirement. See MA-550 for more information.</t>
    </r>
  </si>
  <si>
    <r>
      <t xml:space="preserve">The system MAY provide indication to the user if it detects the NPDS/ASLR/MI (as appropriate) is unreachable or unavailable.
</t>
    </r>
    <r>
      <rPr>
        <i/>
        <sz val="11"/>
        <color theme="1"/>
        <rFont val="Calibri"/>
        <family val="2"/>
        <scheme val="minor"/>
      </rPr>
      <t>Note: if the system relies on a mobile intermediary and that is unavailable then the NPDS/ASLR is also unavailable.</t>
    </r>
    <r>
      <rPr>
        <sz val="11"/>
        <color theme="1"/>
        <rFont val="Calibri"/>
        <family val="2"/>
        <scheme val="minor"/>
      </rPr>
      <t xml:space="preserve">
</t>
    </r>
  </si>
  <si>
    <t>Mobile App to the NPDS</t>
  </si>
  <si>
    <t>Mobile Intermediary to the NPDS</t>
  </si>
  <si>
    <t>Use Mobile Application for Electronic Prescriptions and ASL.
An SoC can:
1. Authenticate Account
2. Use Mobile Application
4. Integrate with NPDS
5. Integrate with ASLR
6. Deactivate an account</t>
  </si>
  <si>
    <t>Use Mobile Intermediary for Electronic Prescriptions and ASL.
An independent Mobile Application can use a Mobile Intermediary to:
1. Authenticate Account
2. Use Mobile Application
4. Integrate with NPDS
5. Integrate with ASLR
6. Deactivate an account</t>
  </si>
  <si>
    <t>- Document ID: DH-3174:2019</t>
  </si>
  <si>
    <t>Electronic Prescribing – Conformance Assessment Scheme v2.1</t>
  </si>
  <si>
    <t>- Document ID: DH-3942:2024</t>
  </si>
  <si>
    <t>Electronic Prescribing – National Prescription Delivery Service and Active Script List Registry Conformance Profile v3.1</t>
  </si>
  <si>
    <t xml:space="preserve">Electronic Prescribing – National Prescription Delivery Service and Active Script List Registry Conformance Profile </t>
  </si>
  <si>
    <t>- Document ID: DH-3939:2024</t>
  </si>
  <si>
    <t>Electronic Prescribing – General Prescribing Systems and Other Connecting Systems Conformance Profile v3.0.1</t>
  </si>
  <si>
    <t xml:space="preserve">Electronic Prescribing – General Prescribing Systems and Other Connecting Systems Conformance Profile </t>
  </si>
  <si>
    <t>- Document ID: DH-3940:2024</t>
  </si>
  <si>
    <t>Electronic Prescribing – Medication Chart Prescribing System Conformance Profile v3.0.1</t>
  </si>
  <si>
    <t xml:space="preserve">Electronic Prescribing – Medication Chart Prescribing System Conformance Profile </t>
  </si>
  <si>
    <t xml:space="preserve">Electronic Prescribing - Test Data Prescriptionsv3.0.3 </t>
  </si>
  <si>
    <t>- Document ID: DH-3950:2024</t>
  </si>
  <si>
    <t>Electronic Prescribing – Test Data- Prescribe and Dispense Personas v3.0.4</t>
  </si>
  <si>
    <t xml:space="preserve">Electronic Prescribing – Test Data- Prescribe and Dispense Personas </t>
  </si>
  <si>
    <t>- Document ID: DH-3949:2024</t>
  </si>
  <si>
    <t>Electronic Prescribing – Conformance Test Specifications – Mobile Channel v3.0.4</t>
  </si>
  <si>
    <t xml:space="preserve">Electronic Prescribing – Conformance Test Specifications – Mobile Channel </t>
  </si>
  <si>
    <t>- Document ID: DH-3948:2024</t>
  </si>
  <si>
    <t>Electronic Prescribing – Conformance Test Specifications – Active Script List Registry v3.0.4</t>
  </si>
  <si>
    <t xml:space="preserve">Electronic Prescribing – Conformance Test Specifications – Active Script List Registry </t>
  </si>
  <si>
    <t>- Document ID: DH-3947:2024</t>
  </si>
  <si>
    <t>Electronic Prescribing – Conformance Test Specifications – National Prescription Delivery Service v3.0.4</t>
  </si>
  <si>
    <t xml:space="preserve">Electronic Prescribing – Conformance Test Specifications – National Prescription Delivery Service </t>
  </si>
  <si>
    <t>- Document ID: DH-3946:2024</t>
  </si>
  <si>
    <t>Electronic Prescribing – Conformance Test Specifications - Dispensing Systems v3.0.4</t>
  </si>
  <si>
    <t xml:space="preserve">Electronic Prescribing – Conformance Test Specifications - Dispensing Systems </t>
  </si>
  <si>
    <t>- Document ID: DH-3945:2024</t>
  </si>
  <si>
    <t>Electronic Prescribing – Conformance Test Specifications – General Prescribing Systems v3.0.4</t>
  </si>
  <si>
    <t xml:space="preserve">Electronic Prescribing – Conformance Test Specifications – General Prescribing Systems </t>
  </si>
  <si>
    <t>- Document ID: DH-3944:2024</t>
  </si>
  <si>
    <t>Electronic Prescribing – Conformance Test Specifications – Medication Chart Prescribing Systems v3.0.4</t>
  </si>
  <si>
    <t xml:space="preserve">Electronic Prescribing – Conformance Test Specifications – Medication Chart Prescribing Systems </t>
  </si>
  <si>
    <t>Version 3.0.4</t>
  </si>
  <si>
    <t>Document ID: DH-3949:2024</t>
  </si>
  <si>
    <t>3.0.4</t>
  </si>
  <si>
    <t>When transmitting an item to another electronic address(e.g. another device or email address), the system SHALL transmit the following  information, and only the following information:
•	The electronic token or URI (e.g. URL) provided that links to the electronic token
•	The initials of the Name of the Subject of Care
•	Medicine name.
Note: this safeguards patient privacy if the item is transferred to an incorrect address. The receipt, after receiving the transmission, can retrieve more information from the NPDS as required.</t>
  </si>
  <si>
    <t>The system SHALL validate input fields to ensure they are of the correct data type before submitting that data to a NPDS or ASLR.
Note: the system needs to ensure date fields contain dates, integer fields contain integers etc to protect infrastructure from unnecessary traffic and potential malicious activity.</t>
  </si>
  <si>
    <t>End: Mobile Application Connected to NPDS (via Intermediary)</t>
  </si>
  <si>
    <r>
      <t xml:space="preserve">The system SHALL encrypt data in transit between all authorised end points and at rest. 
</t>
    </r>
    <r>
      <rPr>
        <i/>
        <sz val="11"/>
        <rFont val="Calibri"/>
        <family val="2"/>
        <scheme val="minor"/>
      </rPr>
      <t>Note: authorised end points are those defined by the NPDS operator and mobile 
intermediary operators. If connecting to the NPDS, the NPDS is expected to work with the 
mobile intermediary operators to achieve interoperability</t>
    </r>
  </si>
  <si>
    <t xml:space="preserve">Retrieve prescription information contained in NPDS on behalf of mobile application.
Inspect the data: 
- In transit between NPDS and Mobile Intermediary. The data is encrypted properly. 
- At rest in the mobile intermediary system.  
</t>
  </si>
  <si>
    <t xml:space="preserve">The system SHALL include, in all connection requests from mobile devices (where possible), a unique identifier tied to the mobile device hardware. 
Note: the NPDS will not accept connections from unknown participants.
Note: examples include Google authenticator or RSA soft token. </t>
  </si>
  <si>
    <t xml:space="preserve">Connection requests made to NPDS  on behalf of Mobile Application have the device id included.
</t>
  </si>
  <si>
    <t>Start: Mobile Intermediary Connected to a NPDS</t>
  </si>
  <si>
    <t>The system SHALL be able to submit a DSPID when requesting information from a NPDS then retrieve and store that information or retrieve and pass-through that information.
Note: the system might consume tokens/DSPID’s from one source (e.g. a client app) and then use that to fetch prescription information from the NPDS.</t>
  </si>
  <si>
    <t xml:space="preserve">Receive prescription information from the NPDS. 
Can store and pass on (to mobile application) retrieved information. </t>
  </si>
  <si>
    <t>Electronic prescription with dispense records (held in NPDS).</t>
  </si>
  <si>
    <t>NPDS available 
Chart based Electronic Prescription available in NPDS</t>
  </si>
  <si>
    <t xml:space="preserve">Receive Chart-based Electronic Prescription information from the NPDS. 
Can store and pass on (to mobile application) retrieved information. </t>
  </si>
  <si>
    <t xml:space="preserve">Chart based Electronic Prescription with dispense records (held in NPDS) </t>
  </si>
  <si>
    <t>For systems that connect to the NPDS, the system SHALL authenticate all connections with Prescription Delivery Services (PDS) over public networks using Public Key Infrastructure (PKI). 
Note: the NPDS will not accept connections from unknown participants. Conformance requirements will be updated if the approved authentication methods change.</t>
  </si>
  <si>
    <t>Mobile Intermediary authenticates all connections with the NPDS using Public Key Infrastructure (PKI).
Note: A public key infrastructure (PKI) is a system for the creation, storage, and distribution of digital certificates which are used to verify that a particular public key belongs to a certain entity. The PKI creates digital certificates which map public keys to entities, securely stores these certificates in a central repository and revokes them if needed.</t>
  </si>
  <si>
    <t>End: Mobile Intermediary to NPDS</t>
  </si>
  <si>
    <t xml:space="preserve">Connection request authenticated by NPDS.
Authentication: Mobile Intermediary’s OAuth 2.0-based API Gateway credential.
Authentication: Public Key Infrastructure (PKI)
Note: Refer to the requirement DS-3:
</t>
  </si>
  <si>
    <t xml:space="preserve">System receives Electronic Prescription tokens from  potential sources:
- NPDS
- CIS
- SMS or Email
- Paper
- ASLR
- Typed DSPID
</t>
  </si>
  <si>
    <t xml:space="preserve">System receives Chart-based Electronic Prescription tokens from potential sources:
- NPDS
- CIS
- SMS or Email
- Paper
- ASLR
- Typed DSPID
</t>
  </si>
  <si>
    <t>System receives Electronic Prescription tokens from  potential sources:
- NPDS
- CIS
- SMS or Email (or hyperlink)
- ASLR</t>
  </si>
  <si>
    <t>System receives Chart-based Electronic Prescription information from potential sources:
- NPDS
- CIS
- SMS or Email (or hyperlink)
- ASLR</t>
  </si>
  <si>
    <t>Electronic Prescriptions exist in NPDS</t>
  </si>
  <si>
    <t>Display locally stored Electronic Prescriptions from NPDS - No Edit</t>
  </si>
  <si>
    <t>Valid Electronic Prescriptions available to the system. Sourced by NPDS.</t>
  </si>
  <si>
    <t>Chart-based Electronic Prescriptions exist in NPDS</t>
  </si>
  <si>
    <t>Display locally stored Chart-based Electronic Prescriptions from NPDS - No Edit</t>
  </si>
  <si>
    <t>Request information from NPDS - Unavailable</t>
  </si>
  <si>
    <t>Appropriate Unavailable Message returned/displayed - NPDS Unavailable</t>
  </si>
  <si>
    <t>Various Electronic Prescriptions available to the system. Sourced by ASLR and NPDS.</t>
  </si>
  <si>
    <t>Various Chart-based Electronic Prescriptions available to the system. Sourced by ASLR and NPDS.</t>
  </si>
  <si>
    <t>Start: Mobile Application Connected to NPDS (via Intermediary)</t>
  </si>
  <si>
    <t>- Document ID:DH-3940:2024</t>
  </si>
  <si>
    <t>Mobile Intermediary connected to NPDS</t>
  </si>
  <si>
    <r>
      <t>The test cases in the worksheets have been written against the requirements specific for Mobile Intermediary and Mobile Application systems in the</t>
    </r>
    <r>
      <rPr>
        <b/>
        <sz val="9"/>
        <color theme="1"/>
        <rFont val="Calibri"/>
        <family val="2"/>
        <scheme val="minor"/>
      </rPr>
      <t xml:space="preserve"> Electronic Prescribing – General Prescribing Systems and Other Connecting Systems Conformance Profile</t>
    </r>
    <r>
      <rPr>
        <sz val="9"/>
        <color theme="1"/>
        <rFont val="Calibri"/>
        <family val="2"/>
        <scheme val="minor"/>
      </rPr>
      <t xml:space="preserve"> document. 
The details of your software developer organisation and software Under Test are required to be completed in the </t>
    </r>
    <r>
      <rPr>
        <b/>
        <sz val="9"/>
        <color theme="1"/>
        <rFont val="Calibri"/>
        <family val="2"/>
        <scheme val="minor"/>
      </rPr>
      <t>TSR</t>
    </r>
    <r>
      <rPr>
        <sz val="9"/>
        <color theme="1"/>
        <rFont val="Calibri"/>
        <family val="2"/>
        <scheme val="minor"/>
      </rPr>
      <t xml:space="preserve"> worksheet. The mobile application type ("web-based software" OR "software installed on mobile device") is also required to be specified in the </t>
    </r>
    <r>
      <rPr>
        <b/>
        <sz val="9"/>
        <color theme="1"/>
        <rFont val="Calibri"/>
        <family val="2"/>
        <scheme val="minor"/>
      </rPr>
      <t>TSR</t>
    </r>
    <r>
      <rPr>
        <sz val="9"/>
        <color theme="1"/>
        <rFont val="Calibri"/>
        <family val="2"/>
        <scheme val="minor"/>
      </rPr>
      <t xml:space="preserve"> worksheet. If the software runs on both types, one Conformance Test Specification workbook would be for web-based software and another Conformance Test Specification workbook would be for software installed on mobile device. Each type would need to be tested separately against the conformance requirements.
The</t>
    </r>
    <r>
      <rPr>
        <b/>
        <sz val="9"/>
        <color theme="1"/>
        <rFont val="Calibri"/>
        <family val="2"/>
        <scheme val="minor"/>
      </rPr>
      <t xml:space="preserve"> MC - E2E Interfaces</t>
    </r>
    <r>
      <rPr>
        <sz val="9"/>
        <color theme="1"/>
        <rFont val="Calibri"/>
        <family val="2"/>
        <scheme val="minor"/>
      </rPr>
      <t xml:space="preserve"> worksheet indicates the interface relationship between Prescribing System, Dispensing System, NPDS, ASLR, Mobile Application and Mobile Intermediary System. Interface testing specific to Mobile Systems is indicated in green shading. 
A comprehensive list of pharmaceutical test data  for use</t>
    </r>
    <r>
      <rPr>
        <b/>
        <sz val="9"/>
        <color rgb="FF7030A0"/>
        <rFont val="Calibri"/>
        <family val="2"/>
        <scheme val="minor"/>
      </rPr>
      <t xml:space="preserve"> </t>
    </r>
    <r>
      <rPr>
        <sz val="9"/>
        <color theme="1"/>
        <rFont val="Calibri"/>
        <family val="2"/>
        <scheme val="minor"/>
      </rPr>
      <t xml:space="preserve">is detailed in the </t>
    </r>
    <r>
      <rPr>
        <b/>
        <sz val="9"/>
        <color theme="1"/>
        <rFont val="Calibri"/>
        <family val="2"/>
        <scheme val="minor"/>
      </rPr>
      <t>EP_Prescription Test Data</t>
    </r>
    <r>
      <rPr>
        <sz val="9"/>
        <color theme="1"/>
        <rFont val="Calibri"/>
        <family val="2"/>
        <scheme val="minor"/>
      </rPr>
      <t xml:space="preserve"> workbook. The prescription test data covers a wide range of drug selections and includes conditions for prescriptions, repeats, PBS and RPBS Med specific and Private Med specific. This test data can be used to test Mobile Systems Interaction with other systems for full End to End test coverage. 
Patient / SOC details for testing use with</t>
    </r>
    <r>
      <rPr>
        <b/>
        <sz val="9"/>
        <color rgb="FF7030A0"/>
        <rFont val="Calibri"/>
        <family val="2"/>
        <scheme val="minor"/>
      </rPr>
      <t xml:space="preserve"> </t>
    </r>
    <r>
      <rPr>
        <sz val="9"/>
        <color theme="1"/>
        <rFont val="Calibri"/>
        <family val="2"/>
        <scheme val="minor"/>
      </rPr>
      <t xml:space="preserve">test cases and scenarios are detailed in the </t>
    </r>
    <r>
      <rPr>
        <b/>
        <sz val="9"/>
        <color theme="1"/>
        <rFont val="Calibri"/>
        <family val="2"/>
        <scheme val="minor"/>
      </rPr>
      <t>EP</t>
    </r>
    <r>
      <rPr>
        <sz val="9"/>
        <color theme="1"/>
        <rFont val="Calibri"/>
        <family val="2"/>
        <scheme val="minor"/>
      </rPr>
      <t>_</t>
    </r>
    <r>
      <rPr>
        <b/>
        <sz val="9"/>
        <color theme="1"/>
        <rFont val="Calibri"/>
        <family val="2"/>
        <scheme val="minor"/>
      </rPr>
      <t>SoC Test Data</t>
    </r>
    <r>
      <rPr>
        <sz val="9"/>
        <color theme="1"/>
        <rFont val="Calibri"/>
        <family val="2"/>
        <scheme val="minor"/>
      </rPr>
      <t xml:space="preserve"> workbook. These provide a full subject range of various sex, age and address location detail and include IHI, Medicare and other specific details for testing use.  </t>
    </r>
    <r>
      <rPr>
        <b/>
        <sz val="9"/>
        <color theme="1"/>
        <rFont val="Calibri"/>
        <family val="2"/>
        <scheme val="minor"/>
      </rPr>
      <t>EP_Prescriber and Dispenser Personas</t>
    </r>
    <r>
      <rPr>
        <sz val="9"/>
        <color theme="1"/>
        <rFont val="Calibri"/>
        <family val="2"/>
        <scheme val="minor"/>
      </rPr>
      <t xml:space="preserve"> workbook details health practitioners that may be a part of the electronic prescribing system lifecycle.
The Test Summary Report worksheet - </t>
    </r>
    <r>
      <rPr>
        <b/>
        <sz val="9"/>
        <color theme="1"/>
        <rFont val="Calibri"/>
        <family val="2"/>
        <scheme val="minor"/>
      </rPr>
      <t>TSR</t>
    </r>
    <r>
      <rPr>
        <sz val="9"/>
        <color theme="1"/>
        <rFont val="Calibri"/>
        <family val="2"/>
        <scheme val="minor"/>
      </rPr>
      <t xml:space="preserve">,  is provided as a summary of testing as it is completed.
</t>
    </r>
  </si>
  <si>
    <t>Electronic Prescribing – General Prescribing Systems and Other Connecting Systems Conformance Profile</t>
  </si>
  <si>
    <t>Electronic Prescribing – Conformance Test Specifications – Mobile Channel</t>
  </si>
  <si>
    <t>Copyright © 2024 Australian Digital Health Agency</t>
  </si>
  <si>
    <t>Test Cases  taken from specified requirements for Conformance Requirements Specification:
Section 3.3
Sub-Sections:
- Mobile Intermediaries and Mobile applications
Section 3.4
Sub-Sections:
- Mobile Applications
Section 3.5
Sub-Sections:
- Mobile Intermediary</t>
  </si>
  <si>
    <t>Prescribing System -&gt; NPDS</t>
  </si>
  <si>
    <t>Prescribing System -&gt; NPDS -&gt; API Gateway -&gt; ASLR</t>
  </si>
  <si>
    <t>NPDS Issues Receipt of Prescription creation to Prescribing System</t>
  </si>
  <si>
    <t>NPDS -&gt; Prescribing System</t>
  </si>
  <si>
    <t>NPDS Issues Receipt of Prescription cancellation etc. to Prescribing System</t>
  </si>
  <si>
    <t>NPDS -&gt; Dispensing System</t>
  </si>
  <si>
    <t>Dispensing System -&gt; NPDS</t>
  </si>
  <si>
    <t>Dispenser reverses a dispensed prescription (Effectively cancelled and new token from NPDS)</t>
  </si>
  <si>
    <t>NPDS Issues Receipt of Dispensation to Dispensing System</t>
  </si>
  <si>
    <t>NPDS Issues Receipt of Dispense Annotation to Dispensing System</t>
  </si>
  <si>
    <t>NPDS Issues Receipt of Cancellation to Dispensing System</t>
  </si>
  <si>
    <t>NPDS Issues Receipt of Reconciled 'owing filled' to Dispensing System</t>
  </si>
  <si>
    <t>Dispensing System -&gt; NPDS -&gt; API Gateway -&gt; ASLR</t>
  </si>
  <si>
    <t>Prescribing System &lt;-&gt; NPDS &lt;-&gt;API Gateway &lt;-&gt; ASLR</t>
  </si>
  <si>
    <t>Dispensing System &lt;-&gt; NPDS &lt;-&gt;API Gateway &lt;-&gt; ASLR</t>
  </si>
  <si>
    <t>Approved for external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</si>
</sst>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C09]dd\-mmm\-yy;@"/>
    <numFmt numFmtId="166" formatCode="0.0"/>
  </numFmts>
  <fonts count="73"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name val="Calibri"/>
      <family val="2"/>
      <scheme val="minor"/>
    </font>
    <font>
      <b/>
      <sz val="11"/>
      <name val="Calibri"/>
      <family val="2"/>
    </font>
    <font>
      <sz val="10"/>
      <name val="Calibri"/>
      <family val="2"/>
    </font>
    <font>
      <b/>
      <sz val="10"/>
      <color theme="1"/>
      <name val="Calibri"/>
      <family val="2"/>
      <scheme val="minor"/>
    </font>
    <font>
      <sz val="9"/>
      <name val="Verdana"/>
      <family val="2"/>
    </font>
    <font>
      <b/>
      <sz val="10"/>
      <name val="Calibri"/>
      <family val="2"/>
    </font>
    <font>
      <sz val="8"/>
      <name val="Calibri"/>
      <family val="2"/>
      <scheme val="minor"/>
    </font>
    <font>
      <b/>
      <sz val="10"/>
      <color theme="9" tint="-0.249977111117893"/>
      <name val="Calibri"/>
      <family val="2"/>
      <scheme val="minor"/>
    </font>
    <font>
      <b/>
      <sz val="10"/>
      <color rgb="FFFFFFFF"/>
      <name val="Calibri"/>
      <family val="2"/>
    </font>
    <font>
      <sz val="10"/>
      <name val="Calibri"/>
      <family val="2"/>
      <scheme val="minor"/>
    </font>
    <font>
      <sz val="10"/>
      <color theme="1"/>
      <name val="Calibri"/>
      <family val="2"/>
      <scheme val="minor"/>
    </font>
    <font>
      <b/>
      <sz val="10"/>
      <color rgb="FFFF0000"/>
      <name val="Calibri"/>
      <family val="2"/>
      <scheme val="minor"/>
    </font>
    <font>
      <b/>
      <sz val="10"/>
      <color rgb="FF00B050"/>
      <name val="Calibri"/>
      <family val="2"/>
      <scheme val="minor"/>
    </font>
    <font>
      <sz val="10"/>
      <name val="Arial"/>
      <family val="2"/>
    </font>
    <font>
      <b/>
      <sz val="9"/>
      <color theme="1"/>
      <name val="Verdana"/>
      <family val="2"/>
    </font>
    <font>
      <b/>
      <sz val="11"/>
      <name val="Calibri"/>
      <family val="2"/>
      <scheme val="minor"/>
    </font>
    <font>
      <b/>
      <sz val="10"/>
      <name val="Wingdings 2"/>
      <family val="1"/>
      <charset val="2"/>
    </font>
    <font>
      <sz val="11"/>
      <name val="Calibri"/>
      <family val="2"/>
      <scheme val="minor"/>
    </font>
    <font>
      <sz val="10"/>
      <color rgb="FFFF0000"/>
      <name val="Calibri"/>
      <family val="2"/>
      <scheme val="minor"/>
    </font>
    <font>
      <sz val="11"/>
      <name val="Calibri"/>
      <family val="2"/>
    </font>
    <font>
      <i/>
      <sz val="11"/>
      <color theme="1"/>
      <name val="Calibri"/>
      <family val="2"/>
      <scheme val="minor"/>
    </font>
    <font>
      <b/>
      <sz val="12"/>
      <color theme="1"/>
      <name val="Calibri"/>
      <family val="2"/>
      <scheme val="minor"/>
    </font>
    <font>
      <u/>
      <sz val="11"/>
      <color theme="10"/>
      <name val="Calibri"/>
      <family val="2"/>
      <scheme val="minor"/>
    </font>
    <font>
      <b/>
      <sz val="18"/>
      <color theme="1"/>
      <name val="Calibri"/>
      <family val="2"/>
      <scheme val="minor"/>
    </font>
    <font>
      <b/>
      <sz val="11"/>
      <color rgb="FF00B050"/>
      <name val="Calibri"/>
      <family val="2"/>
      <scheme val="minor"/>
    </font>
    <font>
      <b/>
      <sz val="11"/>
      <color rgb="FFFF0000"/>
      <name val="Calibri"/>
      <family val="2"/>
      <scheme val="minor"/>
    </font>
    <font>
      <b/>
      <sz val="11"/>
      <color rgb="FF00B050"/>
      <name val="Calibri"/>
      <family val="2"/>
    </font>
    <font>
      <u/>
      <sz val="11"/>
      <color theme="1"/>
      <name val="Calibri"/>
      <family val="2"/>
      <scheme val="minor"/>
    </font>
    <font>
      <b/>
      <sz val="10"/>
      <name val="Verdana"/>
      <family val="2"/>
    </font>
    <font>
      <sz val="10"/>
      <name val="Verdana"/>
      <family val="2"/>
    </font>
    <font>
      <b/>
      <sz val="14"/>
      <color theme="1"/>
      <name val="Calibri"/>
      <family val="2"/>
      <scheme val="minor"/>
    </font>
    <font>
      <i/>
      <sz val="11"/>
      <name val="Calibri"/>
      <family val="2"/>
      <scheme val="minor"/>
    </font>
    <font>
      <b/>
      <sz val="9"/>
      <color theme="1"/>
      <name val="Calibri"/>
      <family val="2"/>
      <scheme val="minor"/>
    </font>
    <font>
      <sz val="14"/>
      <color rgb="FFA3A2A6"/>
      <name val="Verdana"/>
      <family val="2"/>
    </font>
    <font>
      <b/>
      <sz val="9"/>
      <name val="Calibri"/>
      <family val="2"/>
      <scheme val="minor"/>
    </font>
    <font>
      <sz val="9"/>
      <name val="Calibri"/>
      <family val="2"/>
      <scheme val="minor"/>
    </font>
    <font>
      <sz val="9"/>
      <color rgb="FFFF0000"/>
      <name val="Calibri"/>
      <family val="2"/>
      <scheme val="minor"/>
    </font>
    <font>
      <sz val="9"/>
      <color theme="1"/>
      <name val="Calibri"/>
      <family val="2"/>
      <scheme val="minor"/>
    </font>
    <font>
      <b/>
      <i/>
      <sz val="8"/>
      <color theme="1"/>
      <name val="Calibri"/>
      <family val="2"/>
      <scheme val="minor"/>
    </font>
    <font>
      <u/>
      <sz val="10"/>
      <color theme="10"/>
      <name val="Calibri"/>
      <family val="2"/>
      <scheme val="minor"/>
    </font>
    <font>
      <b/>
      <sz val="10"/>
      <color theme="0"/>
      <name val="Calibri"/>
      <family val="2"/>
    </font>
    <font>
      <b/>
      <sz val="10"/>
      <color theme="0"/>
      <name val="Calibri"/>
      <family val="2"/>
      <scheme val="minor"/>
    </font>
    <font>
      <sz val="9"/>
      <color rgb="FF00B050"/>
      <name val="Calibri"/>
      <family val="2"/>
      <scheme val="minor"/>
    </font>
    <font>
      <b/>
      <i/>
      <sz val="10"/>
      <color rgb="FF00B050"/>
      <name val="Calibri"/>
      <family val="2"/>
      <scheme val="minor"/>
    </font>
    <font>
      <i/>
      <sz val="10"/>
      <name val="Calibri"/>
      <family val="2"/>
      <scheme val="minor"/>
    </font>
    <font>
      <sz val="14"/>
      <color theme="1"/>
      <name val="Arial"/>
      <family val="2"/>
    </font>
    <font>
      <sz val="11"/>
      <color theme="1"/>
      <name val="Arial"/>
      <family val="2"/>
    </font>
    <font>
      <b/>
      <sz val="16"/>
      <name val="Verdana"/>
      <family val="2"/>
    </font>
    <font>
      <sz val="10"/>
      <color theme="1"/>
      <name val="Verdana"/>
      <family val="2"/>
    </font>
    <font>
      <sz val="72"/>
      <color rgb="FFA3A2A6"/>
      <name val="Verdana"/>
      <family val="2"/>
    </font>
    <font>
      <sz val="12"/>
      <name val="Verdana"/>
      <family val="2"/>
    </font>
    <font>
      <vertAlign val="superscript"/>
      <sz val="12"/>
      <name val="Verdana"/>
      <family val="2"/>
    </font>
    <font>
      <b/>
      <sz val="14"/>
      <name val="Verdana"/>
      <family val="2"/>
    </font>
    <font>
      <b/>
      <sz val="8"/>
      <name val="Arial"/>
      <family val="2"/>
    </font>
    <font>
      <sz val="8"/>
      <name val="Arial"/>
      <family val="2"/>
    </font>
    <font>
      <b/>
      <sz val="11"/>
      <name val="Wingdings 2"/>
      <family val="1"/>
      <charset val="2"/>
    </font>
    <font>
      <b/>
      <i/>
      <sz val="10"/>
      <color theme="1"/>
      <name val="Calibri"/>
      <family val="2"/>
      <scheme val="minor"/>
    </font>
    <font>
      <sz val="11"/>
      <color rgb="FF002060"/>
      <name val="Calibri"/>
      <family val="2"/>
      <scheme val="minor"/>
    </font>
    <font>
      <sz val="11"/>
      <color rgb="FF002060"/>
      <name val="Calibri"/>
      <family val="2"/>
    </font>
    <font>
      <i/>
      <sz val="11"/>
      <name val="Calibri"/>
      <family val="2"/>
    </font>
    <font>
      <b/>
      <sz val="9"/>
      <name val="Verdana"/>
      <family val="2"/>
    </font>
    <font>
      <sz val="11"/>
      <color rgb="FFFF0000"/>
      <name val="Calibri"/>
      <family val="2"/>
    </font>
    <font>
      <strike/>
      <sz val="11"/>
      <color rgb="FFFF0000"/>
      <name val="Calibri"/>
      <family val="2"/>
      <scheme val="minor"/>
    </font>
    <font>
      <sz val="9"/>
      <color rgb="FFFF0000"/>
      <name val="Verdana"/>
      <family val="2"/>
    </font>
    <font>
      <strike/>
      <sz val="10"/>
      <name val="Calibri"/>
      <family val="2"/>
      <scheme val="minor"/>
    </font>
    <font>
      <strike/>
      <sz val="9"/>
      <name val="Verdana"/>
      <family val="2"/>
    </font>
    <font>
      <b/>
      <sz val="9"/>
      <color rgb="FF7030A0"/>
      <name val="Calibri"/>
      <family val="2"/>
      <scheme val="minor"/>
    </font>
  </fonts>
  <fills count="30">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1"/>
        <bgColor indexed="64"/>
      </patternFill>
    </fill>
    <fill>
      <patternFill patternType="solid">
        <fgColor theme="2"/>
        <bgColor indexed="64"/>
      </patternFill>
    </fill>
    <fill>
      <patternFill patternType="solid">
        <fgColor rgb="FFFFFFFF"/>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9"/>
        <bgColor indexed="64"/>
      </patternFill>
    </fill>
    <fill>
      <patternFill patternType="solid">
        <fgColor theme="9" tint="0.39997558519241921"/>
        <bgColor indexed="64"/>
      </patternFill>
    </fill>
    <fill>
      <patternFill patternType="solid">
        <fgColor theme="1"/>
        <bgColor rgb="FF000000"/>
      </patternFill>
    </fill>
    <fill>
      <patternFill patternType="solid">
        <fgColor theme="5" tint="0.79998168889431442"/>
        <bgColor indexed="64"/>
      </patternFill>
    </fill>
    <fill>
      <patternFill patternType="solid">
        <fgColor rgb="FFC00000"/>
        <bgColor indexed="64"/>
      </patternFill>
    </fill>
    <fill>
      <patternFill patternType="solid">
        <fgColor theme="6"/>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rgb="FFD9D9D9"/>
        <bgColor indexed="64"/>
      </patternFill>
    </fill>
    <fill>
      <patternFill patternType="solid">
        <fgColor theme="0" tint="-0.34998626667073579"/>
        <bgColor indexed="64"/>
      </patternFill>
    </fill>
    <fill>
      <patternFill patternType="solid">
        <fgColor rgb="FFFFFF00"/>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auto="1"/>
      </left>
      <right/>
      <top style="thin">
        <color auto="1"/>
      </top>
      <bottom/>
      <diagonal/>
    </border>
  </borders>
  <cellStyleXfs count="6">
    <xf numFmtId="0" fontId="0" fillId="0" borderId="0"/>
    <xf numFmtId="0" fontId="4" fillId="0" borderId="0" applyNumberFormat="0" applyFill="0" applyBorder="0" applyAlignment="0" applyProtection="0"/>
    <xf numFmtId="0" fontId="2" fillId="0" borderId="0"/>
    <xf numFmtId="0" fontId="19" fillId="0" borderId="0"/>
    <xf numFmtId="0" fontId="28" fillId="0" borderId="0" applyNumberFormat="0" applyFill="0" applyBorder="0" applyAlignment="0" applyProtection="0"/>
    <xf numFmtId="0" fontId="2" fillId="0" borderId="0"/>
  </cellStyleXfs>
  <cellXfs count="453">
    <xf numFmtId="0" fontId="0" fillId="0" borderId="0" xfId="0"/>
    <xf numFmtId="0" fontId="8" fillId="4" borderId="0" xfId="0" applyFont="1" applyFill="1" applyAlignment="1">
      <alignment vertical="top"/>
    </xf>
    <xf numFmtId="0" fontId="0" fillId="2" borderId="2" xfId="0" applyFill="1" applyBorder="1" applyAlignment="1">
      <alignment vertical="top"/>
    </xf>
    <xf numFmtId="0" fontId="8" fillId="2" borderId="3" xfId="0" applyFont="1" applyFill="1" applyBorder="1" applyAlignment="1">
      <alignment vertical="top" wrapText="1"/>
    </xf>
    <xf numFmtId="0" fontId="8" fillId="2" borderId="4" xfId="0" applyFont="1" applyFill="1" applyBorder="1" applyAlignment="1">
      <alignment vertical="top"/>
    </xf>
    <xf numFmtId="0" fontId="9" fillId="2" borderId="3" xfId="0" applyFont="1" applyFill="1" applyBorder="1" applyAlignment="1">
      <alignment horizontal="right" vertical="top"/>
    </xf>
    <xf numFmtId="0" fontId="8" fillId="2" borderId="3" xfId="0" applyFont="1" applyFill="1" applyBorder="1" applyAlignment="1">
      <alignment horizontal="left" vertical="top"/>
    </xf>
    <xf numFmtId="0" fontId="13" fillId="5" borderId="7" xfId="0" applyFont="1" applyFill="1" applyBorder="1" applyAlignment="1">
      <alignment horizontal="center" vertical="top" textRotation="180"/>
    </xf>
    <xf numFmtId="0" fontId="14" fillId="6" borderId="2" xfId="0" applyFont="1" applyFill="1" applyBorder="1" applyAlignment="1">
      <alignment vertical="top"/>
    </xf>
    <xf numFmtId="0" fontId="11" fillId="6" borderId="3" xfId="0" applyFont="1" applyFill="1" applyBorder="1" applyAlignment="1">
      <alignment vertical="top" wrapText="1"/>
    </xf>
    <xf numFmtId="0" fontId="11" fillId="6" borderId="3" xfId="0" applyFont="1" applyFill="1" applyBorder="1" applyAlignment="1">
      <alignment vertical="top"/>
    </xf>
    <xf numFmtId="0" fontId="11" fillId="6" borderId="3" xfId="0" applyFont="1" applyFill="1" applyBorder="1" applyAlignment="1">
      <alignment horizontal="center" vertical="top"/>
    </xf>
    <xf numFmtId="0" fontId="15" fillId="0" borderId="3" xfId="0" applyFont="1" applyBorder="1" applyAlignment="1">
      <alignment horizontal="left" vertical="top" wrapText="1"/>
    </xf>
    <xf numFmtId="0" fontId="3" fillId="0" borderId="0" xfId="0" applyFont="1" applyAlignment="1">
      <alignment horizontal="center" vertical="top" wrapText="1"/>
    </xf>
    <xf numFmtId="0" fontId="6" fillId="0" borderId="3" xfId="0" applyFont="1" applyBorder="1" applyAlignment="1">
      <alignment horizontal="center" vertical="top" wrapText="1"/>
    </xf>
    <xf numFmtId="0" fontId="17" fillId="0" borderId="3" xfId="0" applyFont="1" applyBorder="1" applyAlignment="1">
      <alignment horizontal="center" vertical="top" wrapText="1"/>
    </xf>
    <xf numFmtId="0" fontId="18" fillId="0" borderId="3" xfId="0" applyFont="1" applyBorder="1" applyAlignment="1">
      <alignment horizontal="center" vertical="top" wrapText="1"/>
    </xf>
    <xf numFmtId="164" fontId="15" fillId="2" borderId="3" xfId="0" applyNumberFormat="1" applyFont="1" applyFill="1" applyBorder="1" applyAlignment="1">
      <alignment horizontal="center" vertical="top"/>
    </xf>
    <xf numFmtId="0" fontId="5" fillId="4" borderId="0" xfId="0" applyFont="1" applyFill="1"/>
    <xf numFmtId="0" fontId="0" fillId="4" borderId="0" xfId="0" applyFill="1"/>
    <xf numFmtId="0" fontId="0" fillId="8" borderId="0" xfId="0" applyFill="1"/>
    <xf numFmtId="0" fontId="20" fillId="4" borderId="0" xfId="0" applyFont="1" applyFill="1"/>
    <xf numFmtId="0" fontId="0" fillId="4" borderId="0" xfId="0" applyFill="1" applyAlignment="1">
      <alignment horizontal="right" vertical="center"/>
    </xf>
    <xf numFmtId="0" fontId="6" fillId="4" borderId="0" xfId="0" applyFont="1" applyFill="1" applyAlignment="1">
      <alignment horizontal="right" vertical="center"/>
    </xf>
    <xf numFmtId="0" fontId="0" fillId="8" borderId="0" xfId="0" applyFill="1" applyAlignment="1">
      <alignment horizontal="right" vertical="center"/>
    </xf>
    <xf numFmtId="0" fontId="0" fillId="8" borderId="0" xfId="0" applyFill="1" applyAlignment="1">
      <alignment horizontal="right"/>
    </xf>
    <xf numFmtId="0" fontId="3" fillId="4" borderId="0" xfId="0" applyFont="1" applyFill="1"/>
    <xf numFmtId="0" fontId="6" fillId="11" borderId="3" xfId="0" applyFont="1" applyFill="1" applyBorder="1" applyAlignment="1">
      <alignment horizontal="center" vertical="center" wrapText="1"/>
    </xf>
    <xf numFmtId="0" fontId="6" fillId="12" borderId="3" xfId="0" applyFont="1" applyFill="1" applyBorder="1" applyAlignment="1">
      <alignment horizontal="center" vertical="top" wrapText="1"/>
    </xf>
    <xf numFmtId="0" fontId="6" fillId="12" borderId="3" xfId="2" applyFont="1" applyFill="1" applyBorder="1" applyAlignment="1">
      <alignment horizontal="center" vertical="center" wrapText="1"/>
    </xf>
    <xf numFmtId="0" fontId="6" fillId="12" borderId="3" xfId="0" applyFont="1" applyFill="1" applyBorder="1" applyAlignment="1">
      <alignment horizontal="center" vertical="center" wrapText="1"/>
    </xf>
    <xf numFmtId="0" fontId="6" fillId="0" borderId="9" xfId="0" applyFont="1" applyBorder="1" applyAlignment="1">
      <alignment horizontal="center" vertical="top" wrapText="1"/>
    </xf>
    <xf numFmtId="0" fontId="23" fillId="0" borderId="3" xfId="0" applyFont="1" applyBorder="1" applyAlignment="1">
      <alignment vertical="top" wrapText="1"/>
    </xf>
    <xf numFmtId="0" fontId="23" fillId="0" borderId="3" xfId="0" applyFont="1" applyBorder="1" applyAlignment="1">
      <alignment horizontal="left" vertical="top" wrapText="1"/>
    </xf>
    <xf numFmtId="0" fontId="7" fillId="3" borderId="3" xfId="2" applyFont="1" applyFill="1" applyBorder="1" applyAlignment="1">
      <alignment horizontal="center" vertical="top" wrapText="1"/>
    </xf>
    <xf numFmtId="0" fontId="1" fillId="0" borderId="0" xfId="0" applyFont="1"/>
    <xf numFmtId="0" fontId="1" fillId="16" borderId="3" xfId="0" applyFont="1" applyFill="1" applyBorder="1"/>
    <xf numFmtId="0" fontId="1" fillId="13" borderId="3" xfId="0" applyFont="1" applyFill="1" applyBorder="1"/>
    <xf numFmtId="0" fontId="0" fillId="0" borderId="3" xfId="0" applyBorder="1"/>
    <xf numFmtId="0" fontId="0" fillId="0" borderId="3" xfId="0" applyBorder="1" applyAlignment="1">
      <alignment wrapText="1"/>
    </xf>
    <xf numFmtId="0" fontId="0" fillId="12" borderId="3" xfId="0" applyFill="1" applyBorder="1"/>
    <xf numFmtId="0" fontId="29" fillId="4" borderId="0" xfId="0" applyFont="1" applyFill="1" applyAlignment="1">
      <alignment horizontal="left"/>
    </xf>
    <xf numFmtId="0" fontId="28" fillId="4" borderId="0" xfId="4" applyFill="1"/>
    <xf numFmtId="0" fontId="15" fillId="4" borderId="0" xfId="3" applyFont="1" applyFill="1"/>
    <xf numFmtId="0" fontId="16" fillId="4" borderId="0" xfId="0" applyFont="1" applyFill="1"/>
    <xf numFmtId="0" fontId="16" fillId="4" borderId="0" xfId="0" applyFont="1" applyFill="1" applyAlignment="1">
      <alignment horizontal="right" vertical="top" wrapText="1"/>
    </xf>
    <xf numFmtId="0" fontId="16" fillId="4" borderId="0" xfId="0" applyFont="1" applyFill="1" applyAlignment="1">
      <alignment vertical="top" wrapText="1"/>
    </xf>
    <xf numFmtId="0" fontId="16" fillId="4" borderId="0" xfId="0" applyFont="1" applyFill="1" applyAlignment="1">
      <alignment horizontal="center" vertical="top" wrapText="1"/>
    </xf>
    <xf numFmtId="0" fontId="16" fillId="4" borderId="0" xfId="0" applyFont="1" applyFill="1" applyAlignment="1">
      <alignment vertical="top"/>
    </xf>
    <xf numFmtId="0" fontId="1" fillId="17" borderId="3" xfId="0" applyFont="1" applyFill="1" applyBorder="1" applyAlignment="1">
      <alignment horizontal="right" vertical="center" wrapText="1"/>
    </xf>
    <xf numFmtId="0" fontId="16" fillId="0" borderId="0" xfId="0" applyFont="1"/>
    <xf numFmtId="0" fontId="1" fillId="17" borderId="3" xfId="0" applyFont="1" applyFill="1" applyBorder="1" applyAlignment="1">
      <alignment horizontal="right" vertical="top" wrapText="1"/>
    </xf>
    <xf numFmtId="0" fontId="1" fillId="17" borderId="3" xfId="0" applyFont="1" applyFill="1" applyBorder="1" applyAlignment="1">
      <alignment horizontal="right" vertical="top"/>
    </xf>
    <xf numFmtId="0" fontId="21" fillId="19" borderId="3" xfId="0" applyFont="1" applyFill="1" applyBorder="1" applyAlignment="1">
      <alignment horizontal="center" vertical="top" textRotation="45"/>
    </xf>
    <xf numFmtId="0" fontId="23" fillId="4" borderId="3" xfId="0" applyFont="1" applyFill="1" applyBorder="1" applyAlignment="1">
      <alignment horizontal="center" vertical="top" wrapText="1"/>
    </xf>
    <xf numFmtId="0" fontId="16" fillId="0" borderId="0" xfId="0" applyFont="1" applyAlignment="1">
      <alignment vertical="top"/>
    </xf>
    <xf numFmtId="0" fontId="16" fillId="4" borderId="0" xfId="0" applyFont="1" applyFill="1" applyAlignment="1">
      <alignment vertical="center"/>
    </xf>
    <xf numFmtId="10" fontId="16" fillId="19" borderId="3" xfId="0" applyNumberFormat="1" applyFont="1" applyFill="1" applyBorder="1" applyAlignment="1">
      <alignment horizontal="center" vertical="center" wrapText="1"/>
    </xf>
    <xf numFmtId="0" fontId="16" fillId="0" borderId="0" xfId="0" applyFont="1" applyAlignment="1">
      <alignment vertical="center"/>
    </xf>
    <xf numFmtId="0" fontId="31" fillId="0" borderId="3" xfId="0" applyFont="1" applyBorder="1" applyAlignment="1">
      <alignment horizontal="center" vertical="top" wrapText="1"/>
    </xf>
    <xf numFmtId="0" fontId="30" fillId="0" borderId="3" xfId="0" applyFont="1" applyBorder="1" applyAlignment="1">
      <alignment horizontal="center" vertical="top" wrapText="1"/>
    </xf>
    <xf numFmtId="0" fontId="21" fillId="0" borderId="3" xfId="0" applyFont="1" applyBorder="1" applyAlignment="1">
      <alignment horizontal="center" vertical="top" wrapText="1"/>
    </xf>
    <xf numFmtId="10" fontId="23" fillId="2" borderId="3" xfId="0" applyNumberFormat="1" applyFont="1" applyFill="1" applyBorder="1" applyAlignment="1">
      <alignment horizontal="center" vertical="center"/>
    </xf>
    <xf numFmtId="0" fontId="1" fillId="14" borderId="3" xfId="0" applyFont="1" applyFill="1" applyBorder="1" applyAlignment="1">
      <alignment horizontal="right" vertical="center" wrapText="1"/>
    </xf>
    <xf numFmtId="164" fontId="1" fillId="14" borderId="3" xfId="0" applyNumberFormat="1" applyFont="1" applyFill="1" applyBorder="1" applyAlignment="1">
      <alignment horizontal="right" vertical="center" wrapText="1"/>
    </xf>
    <xf numFmtId="0" fontId="1" fillId="0" borderId="3" xfId="0" applyFont="1" applyBorder="1" applyAlignment="1">
      <alignment horizontal="left" vertical="center" wrapText="1" indent="1"/>
    </xf>
    <xf numFmtId="0" fontId="16" fillId="0" borderId="0" xfId="0" applyFont="1" applyAlignment="1">
      <alignment vertical="top" wrapText="1"/>
    </xf>
    <xf numFmtId="0" fontId="16" fillId="0" borderId="0" xfId="0" applyFont="1" applyAlignment="1">
      <alignment horizontal="center" vertical="top" wrapText="1"/>
    </xf>
    <xf numFmtId="0" fontId="16" fillId="0" borderId="0" xfId="0" applyFont="1" applyAlignment="1">
      <alignment horizontal="right" vertical="top" wrapText="1"/>
    </xf>
    <xf numFmtId="0" fontId="7" fillId="20" borderId="3" xfId="2" applyFont="1" applyFill="1" applyBorder="1" applyAlignment="1">
      <alignment horizontal="center" vertical="top" wrapText="1"/>
    </xf>
    <xf numFmtId="0" fontId="25" fillId="0" borderId="3" xfId="1" applyFont="1" applyFill="1" applyBorder="1" applyAlignment="1">
      <alignment horizontal="left" vertical="top" wrapText="1"/>
    </xf>
    <xf numFmtId="0" fontId="14" fillId="6" borderId="2" xfId="0" applyFont="1" applyFill="1" applyBorder="1" applyAlignment="1">
      <alignment horizontal="left" vertical="top"/>
    </xf>
    <xf numFmtId="0" fontId="11" fillId="2" borderId="3" xfId="0" applyFont="1" applyFill="1" applyBorder="1" applyAlignment="1">
      <alignment horizontal="center" vertical="top"/>
    </xf>
    <xf numFmtId="0" fontId="21" fillId="0" borderId="3" xfId="0" applyFont="1" applyBorder="1" applyAlignment="1">
      <alignment horizontal="right" vertical="center" wrapText="1" indent="1"/>
    </xf>
    <xf numFmtId="0" fontId="6" fillId="0" borderId="14" xfId="0" applyFont="1" applyBorder="1" applyAlignment="1">
      <alignment horizontal="right" vertical="top" wrapText="1"/>
    </xf>
    <xf numFmtId="0" fontId="38" fillId="4" borderId="0" xfId="0" applyFont="1" applyFill="1" applyAlignment="1">
      <alignment horizontal="center"/>
    </xf>
    <xf numFmtId="0" fontId="39" fillId="4" borderId="0" xfId="3" applyFont="1" applyFill="1" applyAlignment="1">
      <alignment horizontal="left" vertical="top"/>
    </xf>
    <xf numFmtId="0" fontId="9" fillId="4" borderId="0" xfId="0" applyFont="1" applyFill="1"/>
    <xf numFmtId="0" fontId="1" fillId="4" borderId="0" xfId="0" applyFont="1" applyFill="1" applyAlignment="1">
      <alignment horizontal="center" vertical="top"/>
    </xf>
    <xf numFmtId="0" fontId="1" fillId="4" borderId="0" xfId="0" applyFont="1" applyFill="1"/>
    <xf numFmtId="0" fontId="40" fillId="4" borderId="0" xfId="0" applyFont="1" applyFill="1" applyAlignment="1">
      <alignment vertical="top"/>
    </xf>
    <xf numFmtId="0" fontId="41" fillId="4" borderId="0" xfId="0" applyFont="1" applyFill="1" applyAlignment="1">
      <alignment vertical="top"/>
    </xf>
    <xf numFmtId="0" fontId="41" fillId="4" borderId="0" xfId="0" applyFont="1" applyFill="1" applyAlignment="1">
      <alignment vertical="top" wrapText="1"/>
    </xf>
    <xf numFmtId="0" fontId="28" fillId="4" borderId="0" xfId="4" applyFill="1" applyAlignment="1">
      <alignment horizontal="left" vertical="center"/>
    </xf>
    <xf numFmtId="0" fontId="1" fillId="4" borderId="0" xfId="0" applyFont="1" applyFill="1" applyAlignment="1">
      <alignment horizontal="center"/>
    </xf>
    <xf numFmtId="0" fontId="41" fillId="4" borderId="0" xfId="3" applyFont="1" applyFill="1"/>
    <xf numFmtId="0" fontId="44" fillId="4" borderId="0" xfId="0" applyFont="1" applyFill="1"/>
    <xf numFmtId="0" fontId="21" fillId="4" borderId="0" xfId="3" applyFont="1" applyFill="1" applyAlignment="1">
      <alignment horizontal="left" wrapText="1"/>
    </xf>
    <xf numFmtId="0" fontId="43" fillId="4" borderId="0" xfId="0" applyFont="1" applyFill="1" applyAlignment="1">
      <alignment vertical="top" wrapText="1"/>
    </xf>
    <xf numFmtId="0" fontId="45" fillId="4" borderId="0" xfId="4" applyFont="1" applyFill="1"/>
    <xf numFmtId="0" fontId="21" fillId="4" borderId="0" xfId="3" applyFont="1" applyFill="1" applyAlignment="1">
      <alignment vertical="top"/>
    </xf>
    <xf numFmtId="0" fontId="41" fillId="4" borderId="0" xfId="3" applyFont="1" applyFill="1" applyAlignment="1">
      <alignment vertical="top" wrapText="1"/>
    </xf>
    <xf numFmtId="0" fontId="46" fillId="21" borderId="7" xfId="0" applyFont="1" applyFill="1" applyBorder="1" applyAlignment="1">
      <alignment horizontal="center" vertical="center" wrapText="1"/>
    </xf>
    <xf numFmtId="0" fontId="47" fillId="6" borderId="7" xfId="0" applyFont="1" applyFill="1" applyBorder="1" applyAlignment="1">
      <alignment horizontal="left" vertical="top" wrapText="1"/>
    </xf>
    <xf numFmtId="0" fontId="41" fillId="0" borderId="3" xfId="3" applyFont="1" applyBorder="1" applyAlignment="1">
      <alignment horizontal="left" vertical="top" wrapText="1"/>
    </xf>
    <xf numFmtId="0" fontId="21" fillId="4" borderId="0" xfId="3" applyFont="1" applyFill="1"/>
    <xf numFmtId="0" fontId="41" fillId="4" borderId="3" xfId="3" applyFont="1" applyFill="1" applyBorder="1" applyAlignment="1">
      <alignment vertical="top" wrapText="1"/>
    </xf>
    <xf numFmtId="0" fontId="24" fillId="4" borderId="0" xfId="3" applyFont="1" applyFill="1"/>
    <xf numFmtId="0" fontId="41" fillId="4" borderId="3" xfId="3" applyFont="1" applyFill="1" applyBorder="1" applyAlignment="1">
      <alignment horizontal="left" vertical="top" wrapText="1"/>
    </xf>
    <xf numFmtId="0" fontId="46" fillId="21" borderId="7" xfId="0" applyFont="1" applyFill="1" applyBorder="1" applyAlignment="1">
      <alignment horizontal="left" vertical="center" wrapText="1"/>
    </xf>
    <xf numFmtId="0" fontId="49" fillId="4" borderId="3" xfId="0" applyFont="1" applyFill="1" applyBorder="1" applyAlignment="1">
      <alignment vertical="top" wrapText="1"/>
    </xf>
    <xf numFmtId="0" fontId="50" fillId="4" borderId="3" xfId="0" applyFont="1" applyFill="1" applyBorder="1" applyAlignment="1">
      <alignment vertical="top" wrapText="1"/>
    </xf>
    <xf numFmtId="164" fontId="9" fillId="4" borderId="3" xfId="0" applyNumberFormat="1" applyFont="1" applyFill="1" applyBorder="1" applyAlignment="1">
      <alignment horizontal="center" vertical="center" wrapText="1"/>
    </xf>
    <xf numFmtId="0" fontId="9" fillId="4" borderId="3" xfId="0" applyFont="1" applyFill="1" applyBorder="1" applyAlignment="1">
      <alignment horizontal="center" vertical="center"/>
    </xf>
    <xf numFmtId="1" fontId="9" fillId="4" borderId="3" xfId="0" applyNumberFormat="1" applyFont="1" applyFill="1" applyBorder="1" applyAlignment="1">
      <alignment horizontal="center" vertical="center" wrapText="1"/>
    </xf>
    <xf numFmtId="0" fontId="6" fillId="18" borderId="3" xfId="0" applyFont="1" applyFill="1" applyBorder="1" applyAlignment="1">
      <alignment horizontal="center" vertical="center" wrapText="1"/>
    </xf>
    <xf numFmtId="0" fontId="47" fillId="6" borderId="3" xfId="0" applyFont="1" applyFill="1" applyBorder="1" applyAlignment="1">
      <alignment vertical="top"/>
    </xf>
    <xf numFmtId="0" fontId="8" fillId="24" borderId="3" xfId="0" applyFont="1" applyFill="1" applyBorder="1" applyAlignment="1">
      <alignment horizontal="center" vertical="top" wrapText="1"/>
    </xf>
    <xf numFmtId="0" fontId="52" fillId="0" borderId="0" xfId="0" applyFont="1"/>
    <xf numFmtId="0" fontId="54" fillId="0" borderId="0" xfId="0" applyFont="1"/>
    <xf numFmtId="0" fontId="55" fillId="4" borderId="0" xfId="0" applyFont="1" applyFill="1" applyAlignment="1">
      <alignment horizontal="left" vertical="top"/>
    </xf>
    <xf numFmtId="0" fontId="0" fillId="4" borderId="0" xfId="0" applyFill="1" applyAlignment="1">
      <alignment horizontal="left" vertical="top"/>
    </xf>
    <xf numFmtId="0" fontId="0" fillId="4" borderId="0" xfId="0" applyFill="1" applyAlignment="1">
      <alignment horizontal="left"/>
    </xf>
    <xf numFmtId="0" fontId="19" fillId="4" borderId="0" xfId="3" applyFill="1" applyAlignment="1">
      <alignment horizontal="left"/>
    </xf>
    <xf numFmtId="0" fontId="34" fillId="4" borderId="0" xfId="3" applyFont="1" applyFill="1" applyAlignment="1">
      <alignment horizontal="left"/>
    </xf>
    <xf numFmtId="0" fontId="53" fillId="4" borderId="0" xfId="3" applyFont="1" applyFill="1" applyAlignment="1">
      <alignment horizontal="left"/>
    </xf>
    <xf numFmtId="0" fontId="34" fillId="4" borderId="0" xfId="3" applyFont="1" applyFill="1"/>
    <xf numFmtId="0" fontId="35" fillId="4" borderId="0" xfId="3" applyFont="1" applyFill="1"/>
    <xf numFmtId="0" fontId="2" fillId="4" borderId="0" xfId="5" applyFill="1"/>
    <xf numFmtId="0" fontId="19" fillId="4" borderId="0" xfId="3" applyFill="1"/>
    <xf numFmtId="0" fontId="19" fillId="4" borderId="0" xfId="3" applyFill="1" applyAlignment="1">
      <alignment vertical="center"/>
    </xf>
    <xf numFmtId="0" fontId="25" fillId="0" borderId="7" xfId="1" applyFont="1" applyFill="1" applyBorder="1" applyAlignment="1">
      <alignment vertical="top" wrapText="1"/>
    </xf>
    <xf numFmtId="0" fontId="0" fillId="0" borderId="0" xfId="0" applyAlignment="1">
      <alignment horizontal="center"/>
    </xf>
    <xf numFmtId="0" fontId="22" fillId="0" borderId="3" xfId="1" applyFont="1" applyFill="1" applyBorder="1" applyAlignment="1">
      <alignment horizontal="center" vertical="center"/>
    </xf>
    <xf numFmtId="0" fontId="0" fillId="4" borderId="0" xfId="0" applyFill="1" applyAlignment="1">
      <alignment horizontal="center"/>
    </xf>
    <xf numFmtId="0" fontId="1" fillId="12" borderId="3" xfId="0" applyFont="1" applyFill="1" applyBorder="1" applyAlignment="1">
      <alignment horizontal="right" vertical="center" wrapText="1"/>
    </xf>
    <xf numFmtId="0" fontId="27" fillId="12" borderId="3" xfId="0" applyFont="1" applyFill="1" applyBorder="1" applyAlignment="1">
      <alignment horizontal="left" vertical="top" wrapText="1"/>
    </xf>
    <xf numFmtId="0" fontId="1" fillId="14" borderId="3" xfId="0" applyFont="1" applyFill="1" applyBorder="1" applyAlignment="1">
      <alignment horizontal="left" vertical="center" wrapText="1"/>
    </xf>
    <xf numFmtId="0" fontId="1" fillId="14" borderId="3" xfId="0" applyFont="1" applyFill="1" applyBorder="1" applyAlignment="1">
      <alignment horizontal="center" vertical="center" wrapText="1"/>
    </xf>
    <xf numFmtId="0" fontId="40" fillId="17" borderId="3" xfId="3" applyFont="1" applyFill="1" applyBorder="1" applyAlignment="1">
      <alignment horizontal="right" vertical="top" wrapText="1"/>
    </xf>
    <xf numFmtId="0" fontId="43" fillId="17" borderId="3" xfId="0" applyFont="1" applyFill="1" applyBorder="1"/>
    <xf numFmtId="0" fontId="47" fillId="14" borderId="3" xfId="0" applyFont="1" applyFill="1" applyBorder="1" applyAlignment="1">
      <alignment horizontal="center"/>
    </xf>
    <xf numFmtId="0" fontId="6" fillId="14" borderId="1" xfId="0" applyFont="1" applyFill="1" applyBorder="1" applyAlignment="1">
      <alignment horizontal="center"/>
    </xf>
    <xf numFmtId="0" fontId="6" fillId="14" borderId="9" xfId="0" applyFont="1" applyFill="1" applyBorder="1" applyAlignment="1">
      <alignment horizontal="center" vertical="center"/>
    </xf>
    <xf numFmtId="0" fontId="6" fillId="14" borderId="10" xfId="0" applyFont="1" applyFill="1" applyBorder="1" applyAlignment="1">
      <alignment horizontal="center" vertical="center"/>
    </xf>
    <xf numFmtId="0" fontId="6" fillId="14" borderId="14" xfId="0" applyFont="1" applyFill="1" applyBorder="1" applyAlignment="1">
      <alignment horizontal="center" vertical="center"/>
    </xf>
    <xf numFmtId="0" fontId="6" fillId="14" borderId="3" xfId="0" applyFont="1" applyFill="1" applyBorder="1" applyAlignment="1">
      <alignment vertical="center"/>
    </xf>
    <xf numFmtId="0" fontId="9" fillId="10" borderId="3" xfId="0" applyFont="1" applyFill="1" applyBorder="1" applyAlignment="1">
      <alignment horizontal="center" vertical="center" wrapText="1"/>
    </xf>
    <xf numFmtId="0" fontId="9" fillId="10" borderId="3" xfId="0" applyFont="1" applyFill="1" applyBorder="1" applyAlignment="1">
      <alignment horizontal="left" vertical="center" wrapText="1"/>
    </xf>
    <xf numFmtId="0" fontId="9" fillId="14" borderId="9" xfId="0" applyFont="1" applyFill="1" applyBorder="1"/>
    <xf numFmtId="0" fontId="9" fillId="0" borderId="3" xfId="0" applyFont="1" applyBorder="1" applyAlignment="1">
      <alignment horizontal="center" vertical="center"/>
    </xf>
    <xf numFmtId="0" fontId="8" fillId="3" borderId="3" xfId="0" applyFont="1" applyFill="1" applyBorder="1" applyAlignment="1">
      <alignment horizontal="center" vertical="top" wrapText="1"/>
    </xf>
    <xf numFmtId="0" fontId="52" fillId="4" borderId="0" xfId="0" applyFont="1" applyFill="1"/>
    <xf numFmtId="0" fontId="51" fillId="4" borderId="0" xfId="0" applyFont="1" applyFill="1"/>
    <xf numFmtId="0" fontId="54" fillId="4" borderId="0" xfId="0" applyFont="1" applyFill="1"/>
    <xf numFmtId="0" fontId="53" fillId="4" borderId="0" xfId="3" applyFont="1" applyFill="1"/>
    <xf numFmtId="0" fontId="54" fillId="4" borderId="0" xfId="5" applyFont="1" applyFill="1"/>
    <xf numFmtId="0" fontId="34" fillId="4" borderId="0" xfId="3" applyFont="1" applyFill="1" applyAlignment="1">
      <alignment horizontal="left" vertical="top" wrapText="1"/>
    </xf>
    <xf numFmtId="0" fontId="34" fillId="4" borderId="0" xfId="3" applyFont="1" applyFill="1" applyAlignment="1">
      <alignment vertical="top" wrapText="1"/>
    </xf>
    <xf numFmtId="165" fontId="23" fillId="4" borderId="0" xfId="3" applyNumberFormat="1" applyFont="1" applyFill="1" applyAlignment="1">
      <alignment horizontal="left" vertical="top" wrapText="1"/>
    </xf>
    <xf numFmtId="0" fontId="0" fillId="4" borderId="0" xfId="0" applyFill="1" applyAlignment="1">
      <alignment vertical="top"/>
    </xf>
    <xf numFmtId="0" fontId="35" fillId="4" borderId="0" xfId="3" applyFont="1" applyFill="1" applyAlignment="1">
      <alignment horizontal="left" vertical="top"/>
    </xf>
    <xf numFmtId="0" fontId="56" fillId="4" borderId="0" xfId="3" applyFont="1" applyFill="1" applyAlignment="1">
      <alignment horizontal="left" vertical="top"/>
    </xf>
    <xf numFmtId="0" fontId="56" fillId="4" borderId="0" xfId="3" applyFont="1" applyFill="1" applyAlignment="1">
      <alignment horizontal="left"/>
    </xf>
    <xf numFmtId="0" fontId="35" fillId="4" borderId="0" xfId="3" applyFont="1" applyFill="1" applyAlignment="1">
      <alignment horizontal="left"/>
    </xf>
    <xf numFmtId="0" fontId="57" fillId="4" borderId="0" xfId="3" applyFont="1" applyFill="1" applyAlignment="1">
      <alignment horizontal="left" vertical="center"/>
    </xf>
    <xf numFmtId="0" fontId="56" fillId="4" borderId="0" xfId="3" applyFont="1" applyFill="1" applyAlignment="1">
      <alignment horizontal="center"/>
    </xf>
    <xf numFmtId="0" fontId="58" fillId="4" borderId="0" xfId="3" applyFont="1" applyFill="1" applyAlignment="1">
      <alignment vertical="top"/>
    </xf>
    <xf numFmtId="0" fontId="35" fillId="4" borderId="0" xfId="3" applyFont="1" applyFill="1" applyAlignment="1">
      <alignment horizontal="center" vertical="center" wrapText="1"/>
    </xf>
    <xf numFmtId="0" fontId="54" fillId="4" borderId="0" xfId="5" applyFont="1" applyFill="1" applyAlignment="1">
      <alignment vertical="center"/>
    </xf>
    <xf numFmtId="166" fontId="35" fillId="4" borderId="0" xfId="3" applyNumberFormat="1" applyFont="1" applyFill="1" applyAlignment="1">
      <alignment horizontal="left" vertical="top" wrapText="1"/>
    </xf>
    <xf numFmtId="165" fontId="35" fillId="4" borderId="0" xfId="3" applyNumberFormat="1" applyFont="1" applyFill="1" applyAlignment="1">
      <alignment horizontal="left" vertical="top" wrapText="1"/>
    </xf>
    <xf numFmtId="0" fontId="9" fillId="0" borderId="0" xfId="0" applyFont="1" applyAlignment="1">
      <alignment horizontal="right" vertical="top"/>
    </xf>
    <xf numFmtId="0" fontId="8" fillId="0" borderId="0" xfId="0" applyFont="1" applyAlignment="1">
      <alignment horizontal="left" vertical="top"/>
    </xf>
    <xf numFmtId="0" fontId="8" fillId="0" borderId="0" xfId="0" applyFont="1" applyAlignment="1">
      <alignment horizontal="center" vertical="top"/>
    </xf>
    <xf numFmtId="0" fontId="10" fillId="0" borderId="0" xfId="0" applyFont="1" applyAlignment="1">
      <alignment vertical="top"/>
    </xf>
    <xf numFmtId="0" fontId="23" fillId="0" borderId="3" xfId="0" applyFont="1" applyBorder="1" applyAlignment="1">
      <alignment horizontal="center" vertical="top" wrapText="1"/>
    </xf>
    <xf numFmtId="0" fontId="25" fillId="7" borderId="3" xfId="0" applyFont="1" applyFill="1" applyBorder="1" applyAlignment="1">
      <alignment horizontal="center" vertical="top" wrapText="1"/>
    </xf>
    <xf numFmtId="0" fontId="7" fillId="0" borderId="3" xfId="2" applyFont="1" applyBorder="1" applyAlignment="1">
      <alignment horizontal="center" vertical="top" wrapText="1"/>
    </xf>
    <xf numFmtId="0" fontId="25" fillId="3" borderId="3" xfId="0" applyFont="1" applyFill="1" applyBorder="1" applyAlignment="1">
      <alignment horizontal="center" vertical="top" wrapText="1"/>
    </xf>
    <xf numFmtId="0" fontId="0" fillId="0" borderId="3" xfId="0" applyBorder="1" applyAlignment="1">
      <alignment vertical="top" wrapText="1"/>
    </xf>
    <xf numFmtId="0" fontId="11" fillId="4" borderId="0" xfId="0" applyFont="1" applyFill="1" applyAlignment="1">
      <alignment vertical="top"/>
    </xf>
    <xf numFmtId="0" fontId="15" fillId="0" borderId="3" xfId="0" applyFont="1" applyBorder="1" applyAlignment="1">
      <alignment horizontal="center" vertical="top"/>
    </xf>
    <xf numFmtId="0" fontId="10" fillId="0" borderId="0" xfId="0" applyFont="1" applyAlignment="1">
      <alignment vertical="top" wrapText="1"/>
    </xf>
    <xf numFmtId="0" fontId="11" fillId="0" borderId="14" xfId="0" applyFont="1" applyBorder="1" applyAlignment="1">
      <alignment horizontal="right" vertical="top"/>
    </xf>
    <xf numFmtId="0" fontId="11" fillId="0" borderId="13" xfId="0" applyFont="1" applyBorder="1" applyAlignment="1">
      <alignment horizontal="right" vertical="top"/>
    </xf>
    <xf numFmtId="0" fontId="15" fillId="0" borderId="0" xfId="0" applyFont="1" applyAlignment="1">
      <alignment horizontal="center" vertical="top"/>
    </xf>
    <xf numFmtId="0" fontId="10" fillId="0" borderId="0" xfId="0" applyFont="1" applyAlignment="1">
      <alignment horizontal="center" vertical="top"/>
    </xf>
    <xf numFmtId="0" fontId="7" fillId="12" borderId="3" xfId="2" applyFont="1" applyFill="1" applyBorder="1" applyAlignment="1">
      <alignment horizontal="center" vertical="top" wrapText="1"/>
    </xf>
    <xf numFmtId="0" fontId="25" fillId="0" borderId="3" xfId="0" applyFont="1" applyBorder="1" applyAlignment="1">
      <alignment vertical="top"/>
    </xf>
    <xf numFmtId="0" fontId="11" fillId="0" borderId="3" xfId="0" applyFont="1" applyBorder="1" applyAlignment="1">
      <alignment vertical="top"/>
    </xf>
    <xf numFmtId="0" fontId="0" fillId="17" borderId="3" xfId="0" applyFill="1" applyBorder="1" applyAlignment="1">
      <alignment horizontal="left" vertical="top" wrapText="1"/>
    </xf>
    <xf numFmtId="0" fontId="9" fillId="4" borderId="0" xfId="0" applyFont="1" applyFill="1" applyAlignment="1">
      <alignment vertical="top" wrapText="1"/>
    </xf>
    <xf numFmtId="0" fontId="0" fillId="0" borderId="0" xfId="0" applyAlignment="1">
      <alignment horizontal="left" vertical="top" wrapText="1"/>
    </xf>
    <xf numFmtId="0" fontId="0" fillId="0" borderId="0" xfId="0" applyAlignment="1">
      <alignment horizontal="left"/>
    </xf>
    <xf numFmtId="0" fontId="0" fillId="10" borderId="3" xfId="0" applyFill="1" applyBorder="1" applyAlignment="1">
      <alignment vertical="top" wrapText="1"/>
    </xf>
    <xf numFmtId="0" fontId="0" fillId="4" borderId="3" xfId="0" applyFill="1" applyBorder="1" applyAlignment="1">
      <alignment vertical="top" wrapText="1"/>
    </xf>
    <xf numFmtId="0" fontId="25" fillId="19" borderId="3" xfId="0" applyFont="1" applyFill="1" applyBorder="1" applyAlignment="1">
      <alignment horizontal="center" vertical="top" wrapText="1"/>
    </xf>
    <xf numFmtId="0" fontId="23" fillId="10" borderId="3" xfId="0" applyFont="1" applyFill="1" applyBorder="1" applyAlignment="1">
      <alignment vertical="top" wrapText="1"/>
    </xf>
    <xf numFmtId="10" fontId="0" fillId="14" borderId="3" xfId="0" applyNumberFormat="1" applyFill="1" applyBorder="1" applyAlignment="1">
      <alignment horizontal="center" vertical="center" wrapText="1"/>
    </xf>
    <xf numFmtId="0" fontId="0" fillId="4" borderId="11" xfId="0" applyFill="1" applyBorder="1" applyAlignment="1">
      <alignment vertical="center" wrapText="1"/>
    </xf>
    <xf numFmtId="0" fontId="0" fillId="4" borderId="11" xfId="0" applyFill="1" applyBorder="1" applyAlignment="1">
      <alignment horizontal="center" vertical="center" wrapText="1"/>
    </xf>
    <xf numFmtId="0" fontId="0" fillId="0" borderId="0" xfId="0" applyAlignment="1">
      <alignment horizontal="right" vertical="top" wrapText="1"/>
    </xf>
    <xf numFmtId="0" fontId="0" fillId="0" borderId="3" xfId="0" applyBorder="1" applyAlignment="1">
      <alignment horizontal="right" vertical="center" wrapText="1"/>
    </xf>
    <xf numFmtId="0" fontId="0" fillId="4" borderId="0" xfId="0" applyFill="1" applyAlignment="1">
      <alignment horizontal="left" vertical="top" wrapText="1" indent="1"/>
    </xf>
    <xf numFmtId="0" fontId="0" fillId="4" borderId="0" xfId="0" applyFill="1" applyAlignment="1">
      <alignment vertical="top" wrapText="1"/>
    </xf>
    <xf numFmtId="0" fontId="0" fillId="4" borderId="0" xfId="0" applyFill="1" applyAlignment="1">
      <alignment horizontal="center" vertical="top" wrapText="1"/>
    </xf>
    <xf numFmtId="10" fontId="0" fillId="12" borderId="3" xfId="0" applyNumberFormat="1" applyFill="1" applyBorder="1" applyAlignment="1">
      <alignment horizontal="right" vertical="center" wrapText="1"/>
    </xf>
    <xf numFmtId="10" fontId="0" fillId="14" borderId="3" xfId="0" applyNumberFormat="1" applyFill="1" applyBorder="1" applyAlignment="1">
      <alignment horizontal="left" vertical="top" wrapText="1" indent="1"/>
    </xf>
    <xf numFmtId="10" fontId="0" fillId="4" borderId="0" xfId="0" applyNumberFormat="1" applyFill="1" applyAlignment="1">
      <alignment horizontal="left" vertical="top" wrapText="1" indent="1"/>
    </xf>
    <xf numFmtId="0" fontId="23" fillId="0" borderId="3" xfId="0" applyFont="1" applyBorder="1" applyAlignment="1">
      <alignment horizontal="center" vertical="center"/>
    </xf>
    <xf numFmtId="0" fontId="7" fillId="0" borderId="3" xfId="0" applyFont="1" applyBorder="1" applyAlignment="1">
      <alignment horizontal="right" vertical="center" indent="1"/>
    </xf>
    <xf numFmtId="0" fontId="21" fillId="14" borderId="3" xfId="0" applyFont="1" applyFill="1" applyBorder="1" applyAlignment="1">
      <alignment horizontal="right" vertical="center"/>
    </xf>
    <xf numFmtId="0" fontId="0" fillId="0" borderId="3" xfId="0" applyBorder="1" applyAlignment="1">
      <alignment horizontal="left" vertical="center" wrapText="1" indent="1"/>
    </xf>
    <xf numFmtId="0" fontId="0" fillId="4" borderId="0" xfId="0" applyFill="1" applyAlignment="1">
      <alignment horizontal="right" vertical="top"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25" fillId="0" borderId="3" xfId="1" applyFont="1" applyFill="1" applyBorder="1" applyAlignment="1">
      <alignment vertical="top" wrapText="1"/>
    </xf>
    <xf numFmtId="0" fontId="14" fillId="6" borderId="6" xfId="0" applyFont="1" applyFill="1" applyBorder="1" applyAlignment="1">
      <alignment vertical="top"/>
    </xf>
    <xf numFmtId="0" fontId="11" fillId="6" borderId="9" xfId="0" applyFont="1" applyFill="1" applyBorder="1" applyAlignment="1">
      <alignment vertical="top" wrapText="1"/>
    </xf>
    <xf numFmtId="0" fontId="11" fillId="6" borderId="7" xfId="0" applyFont="1" applyFill="1" applyBorder="1" applyAlignment="1">
      <alignment vertical="top"/>
    </xf>
    <xf numFmtId="0" fontId="25" fillId="6" borderId="7" xfId="1" applyFont="1" applyFill="1" applyBorder="1" applyAlignment="1">
      <alignment horizontal="left" vertical="top" wrapText="1"/>
    </xf>
    <xf numFmtId="0" fontId="0" fillId="6" borderId="7" xfId="0" applyFill="1" applyBorder="1" applyAlignment="1">
      <alignment horizontal="left" vertical="top" wrapText="1"/>
    </xf>
    <xf numFmtId="0" fontId="7" fillId="6" borderId="3" xfId="2" applyFont="1" applyFill="1" applyBorder="1" applyAlignment="1">
      <alignment horizontal="center" vertical="top" wrapText="1"/>
    </xf>
    <xf numFmtId="0" fontId="7" fillId="6" borderId="7" xfId="2" applyFont="1" applyFill="1" applyBorder="1" applyAlignment="1">
      <alignment horizontal="center" vertical="top" wrapText="1"/>
    </xf>
    <xf numFmtId="0" fontId="23" fillId="6" borderId="7" xfId="0" applyFont="1" applyFill="1" applyBorder="1" applyAlignment="1">
      <alignment horizontal="left" vertical="top" wrapText="1"/>
    </xf>
    <xf numFmtId="0" fontId="23" fillId="6" borderId="3" xfId="0" applyFont="1" applyFill="1" applyBorder="1" applyAlignment="1">
      <alignment vertical="top" wrapText="1"/>
    </xf>
    <xf numFmtId="0" fontId="0" fillId="6" borderId="3" xfId="0" applyFill="1" applyBorder="1" applyAlignment="1">
      <alignment vertical="top" wrapText="1"/>
    </xf>
    <xf numFmtId="0" fontId="23" fillId="6" borderId="3" xfId="0" applyFont="1" applyFill="1" applyBorder="1" applyAlignment="1">
      <alignment horizontal="center" vertical="top" wrapText="1"/>
    </xf>
    <xf numFmtId="0" fontId="8" fillId="6" borderId="3" xfId="0" applyFont="1" applyFill="1" applyBorder="1" applyAlignment="1">
      <alignment horizontal="center" vertical="top" wrapText="1"/>
    </xf>
    <xf numFmtId="0" fontId="46" fillId="6" borderId="2" xfId="0" applyFont="1" applyFill="1" applyBorder="1" applyAlignment="1">
      <alignment vertical="top"/>
    </xf>
    <xf numFmtId="0" fontId="25" fillId="4" borderId="3" xfId="1" applyFont="1" applyFill="1" applyBorder="1" applyAlignment="1">
      <alignment horizontal="left" vertical="top" wrapText="1"/>
    </xf>
    <xf numFmtId="0" fontId="22" fillId="4" borderId="3" xfId="1" applyFont="1" applyFill="1" applyBorder="1" applyAlignment="1">
      <alignment horizontal="center" vertical="center"/>
    </xf>
    <xf numFmtId="0" fontId="25" fillId="4" borderId="7" xfId="1" applyFont="1" applyFill="1" applyBorder="1" applyAlignment="1">
      <alignment horizontal="left" vertical="top" wrapText="1"/>
    </xf>
    <xf numFmtId="0" fontId="0" fillId="0" borderId="3" xfId="0" applyBorder="1" applyAlignment="1">
      <alignment horizontal="left" vertical="center" wrapText="1"/>
    </xf>
    <xf numFmtId="0" fontId="0" fillId="0" borderId="3" xfId="0" applyBorder="1" applyAlignment="1">
      <alignment horizontal="right" vertical="top" wrapText="1"/>
    </xf>
    <xf numFmtId="0" fontId="7" fillId="20" borderId="7" xfId="2" applyFont="1" applyFill="1" applyBorder="1" applyAlignment="1">
      <alignment horizontal="center" vertical="top" wrapText="1"/>
    </xf>
    <xf numFmtId="0" fontId="7" fillId="20" borderId="8" xfId="2" applyFont="1" applyFill="1" applyBorder="1" applyAlignment="1">
      <alignment horizontal="center" vertical="top" wrapText="1"/>
    </xf>
    <xf numFmtId="0" fontId="7" fillId="0" borderId="7" xfId="2" applyFont="1" applyBorder="1" applyAlignment="1">
      <alignment horizontal="center" vertical="top" wrapText="1"/>
    </xf>
    <xf numFmtId="0" fontId="23" fillId="0" borderId="7" xfId="0" applyFont="1" applyBorder="1" applyAlignment="1">
      <alignment horizontal="left" vertical="top" wrapText="1"/>
    </xf>
    <xf numFmtId="0" fontId="7" fillId="12" borderId="7" xfId="2" applyFont="1" applyFill="1" applyBorder="1" applyAlignment="1">
      <alignment horizontal="center" vertical="top" wrapText="1"/>
    </xf>
    <xf numFmtId="0" fontId="7" fillId="17" borderId="7" xfId="2" applyFont="1" applyFill="1" applyBorder="1" applyAlignment="1">
      <alignment horizontal="center" vertical="top" wrapText="1"/>
    </xf>
    <xf numFmtId="0" fontId="8" fillId="28" borderId="3" xfId="0" applyFont="1" applyFill="1" applyBorder="1" applyAlignment="1">
      <alignment horizontal="center" vertical="top" wrapText="1"/>
    </xf>
    <xf numFmtId="0" fontId="0" fillId="4" borderId="3" xfId="0" applyFill="1" applyBorder="1" applyAlignment="1">
      <alignment horizontal="left"/>
    </xf>
    <xf numFmtId="0" fontId="66" fillId="0" borderId="0" xfId="0" applyFont="1" applyAlignment="1">
      <alignment horizontal="right" vertical="top"/>
    </xf>
    <xf numFmtId="0" fontId="47" fillId="6" borderId="0" xfId="0" applyFont="1" applyFill="1" applyAlignment="1">
      <alignment vertical="top"/>
    </xf>
    <xf numFmtId="0" fontId="8" fillId="6" borderId="0" xfId="0" applyFont="1" applyFill="1" applyAlignment="1">
      <alignment horizontal="center" vertical="top" wrapText="1"/>
    </xf>
    <xf numFmtId="0" fontId="25" fillId="6" borderId="3" xfId="0" applyFont="1" applyFill="1" applyBorder="1" applyAlignment="1">
      <alignment horizontal="center" vertical="top" wrapText="1"/>
    </xf>
    <xf numFmtId="0" fontId="8" fillId="24" borderId="3" xfId="0" applyFont="1" applyFill="1" applyBorder="1" applyAlignment="1">
      <alignment vertical="top" wrapText="1"/>
    </xf>
    <xf numFmtId="0" fontId="25" fillId="7" borderId="3" xfId="0" applyFont="1" applyFill="1" applyBorder="1" applyAlignment="1">
      <alignment vertical="top" wrapText="1"/>
    </xf>
    <xf numFmtId="0" fontId="36" fillId="4" borderId="0" xfId="0" applyFont="1" applyFill="1" applyAlignment="1">
      <alignment horizontal="center" vertical="top" wrapText="1"/>
    </xf>
    <xf numFmtId="0" fontId="36" fillId="4" borderId="0" xfId="0" applyFont="1" applyFill="1" applyAlignment="1">
      <alignment horizontal="center" vertical="top"/>
    </xf>
    <xf numFmtId="1" fontId="9" fillId="8" borderId="3" xfId="0" applyNumberFormat="1" applyFont="1" applyFill="1" applyBorder="1" applyAlignment="1">
      <alignment horizontal="center" vertical="center"/>
    </xf>
    <xf numFmtId="0" fontId="10" fillId="3" borderId="0" xfId="0" applyFont="1" applyFill="1" applyAlignment="1">
      <alignment vertical="top"/>
    </xf>
    <xf numFmtId="0" fontId="21" fillId="0" borderId="5" xfId="0" applyFont="1" applyBorder="1" applyAlignment="1">
      <alignment vertical="top" wrapText="1"/>
    </xf>
    <xf numFmtId="0" fontId="0" fillId="0" borderId="7" xfId="0" applyBorder="1" applyAlignment="1">
      <alignment vertical="top" wrapText="1"/>
    </xf>
    <xf numFmtId="0" fontId="25" fillId="0" borderId="7" xfId="0" applyFont="1" applyBorder="1" applyAlignment="1">
      <alignment vertical="top" wrapText="1"/>
    </xf>
    <xf numFmtId="0" fontId="25" fillId="0" borderId="6" xfId="1" applyFont="1" applyFill="1" applyBorder="1" applyAlignment="1">
      <alignment horizontal="left" vertical="top" wrapText="1"/>
    </xf>
    <xf numFmtId="0" fontId="2" fillId="0" borderId="3" xfId="0" applyFont="1" applyBorder="1" applyAlignment="1">
      <alignment vertical="top" wrapText="1"/>
    </xf>
    <xf numFmtId="0" fontId="0" fillId="0" borderId="9" xfId="0" applyBorder="1" applyAlignment="1">
      <alignment horizontal="left" vertical="top" wrapText="1"/>
    </xf>
    <xf numFmtId="0" fontId="21" fillId="0" borderId="2" xfId="0" applyFont="1" applyBorder="1" applyAlignment="1">
      <alignment horizontal="left" vertical="top" wrapText="1"/>
    </xf>
    <xf numFmtId="0" fontId="21" fillId="0" borderId="7" xfId="0" applyFont="1" applyBorder="1" applyAlignment="1">
      <alignment vertical="top" wrapText="1"/>
    </xf>
    <xf numFmtId="0" fontId="7" fillId="0" borderId="2" xfId="0" applyFont="1" applyBorder="1" applyAlignment="1">
      <alignment horizontal="left" vertical="top"/>
    </xf>
    <xf numFmtId="0" fontId="7" fillId="0" borderId="2" xfId="0" applyFont="1" applyBorder="1" applyAlignment="1">
      <alignment vertical="top" wrapText="1"/>
    </xf>
    <xf numFmtId="0" fontId="37" fillId="9" borderId="3" xfId="0" applyFont="1" applyFill="1" applyBorder="1" applyAlignment="1">
      <alignment horizontal="center" wrapText="1"/>
    </xf>
    <xf numFmtId="0" fontId="25" fillId="0" borderId="3" xfId="2" applyFont="1" applyBorder="1" applyAlignment="1">
      <alignment horizontal="left" vertical="top" wrapText="1"/>
    </xf>
    <xf numFmtId="0" fontId="25" fillId="4" borderId="3" xfId="1" applyFont="1" applyFill="1" applyBorder="1" applyAlignment="1">
      <alignment vertical="top" wrapText="1"/>
    </xf>
    <xf numFmtId="0" fontId="25" fillId="0" borderId="3" xfId="0" applyFont="1" applyBorder="1" applyAlignment="1">
      <alignment vertical="top" wrapText="1"/>
    </xf>
    <xf numFmtId="0" fontId="1" fillId="22" borderId="12" xfId="0" applyFont="1" applyFill="1" applyBorder="1" applyAlignment="1">
      <alignment horizontal="center" vertical="center" wrapText="1"/>
    </xf>
    <xf numFmtId="0" fontId="0" fillId="0" borderId="7" xfId="0" applyBorder="1" applyAlignment="1">
      <alignment horizontal="left" vertical="top" wrapText="1"/>
    </xf>
    <xf numFmtId="0" fontId="63" fillId="0" borderId="3" xfId="0" applyFont="1" applyBorder="1" applyAlignment="1">
      <alignment vertical="top" wrapText="1"/>
    </xf>
    <xf numFmtId="0" fontId="1" fillId="17" borderId="8" xfId="0" applyFont="1" applyFill="1" applyBorder="1" applyAlignment="1">
      <alignment horizontal="right" vertical="top" wrapText="1"/>
    </xf>
    <xf numFmtId="0" fontId="0" fillId="4" borderId="0" xfId="0" applyFill="1" applyAlignment="1">
      <alignment vertical="center" wrapText="1"/>
    </xf>
    <xf numFmtId="0" fontId="0" fillId="4" borderId="0" xfId="0" applyFill="1" applyAlignment="1">
      <alignment horizontal="center" vertical="center" wrapText="1"/>
    </xf>
    <xf numFmtId="0" fontId="1" fillId="0" borderId="0" xfId="0" applyFont="1" applyAlignment="1">
      <alignment horizontal="right" vertical="center" wrapText="1"/>
    </xf>
    <xf numFmtId="10" fontId="0" fillId="0" borderId="0" xfId="0" applyNumberForma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10" fontId="16" fillId="0" borderId="0" xfId="0" applyNumberFormat="1" applyFont="1" applyAlignment="1">
      <alignment horizontal="center" vertical="center" wrapText="1"/>
    </xf>
    <xf numFmtId="0" fontId="6" fillId="12" borderId="3" xfId="2" applyFont="1" applyFill="1" applyBorder="1" applyAlignment="1">
      <alignment horizontal="center" vertical="top" wrapText="1"/>
    </xf>
    <xf numFmtId="0" fontId="25" fillId="0" borderId="7" xfId="1" applyFont="1" applyFill="1" applyBorder="1" applyAlignment="1">
      <alignment horizontal="left" vertical="top" wrapText="1"/>
    </xf>
    <xf numFmtId="0" fontId="23" fillId="0" borderId="8" xfId="0" applyFont="1" applyBorder="1" applyAlignment="1">
      <alignment horizontal="left" vertical="top" wrapText="1"/>
    </xf>
    <xf numFmtId="0" fontId="23" fillId="0" borderId="9" xfId="0" applyFont="1" applyBorder="1" applyAlignment="1">
      <alignment horizontal="left" vertical="top" wrapText="1"/>
    </xf>
    <xf numFmtId="0" fontId="25" fillId="0" borderId="9" xfId="0" applyFont="1" applyBorder="1" applyAlignment="1">
      <alignment horizontal="left" vertical="top" wrapText="1"/>
    </xf>
    <xf numFmtId="0" fontId="41" fillId="0" borderId="3" xfId="3" applyFont="1" applyBorder="1" applyAlignment="1">
      <alignment vertical="top" wrapText="1"/>
    </xf>
    <xf numFmtId="0" fontId="0" fillId="0" borderId="3" xfId="0" applyBorder="1" applyAlignment="1">
      <alignment horizontal="left" vertical="top" wrapText="1"/>
    </xf>
    <xf numFmtId="0" fontId="23" fillId="0" borderId="7" xfId="0" applyFont="1" applyBorder="1" applyAlignment="1">
      <alignment vertical="top" wrapText="1"/>
    </xf>
    <xf numFmtId="0" fontId="11" fillId="6" borderId="7" xfId="0" applyFont="1" applyFill="1" applyBorder="1" applyAlignment="1">
      <alignment horizontal="center" vertical="top"/>
    </xf>
    <xf numFmtId="0" fontId="7" fillId="0" borderId="7" xfId="0" applyFont="1" applyBorder="1" applyAlignment="1">
      <alignment horizontal="center" vertical="top" wrapText="1"/>
    </xf>
    <xf numFmtId="0" fontId="69" fillId="29" borderId="0" xfId="0" applyFont="1" applyFill="1" applyAlignment="1">
      <alignment vertical="top"/>
    </xf>
    <xf numFmtId="0" fontId="69" fillId="0" borderId="0" xfId="0" applyFont="1" applyAlignment="1">
      <alignment vertical="top"/>
    </xf>
    <xf numFmtId="0" fontId="0" fillId="4" borderId="3" xfId="0" applyFill="1" applyBorder="1"/>
    <xf numFmtId="0" fontId="70" fillId="0" borderId="3" xfId="0" applyFont="1" applyBorder="1" applyAlignment="1">
      <alignment horizontal="left" vertical="top" wrapText="1"/>
    </xf>
    <xf numFmtId="0" fontId="71" fillId="0" borderId="0" xfId="0" applyFont="1" applyAlignment="1">
      <alignment vertical="top"/>
    </xf>
    <xf numFmtId="0" fontId="7" fillId="17" borderId="3" xfId="2" applyFont="1" applyFill="1" applyBorder="1" applyAlignment="1">
      <alignment horizontal="center" vertical="top" wrapText="1"/>
    </xf>
    <xf numFmtId="165" fontId="23" fillId="0" borderId="0" xfId="3" applyNumberFormat="1" applyFont="1" applyAlignment="1">
      <alignment horizontal="left" vertical="top" wrapText="1"/>
    </xf>
    <xf numFmtId="0" fontId="35" fillId="0" borderId="0" xfId="0" applyFont="1" applyAlignment="1">
      <alignment horizontal="left"/>
    </xf>
    <xf numFmtId="0" fontId="7" fillId="3" borderId="7" xfId="2" applyFont="1" applyFill="1" applyBorder="1" applyAlignment="1">
      <alignment horizontal="center" vertical="top" wrapText="1"/>
    </xf>
    <xf numFmtId="0" fontId="7" fillId="17" borderId="9" xfId="2" applyFont="1" applyFill="1" applyBorder="1" applyAlignment="1">
      <alignment horizontal="center" vertical="top" wrapText="1"/>
    </xf>
    <xf numFmtId="0" fontId="25" fillId="0" borderId="3" xfId="0" applyFont="1" applyBorder="1" applyAlignment="1">
      <alignment horizontal="left" vertical="top" wrapText="1"/>
    </xf>
    <xf numFmtId="0" fontId="7" fillId="0" borderId="8" xfId="0" applyFont="1" applyBorder="1" applyAlignment="1">
      <alignment horizontal="center" vertical="top" wrapText="1"/>
    </xf>
    <xf numFmtId="0" fontId="11" fillId="2" borderId="4" xfId="0" applyFont="1" applyFill="1" applyBorder="1" applyAlignment="1">
      <alignment vertical="top"/>
    </xf>
    <xf numFmtId="0" fontId="7" fillId="0" borderId="3" xfId="0" applyFont="1" applyBorder="1" applyAlignment="1">
      <alignment horizontal="center" vertical="top" wrapText="1"/>
    </xf>
    <xf numFmtId="0" fontId="7" fillId="3" borderId="9" xfId="0" applyFont="1" applyFill="1" applyBorder="1" applyAlignment="1">
      <alignment horizontal="center" vertical="top" wrapText="1"/>
    </xf>
    <xf numFmtId="0" fontId="21" fillId="3" borderId="7" xfId="0" applyFont="1" applyFill="1" applyBorder="1" applyAlignment="1">
      <alignment horizontal="center" vertical="top" wrapText="1"/>
    </xf>
    <xf numFmtId="0" fontId="21" fillId="3" borderId="8" xfId="0" applyFont="1" applyFill="1" applyBorder="1" applyAlignment="1">
      <alignment horizontal="center" vertical="top" wrapText="1"/>
    </xf>
    <xf numFmtId="0" fontId="21" fillId="3" borderId="3" xfId="0" applyFont="1" applyFill="1" applyBorder="1" applyAlignment="1">
      <alignment horizontal="center" vertical="top" wrapText="1"/>
    </xf>
    <xf numFmtId="0" fontId="21" fillId="3" borderId="9" xfId="0" applyFont="1" applyFill="1" applyBorder="1" applyAlignment="1">
      <alignment horizontal="center" vertical="top" wrapText="1"/>
    </xf>
    <xf numFmtId="0" fontId="7" fillId="3" borderId="7" xfId="0" applyFont="1" applyFill="1" applyBorder="1" applyAlignment="1">
      <alignment horizontal="center" vertical="top" wrapText="1"/>
    </xf>
    <xf numFmtId="0" fontId="21" fillId="0" borderId="7" xfId="0" applyFont="1" applyBorder="1" applyAlignment="1">
      <alignment horizontal="center" vertical="top" wrapText="1"/>
    </xf>
    <xf numFmtId="0" fontId="21" fillId="6" borderId="7" xfId="0" applyFont="1" applyFill="1" applyBorder="1" applyAlignment="1">
      <alignment horizontal="center" vertical="top" wrapText="1"/>
    </xf>
    <xf numFmtId="0" fontId="21" fillId="27" borderId="7" xfId="0" applyFont="1" applyFill="1" applyBorder="1" applyAlignment="1">
      <alignment horizontal="center" vertical="top" wrapText="1"/>
    </xf>
    <xf numFmtId="0" fontId="66" fillId="0" borderId="0" xfId="0" applyFont="1" applyAlignment="1">
      <alignment vertical="top"/>
    </xf>
    <xf numFmtId="0" fontId="31" fillId="0" borderId="0" xfId="0" applyFont="1" applyAlignment="1">
      <alignment horizontal="center" vertical="top" wrapText="1"/>
    </xf>
    <xf numFmtId="0" fontId="23" fillId="12" borderId="3" xfId="0" applyFont="1" applyFill="1" applyBorder="1"/>
    <xf numFmtId="0" fontId="23" fillId="4" borderId="3" xfId="0" applyFont="1" applyFill="1" applyBorder="1"/>
    <xf numFmtId="0" fontId="0" fillId="3" borderId="0" xfId="0" applyFill="1"/>
    <xf numFmtId="0" fontId="68" fillId="12" borderId="3" xfId="0" applyFont="1" applyFill="1" applyBorder="1"/>
    <xf numFmtId="0" fontId="68" fillId="0" borderId="3" xfId="0" applyFont="1" applyBorder="1"/>
    <xf numFmtId="0" fontId="1" fillId="25" borderId="3" xfId="0" applyFont="1" applyFill="1" applyBorder="1" applyAlignment="1">
      <alignment vertical="center" wrapText="1"/>
    </xf>
    <xf numFmtId="0" fontId="21" fillId="25" borderId="3" xfId="1" applyFont="1" applyFill="1" applyBorder="1" applyAlignment="1">
      <alignment vertical="center" wrapText="1"/>
    </xf>
    <xf numFmtId="0" fontId="21" fillId="25" borderId="3" xfId="1" applyFont="1" applyFill="1" applyBorder="1" applyAlignment="1">
      <alignment horizontal="left" vertical="center" wrapText="1"/>
    </xf>
    <xf numFmtId="0" fontId="21" fillId="25" borderId="3" xfId="0" applyFont="1" applyFill="1" applyBorder="1" applyAlignment="1">
      <alignment horizontal="center" vertical="center" wrapText="1"/>
    </xf>
    <xf numFmtId="0" fontId="21" fillId="25" borderId="3" xfId="1" applyFont="1" applyFill="1" applyBorder="1" applyAlignment="1">
      <alignment horizontal="center" vertical="center" textRotation="90" wrapText="1"/>
    </xf>
    <xf numFmtId="0" fontId="21" fillId="26" borderId="3" xfId="1" applyFont="1" applyFill="1" applyBorder="1" applyAlignment="1">
      <alignment horizontal="center" vertical="center" textRotation="90" wrapText="1"/>
    </xf>
    <xf numFmtId="0" fontId="1" fillId="14" borderId="3" xfId="0" applyFont="1" applyFill="1" applyBorder="1" applyAlignment="1">
      <alignment horizontal="center" vertical="center" textRotation="90" wrapText="1"/>
    </xf>
    <xf numFmtId="0" fontId="23" fillId="0" borderId="3" xfId="0" quotePrefix="1" applyFont="1" applyBorder="1" applyAlignment="1">
      <alignment horizontal="center" vertical="center" wrapText="1"/>
    </xf>
    <xf numFmtId="0" fontId="61" fillId="0" borderId="3" xfId="1" applyFont="1" applyFill="1" applyBorder="1" applyAlignment="1">
      <alignment horizontal="center" vertical="center"/>
    </xf>
    <xf numFmtId="0" fontId="22" fillId="0" borderId="3" xfId="0" applyFont="1" applyBorder="1" applyAlignment="1">
      <alignment horizontal="center" vertical="center" wrapText="1"/>
    </xf>
    <xf numFmtId="0" fontId="22" fillId="4" borderId="3" xfId="0" applyFont="1" applyFill="1" applyBorder="1" applyAlignment="1">
      <alignment horizontal="center" vertical="center" wrapText="1"/>
    </xf>
    <xf numFmtId="0" fontId="21" fillId="10" borderId="3" xfId="1" applyFont="1" applyFill="1" applyBorder="1" applyAlignment="1">
      <alignment horizontal="left" vertical="center" wrapText="1"/>
    </xf>
    <xf numFmtId="0" fontId="16" fillId="10" borderId="3" xfId="0" applyFont="1" applyFill="1" applyBorder="1"/>
    <xf numFmtId="0" fontId="21" fillId="0" borderId="3" xfId="0" applyFont="1" applyBorder="1" applyAlignment="1">
      <alignment vertical="top" wrapText="1"/>
    </xf>
    <xf numFmtId="0" fontId="23" fillId="4" borderId="3" xfId="0" quotePrefix="1" applyFont="1" applyFill="1" applyBorder="1" applyAlignment="1">
      <alignment horizontal="center" vertical="center" wrapText="1"/>
    </xf>
    <xf numFmtId="0" fontId="61" fillId="4" borderId="3" xfId="1" applyFont="1" applyFill="1" applyBorder="1" applyAlignment="1">
      <alignment horizontal="center" vertical="center"/>
    </xf>
    <xf numFmtId="0" fontId="21" fillId="4" borderId="3" xfId="0" applyFont="1" applyFill="1" applyBorder="1" applyAlignment="1">
      <alignment horizontal="left" vertical="top" wrapText="1"/>
    </xf>
    <xf numFmtId="0" fontId="0" fillId="4" borderId="3" xfId="0" applyFill="1" applyBorder="1" applyAlignment="1">
      <alignment horizontal="left" vertical="top" wrapText="1"/>
    </xf>
    <xf numFmtId="0" fontId="23" fillId="4" borderId="3" xfId="0" applyFont="1" applyFill="1" applyBorder="1" applyAlignment="1">
      <alignment vertical="top" wrapText="1"/>
    </xf>
    <xf numFmtId="0" fontId="25" fillId="0" borderId="3" xfId="2" applyFont="1" applyBorder="1" applyAlignment="1">
      <alignment vertical="top" wrapText="1"/>
    </xf>
    <xf numFmtId="0" fontId="25" fillId="0" borderId="3" xfId="2" applyFont="1" applyBorder="1" applyAlignment="1">
      <alignment horizontal="center" vertical="top" wrapText="1"/>
    </xf>
    <xf numFmtId="0" fontId="7" fillId="0" borderId="3" xfId="0" applyFont="1" applyBorder="1" applyAlignment="1">
      <alignment vertical="top" wrapText="1"/>
    </xf>
    <xf numFmtId="0" fontId="23" fillId="4" borderId="0" xfId="0" applyFont="1" applyFill="1"/>
    <xf numFmtId="0" fontId="23" fillId="4" borderId="0" xfId="0" quotePrefix="1" applyFont="1" applyFill="1" applyAlignment="1">
      <alignment horizontal="left" vertical="top"/>
    </xf>
    <xf numFmtId="0" fontId="23" fillId="4" borderId="0" xfId="0" applyFont="1" applyFill="1" applyAlignment="1">
      <alignment horizontal="left" vertical="top" wrapText="1"/>
    </xf>
    <xf numFmtId="0" fontId="23" fillId="4" borderId="0" xfId="0" quotePrefix="1" applyFont="1" applyFill="1" applyAlignment="1">
      <alignment horizontal="left" vertical="top" wrapText="1"/>
    </xf>
    <xf numFmtId="0" fontId="23" fillId="4" borderId="0" xfId="0" applyFont="1" applyFill="1" applyAlignment="1">
      <alignment horizontal="left" vertical="top"/>
    </xf>
    <xf numFmtId="0" fontId="23" fillId="4" borderId="0" xfId="0" applyFont="1" applyFill="1" applyAlignment="1">
      <alignment vertical="top"/>
    </xf>
    <xf numFmtId="0" fontId="25" fillId="0" borderId="3" xfId="0" quotePrefix="1" applyFont="1" applyBorder="1" applyAlignment="1">
      <alignment vertical="top"/>
    </xf>
    <xf numFmtId="166" fontId="35" fillId="8" borderId="0" xfId="3" applyNumberFormat="1" applyFont="1" applyFill="1" applyAlignment="1">
      <alignment horizontal="left" vertical="top" wrapText="1"/>
    </xf>
    <xf numFmtId="165" fontId="23" fillId="8" borderId="0" xfId="3" applyNumberFormat="1" applyFont="1" applyFill="1" applyAlignment="1">
      <alignment horizontal="left" vertical="top" wrapText="1"/>
    </xf>
    <xf numFmtId="0" fontId="35" fillId="0" borderId="0" xfId="3" applyFont="1"/>
    <xf numFmtId="0" fontId="23" fillId="29" borderId="3" xfId="0" applyFont="1" applyFill="1" applyBorder="1" applyAlignment="1">
      <alignment horizontal="left" vertical="top" wrapText="1"/>
    </xf>
    <xf numFmtId="0" fontId="19" fillId="0" borderId="0" xfId="3"/>
    <xf numFmtId="0" fontId="21" fillId="4" borderId="2" xfId="0" applyFont="1" applyFill="1" applyBorder="1" applyAlignment="1">
      <alignment horizontal="left" vertical="top" wrapText="1"/>
    </xf>
    <xf numFmtId="0" fontId="25" fillId="4" borderId="6" xfId="1" applyFont="1" applyFill="1" applyBorder="1" applyAlignment="1">
      <alignment horizontal="left" vertical="top" wrapText="1"/>
    </xf>
    <xf numFmtId="0" fontId="21" fillId="4" borderId="7" xfId="0" applyFont="1" applyFill="1" applyBorder="1" applyAlignment="1">
      <alignment vertical="top" wrapText="1"/>
    </xf>
    <xf numFmtId="0" fontId="7" fillId="4" borderId="2" xfId="0" applyFont="1" applyFill="1" applyBorder="1" applyAlignment="1">
      <alignment horizontal="left" vertical="top"/>
    </xf>
    <xf numFmtId="0" fontId="7" fillId="4" borderId="2" xfId="0" applyFont="1" applyFill="1" applyBorder="1" applyAlignment="1">
      <alignment vertical="top" wrapText="1"/>
    </xf>
    <xf numFmtId="0" fontId="21" fillId="4" borderId="5" xfId="0" applyFont="1" applyFill="1" applyBorder="1" applyAlignment="1">
      <alignment vertical="top" wrapText="1"/>
    </xf>
    <xf numFmtId="166" fontId="54" fillId="8" borderId="0" xfId="3" applyNumberFormat="1" applyFont="1" applyFill="1" applyAlignment="1">
      <alignment horizontal="left" vertical="top" wrapText="1"/>
    </xf>
    <xf numFmtId="165" fontId="2" fillId="8" borderId="0" xfId="3" applyNumberFormat="1" applyFont="1" applyFill="1" applyAlignment="1">
      <alignment horizontal="left" vertical="top" wrapText="1"/>
    </xf>
    <xf numFmtId="166" fontId="35" fillId="4" borderId="0" xfId="3" applyNumberFormat="1" applyFont="1" applyFill="1" applyAlignment="1">
      <alignment horizontal="left" vertical="top" wrapText="1"/>
    </xf>
    <xf numFmtId="0" fontId="0" fillId="4" borderId="0" xfId="0" applyFill="1"/>
    <xf numFmtId="0" fontId="23" fillId="4" borderId="0" xfId="0" applyFont="1" applyFill="1"/>
    <xf numFmtId="0" fontId="60" fillId="4" borderId="0" xfId="3" applyFont="1" applyFill="1" applyAlignment="1">
      <alignment horizontal="left" vertical="top" wrapText="1"/>
    </xf>
    <xf numFmtId="0" fontId="59" fillId="4" borderId="0" xfId="0" applyFont="1" applyFill="1" applyAlignment="1">
      <alignment horizontal="left" vertical="center" wrapText="1"/>
    </xf>
    <xf numFmtId="0" fontId="60" fillId="4" borderId="0" xfId="0" applyFont="1" applyFill="1" applyAlignment="1">
      <alignment horizontal="left" vertical="top" wrapText="1"/>
    </xf>
    <xf numFmtId="0" fontId="59" fillId="4" borderId="0" xfId="3" applyFont="1" applyFill="1" applyAlignment="1">
      <alignment horizontal="left" vertical="center" wrapText="1"/>
    </xf>
    <xf numFmtId="0" fontId="59" fillId="4" borderId="0" xfId="3" applyFont="1" applyFill="1" applyAlignment="1">
      <alignment horizontal="left" vertical="top" wrapText="1"/>
    </xf>
    <xf numFmtId="0" fontId="43" fillId="0" borderId="3" xfId="0" applyFont="1" applyBorder="1" applyAlignment="1">
      <alignment horizontal="left"/>
    </xf>
    <xf numFmtId="0" fontId="0" fillId="4" borderId="0" xfId="0" applyFill="1" applyAlignment="1">
      <alignment horizontal="center"/>
    </xf>
    <xf numFmtId="0" fontId="43" fillId="0" borderId="1" xfId="0" applyFont="1" applyBorder="1" applyAlignment="1">
      <alignment horizontal="left"/>
    </xf>
    <xf numFmtId="0" fontId="43" fillId="0" borderId="4" xfId="0" applyFont="1" applyBorder="1" applyAlignment="1">
      <alignment horizontal="left"/>
    </xf>
    <xf numFmtId="0" fontId="43" fillId="0" borderId="2" xfId="0" applyFont="1" applyBorder="1" applyAlignment="1">
      <alignment horizontal="left"/>
    </xf>
    <xf numFmtId="0" fontId="43" fillId="0" borderId="1" xfId="0" applyFont="1" applyBorder="1" applyAlignment="1">
      <alignment horizontal="left" vertical="center"/>
    </xf>
    <xf numFmtId="0" fontId="43" fillId="0" borderId="4" xfId="0" applyFont="1" applyBorder="1" applyAlignment="1">
      <alignment horizontal="left" vertical="center"/>
    </xf>
    <xf numFmtId="0" fontId="43" fillId="0" borderId="2" xfId="0" applyFont="1" applyBorder="1" applyAlignment="1">
      <alignment horizontal="left" vertical="center"/>
    </xf>
    <xf numFmtId="0" fontId="47" fillId="6" borderId="10" xfId="0" applyFont="1" applyFill="1" applyBorder="1" applyAlignment="1">
      <alignment horizontal="left" vertical="top" wrapText="1"/>
    </xf>
    <xf numFmtId="0" fontId="47" fillId="6" borderId="11" xfId="0" applyFont="1" applyFill="1" applyBorder="1" applyAlignment="1">
      <alignment horizontal="left" vertical="top" wrapText="1"/>
    </xf>
    <xf numFmtId="0" fontId="42" fillId="4" borderId="0" xfId="3" applyFont="1" applyFill="1" applyAlignment="1">
      <alignment horizontal="left" vertical="top" wrapText="1"/>
    </xf>
    <xf numFmtId="0" fontId="43" fillId="0" borderId="0" xfId="0" applyFont="1" applyAlignment="1">
      <alignment horizontal="left" vertical="top" wrapText="1"/>
    </xf>
    <xf numFmtId="0" fontId="41" fillId="4" borderId="0" xfId="3" applyFont="1" applyFill="1" applyAlignment="1">
      <alignment horizontal="left" vertical="top"/>
    </xf>
    <xf numFmtId="0" fontId="3" fillId="14" borderId="3" xfId="0" applyFont="1" applyFill="1" applyBorder="1" applyAlignment="1">
      <alignment horizontal="center" vertical="center"/>
    </xf>
    <xf numFmtId="0" fontId="9" fillId="15" borderId="1" xfId="0" applyFont="1" applyFill="1" applyBorder="1" applyAlignment="1">
      <alignment vertical="top" wrapText="1"/>
    </xf>
    <xf numFmtId="0" fontId="9" fillId="15" borderId="2" xfId="0" applyFont="1" applyFill="1" applyBorder="1" applyAlignment="1">
      <alignment vertical="top" wrapText="1"/>
    </xf>
    <xf numFmtId="0" fontId="47" fillId="23" borderId="1" xfId="0" applyFont="1" applyFill="1" applyBorder="1" applyAlignment="1">
      <alignment horizontal="center" vertical="center"/>
    </xf>
    <xf numFmtId="0" fontId="47" fillId="23" borderId="4" xfId="0" applyFont="1" applyFill="1" applyBorder="1" applyAlignment="1">
      <alignment horizontal="center" vertical="center"/>
    </xf>
    <xf numFmtId="0" fontId="47" fillId="23" borderId="2" xfId="0" applyFont="1" applyFill="1"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16" fillId="15" borderId="1" xfId="0" applyFont="1" applyFill="1" applyBorder="1" applyAlignment="1">
      <alignment vertical="top" wrapText="1"/>
    </xf>
    <xf numFmtId="0" fontId="16" fillId="15" borderId="2" xfId="0" applyFont="1" applyFill="1" applyBorder="1" applyAlignment="1">
      <alignment vertical="top" wrapText="1"/>
    </xf>
    <xf numFmtId="0" fontId="62" fillId="15" borderId="1" xfId="0" applyFont="1" applyFill="1" applyBorder="1" applyAlignment="1">
      <alignment vertical="top" wrapText="1"/>
    </xf>
    <xf numFmtId="0" fontId="62" fillId="15" borderId="2" xfId="0" applyFont="1" applyFill="1" applyBorder="1" applyAlignment="1">
      <alignment vertical="top" wrapText="1"/>
    </xf>
    <xf numFmtId="0" fontId="16" fillId="15" borderId="1" xfId="0" applyFont="1" applyFill="1" applyBorder="1" applyAlignment="1">
      <alignment vertical="top"/>
    </xf>
    <xf numFmtId="0" fontId="16" fillId="15" borderId="2" xfId="0" applyFont="1" applyFill="1" applyBorder="1" applyAlignment="1">
      <alignment vertical="top"/>
    </xf>
    <xf numFmtId="0" fontId="36" fillId="4" borderId="0" xfId="0" applyFont="1" applyFill="1" applyAlignment="1">
      <alignment horizontal="center" vertical="top" wrapText="1"/>
    </xf>
    <xf numFmtId="0" fontId="36" fillId="4" borderId="0" xfId="0" applyFont="1" applyFill="1" applyAlignment="1">
      <alignment horizontal="center" vertical="top"/>
    </xf>
    <xf numFmtId="0" fontId="1" fillId="22" borderId="15" xfId="0" applyFont="1" applyFill="1" applyBorder="1" applyAlignment="1">
      <alignment horizontal="center" vertical="center" wrapText="1"/>
    </xf>
    <xf numFmtId="0" fontId="1" fillId="22" borderId="12" xfId="0" applyFont="1" applyFill="1" applyBorder="1" applyAlignment="1">
      <alignment horizontal="center" vertical="center" wrapText="1"/>
    </xf>
    <xf numFmtId="0" fontId="1" fillId="22" borderId="7" xfId="0" applyFont="1" applyFill="1" applyBorder="1" applyAlignment="1">
      <alignment horizontal="center"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25" fillId="0" borderId="7" xfId="1" applyFont="1" applyFill="1" applyBorder="1" applyAlignment="1">
      <alignment horizontal="left" vertical="top" wrapText="1"/>
    </xf>
    <xf numFmtId="0" fontId="25" fillId="0" borderId="8" xfId="1" applyFont="1" applyFill="1" applyBorder="1" applyAlignment="1">
      <alignment horizontal="left" vertical="top" wrapText="1"/>
    </xf>
    <xf numFmtId="0" fontId="23" fillId="0" borderId="7" xfId="0" applyFont="1" applyBorder="1" applyAlignment="1">
      <alignment horizontal="left" vertical="top" wrapText="1"/>
    </xf>
    <xf numFmtId="0" fontId="23" fillId="0" borderId="8" xfId="0" applyFont="1" applyBorder="1" applyAlignment="1">
      <alignment horizontal="left" vertical="top" wrapText="1"/>
    </xf>
    <xf numFmtId="0" fontId="7" fillId="20" borderId="7" xfId="2" applyFont="1" applyFill="1" applyBorder="1" applyAlignment="1">
      <alignment horizontal="center" vertical="top" wrapText="1"/>
    </xf>
    <xf numFmtId="0" fontId="7" fillId="20" borderId="8" xfId="2" applyFont="1" applyFill="1" applyBorder="1" applyAlignment="1">
      <alignment horizontal="center" vertical="top" wrapText="1"/>
    </xf>
    <xf numFmtId="0" fontId="7" fillId="12" borderId="8" xfId="2" applyFont="1" applyFill="1" applyBorder="1" applyAlignment="1">
      <alignment horizontal="center" vertical="top" wrapText="1"/>
    </xf>
    <xf numFmtId="0" fontId="7" fillId="12" borderId="9" xfId="2" applyFont="1" applyFill="1" applyBorder="1" applyAlignment="1">
      <alignment horizontal="center" vertical="top" wrapText="1"/>
    </xf>
    <xf numFmtId="0" fontId="0" fillId="0" borderId="7" xfId="0" applyBorder="1" applyAlignment="1">
      <alignment horizontal="left" vertical="top" wrapText="1"/>
    </xf>
    <xf numFmtId="0" fontId="0" fillId="0" borderId="9" xfId="0" applyBorder="1" applyAlignment="1">
      <alignment horizontal="left" vertical="top" wrapText="1"/>
    </xf>
    <xf numFmtId="0" fontId="7" fillId="20" borderId="9" xfId="2" applyFont="1" applyFill="1" applyBorder="1" applyAlignment="1">
      <alignment horizontal="center" vertical="top" wrapText="1"/>
    </xf>
    <xf numFmtId="0" fontId="25" fillId="0" borderId="9" xfId="1" applyFont="1" applyFill="1" applyBorder="1" applyAlignment="1">
      <alignment horizontal="left" vertical="top" wrapText="1"/>
    </xf>
    <xf numFmtId="0" fontId="23" fillId="0" borderId="9" xfId="0" applyFont="1" applyBorder="1" applyAlignment="1">
      <alignment horizontal="left" vertical="top" wrapText="1"/>
    </xf>
    <xf numFmtId="0" fontId="7" fillId="12" borderId="7" xfId="2" applyFont="1" applyFill="1" applyBorder="1" applyAlignment="1">
      <alignment horizontal="center" vertical="top" wrapText="1"/>
    </xf>
    <xf numFmtId="0" fontId="0" fillId="0" borderId="8" xfId="0" applyBorder="1" applyAlignment="1">
      <alignment horizontal="left" vertical="top" wrapText="1"/>
    </xf>
    <xf numFmtId="0" fontId="7" fillId="17" borderId="7" xfId="2" applyFont="1" applyFill="1" applyBorder="1" applyAlignment="1">
      <alignment horizontal="center" vertical="top" wrapText="1"/>
    </xf>
    <xf numFmtId="0" fontId="7" fillId="17" borderId="9" xfId="2" applyFont="1" applyFill="1" applyBorder="1" applyAlignment="1">
      <alignment horizontal="center" vertical="top" wrapText="1"/>
    </xf>
    <xf numFmtId="0" fontId="7" fillId="0" borderId="7" xfId="2" applyFont="1" applyBorder="1" applyAlignment="1">
      <alignment horizontal="center" vertical="top" wrapText="1"/>
    </xf>
    <xf numFmtId="0" fontId="7" fillId="0" borderId="8" xfId="2" applyFont="1" applyBorder="1" applyAlignment="1">
      <alignment horizontal="center" vertical="top" wrapText="1"/>
    </xf>
    <xf numFmtId="0" fontId="7" fillId="0" borderId="9" xfId="2" applyFont="1" applyBorder="1" applyAlignment="1">
      <alignment horizontal="center" vertical="top" wrapText="1"/>
    </xf>
    <xf numFmtId="0" fontId="7" fillId="3" borderId="7" xfId="2" applyFont="1" applyFill="1" applyBorder="1" applyAlignment="1">
      <alignment horizontal="center" vertical="top" wrapText="1"/>
    </xf>
    <xf numFmtId="0" fontId="7" fillId="3" borderId="8" xfId="2" applyFont="1" applyFill="1" applyBorder="1" applyAlignment="1">
      <alignment horizontal="center" vertical="top" wrapText="1"/>
    </xf>
    <xf numFmtId="0" fontId="7" fillId="3" borderId="9" xfId="2" applyFont="1" applyFill="1" applyBorder="1" applyAlignment="1">
      <alignment horizontal="center" vertical="top" wrapText="1"/>
    </xf>
    <xf numFmtId="0" fontId="7" fillId="17" borderId="8" xfId="2" applyFont="1" applyFill="1" applyBorder="1" applyAlignment="1">
      <alignment horizontal="center" vertical="top" wrapText="1"/>
    </xf>
    <xf numFmtId="0" fontId="25" fillId="0" borderId="7" xfId="0" applyFont="1" applyBorder="1" applyAlignment="1">
      <alignment horizontal="left" vertical="top" wrapText="1"/>
    </xf>
    <xf numFmtId="0" fontId="25" fillId="0" borderId="8" xfId="0" applyFont="1" applyBorder="1" applyAlignment="1">
      <alignment horizontal="left" vertical="top" wrapText="1"/>
    </xf>
    <xf numFmtId="0" fontId="25" fillId="0" borderId="9" xfId="0" applyFont="1" applyBorder="1" applyAlignment="1">
      <alignment horizontal="left" vertical="top" wrapText="1"/>
    </xf>
    <xf numFmtId="0" fontId="21" fillId="3" borderId="7" xfId="0" applyFont="1" applyFill="1" applyBorder="1" applyAlignment="1">
      <alignment horizontal="center" vertical="top" wrapText="1"/>
    </xf>
    <xf numFmtId="0" fontId="21" fillId="3" borderId="9" xfId="0" applyFont="1" applyFill="1" applyBorder="1" applyAlignment="1">
      <alignment horizontal="center" vertical="top" wrapText="1"/>
    </xf>
    <xf numFmtId="0" fontId="25" fillId="0" borderId="9" xfId="0" applyFont="1" applyBorder="1" applyAlignment="1">
      <alignment horizontal="left" vertical="top"/>
    </xf>
    <xf numFmtId="0" fontId="7" fillId="29" borderId="7" xfId="0" applyFont="1" applyFill="1" applyBorder="1" applyAlignment="1">
      <alignment horizontal="center" vertical="top" wrapText="1"/>
    </xf>
    <xf numFmtId="0" fontId="7" fillId="29" borderId="9" xfId="0" applyFont="1" applyFill="1" applyBorder="1" applyAlignment="1">
      <alignment horizontal="center"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3" borderId="7" xfId="0" applyFont="1" applyFill="1" applyBorder="1" applyAlignment="1">
      <alignment horizontal="center" vertical="top" wrapText="1"/>
    </xf>
    <xf numFmtId="0" fontId="7" fillId="3" borderId="9" xfId="0" applyFont="1" applyFill="1" applyBorder="1" applyAlignment="1">
      <alignment horizontal="center" vertical="top" wrapText="1"/>
    </xf>
    <xf numFmtId="0" fontId="2" fillId="0" borderId="8" xfId="0" applyFont="1" applyBorder="1" applyAlignment="1">
      <alignment horizontal="left" vertical="top" wrapText="1"/>
    </xf>
    <xf numFmtId="0" fontId="21" fillId="3" borderId="8" xfId="0" applyFont="1" applyFill="1" applyBorder="1" applyAlignment="1">
      <alignment horizontal="center" vertical="top" wrapText="1"/>
    </xf>
    <xf numFmtId="0" fontId="25" fillId="4" borderId="7" xfId="1" applyFont="1" applyFill="1" applyBorder="1" applyAlignment="1">
      <alignment horizontal="left" vertical="top" wrapText="1"/>
    </xf>
    <xf numFmtId="0" fontId="25" fillId="4" borderId="9" xfId="1" applyFont="1" applyFill="1" applyBorder="1" applyAlignment="1">
      <alignment horizontal="left" vertical="top" wrapText="1"/>
    </xf>
    <xf numFmtId="0" fontId="7" fillId="3" borderId="7" xfId="0" quotePrefix="1" applyFont="1" applyFill="1" applyBorder="1" applyAlignment="1">
      <alignment horizontal="center" vertical="top"/>
    </xf>
    <xf numFmtId="0" fontId="7" fillId="3" borderId="8" xfId="0" quotePrefix="1" applyFont="1" applyFill="1" applyBorder="1" applyAlignment="1">
      <alignment horizontal="center" vertical="top"/>
    </xf>
    <xf numFmtId="0" fontId="7" fillId="3" borderId="9" xfId="0" quotePrefix="1" applyFont="1" applyFill="1" applyBorder="1" applyAlignment="1">
      <alignment horizontal="center" vertical="top"/>
    </xf>
    <xf numFmtId="0" fontId="21" fillId="27" borderId="7" xfId="0" applyFont="1" applyFill="1" applyBorder="1" applyAlignment="1">
      <alignment horizontal="center" vertical="top" wrapText="1"/>
    </xf>
    <xf numFmtId="0" fontId="21" fillId="27" borderId="9" xfId="0" applyFont="1" applyFill="1" applyBorder="1" applyAlignment="1">
      <alignment horizontal="center" vertical="top" wrapText="1"/>
    </xf>
    <xf numFmtId="0" fontId="1" fillId="17" borderId="7" xfId="0" applyFont="1" applyFill="1" applyBorder="1" applyAlignment="1">
      <alignment horizontal="right" vertical="top" wrapText="1"/>
    </xf>
    <xf numFmtId="0" fontId="1" fillId="17" borderId="8" xfId="0" applyFont="1" applyFill="1" applyBorder="1" applyAlignment="1">
      <alignment horizontal="right" vertical="top" wrapText="1"/>
    </xf>
    <xf numFmtId="0" fontId="1" fillId="14" borderId="3" xfId="0" applyFont="1" applyFill="1" applyBorder="1" applyAlignment="1">
      <alignment horizontal="left" vertical="center" wrapText="1" indent="1"/>
    </xf>
    <xf numFmtId="0" fontId="23" fillId="10" borderId="3" xfId="0" applyFont="1" applyFill="1" applyBorder="1" applyAlignment="1">
      <alignment horizontal="left" vertical="top" wrapText="1" indent="1"/>
    </xf>
    <xf numFmtId="0" fontId="0" fillId="10" borderId="3" xfId="0" applyFill="1" applyBorder="1" applyAlignment="1">
      <alignment horizontal="left" vertical="top" wrapText="1" indent="1"/>
    </xf>
    <xf numFmtId="0" fontId="27" fillId="14" borderId="1" xfId="0" applyFont="1" applyFill="1" applyBorder="1" applyAlignment="1">
      <alignment horizontal="left"/>
    </xf>
    <xf numFmtId="0" fontId="27" fillId="14" borderId="4" xfId="0" applyFont="1" applyFill="1" applyBorder="1" applyAlignment="1">
      <alignment horizontal="left"/>
    </xf>
    <xf numFmtId="0" fontId="0" fillId="0" borderId="2" xfId="0" applyBorder="1"/>
    <xf numFmtId="0" fontId="0" fillId="10" borderId="1" xfId="0" applyFill="1" applyBorder="1" applyAlignment="1">
      <alignment horizontal="left"/>
    </xf>
    <xf numFmtId="0" fontId="0" fillId="10" borderId="4" xfId="0" applyFill="1" applyBorder="1" applyAlignment="1">
      <alignment horizontal="left"/>
    </xf>
    <xf numFmtId="0" fontId="0" fillId="10" borderId="10" xfId="0" applyFill="1" applyBorder="1" applyAlignment="1">
      <alignment horizontal="left"/>
    </xf>
    <xf numFmtId="0" fontId="0" fillId="10" borderId="11" xfId="0" applyFill="1" applyBorder="1" applyAlignment="1">
      <alignment horizontal="left"/>
    </xf>
    <xf numFmtId="0" fontId="0" fillId="0" borderId="6" xfId="0" applyBorder="1"/>
    <xf numFmtId="0" fontId="36" fillId="15" borderId="3" xfId="0" applyFont="1" applyFill="1" applyBorder="1" applyAlignment="1">
      <alignment horizontal="center" vertical="center"/>
    </xf>
  </cellXfs>
  <cellStyles count="6">
    <cellStyle name="Explanatory Text" xfId="1" builtinId="53"/>
    <cellStyle name="Hyperlink" xfId="4" builtinId="8"/>
    <cellStyle name="Normal" xfId="0" builtinId="0"/>
    <cellStyle name="Normal 12" xfId="5" xr:uid="{29A61583-9DEB-417C-A35B-59CA4A708A86}"/>
    <cellStyle name="Normal 2" xfId="3" xr:uid="{F643D518-322C-4136-B68B-FF4D0AB316D2}"/>
    <cellStyle name="Normal 3" xfId="2" xr:uid="{8576F358-8434-4A03-9D2F-737251641E55}"/>
  </cellStyles>
  <dxfs count="69">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rgb="FF00B050"/>
      </font>
    </dxf>
    <dxf>
      <font>
        <b/>
        <i val="0"/>
        <color rgb="FFFF0000"/>
      </font>
    </dxf>
    <dxf>
      <font>
        <b/>
        <i val="0"/>
        <color theme="4"/>
      </font>
    </dxf>
    <dxf>
      <font>
        <b/>
        <i val="0"/>
        <color theme="4"/>
      </font>
    </dxf>
    <dxf>
      <font>
        <b/>
        <i val="0"/>
        <color rgb="FF00B050"/>
      </font>
    </dxf>
    <dxf>
      <font>
        <b/>
        <i val="0"/>
        <color rgb="FFFF0000"/>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FF0000"/>
      </font>
    </dxf>
    <dxf>
      <font>
        <b/>
        <i val="0"/>
        <color rgb="FF00B050"/>
      </font>
    </dxf>
    <dxf>
      <font>
        <b/>
        <i val="0"/>
        <color theme="4"/>
      </font>
    </dxf>
    <dxf>
      <font>
        <b/>
        <i val="0"/>
        <color rgb="FF00B050"/>
      </font>
    </dxf>
    <dxf>
      <font>
        <b/>
        <i val="0"/>
        <color rgb="FFFF0000"/>
      </font>
    </dxf>
    <dxf>
      <font>
        <b/>
        <i val="0"/>
        <color theme="4"/>
      </font>
    </dxf>
    <dxf>
      <fill>
        <patternFill>
          <bgColor rgb="FF00B050"/>
        </patternFill>
      </fill>
    </dxf>
    <dxf>
      <fill>
        <patternFill>
          <bgColor rgb="FFFF0000"/>
        </patternFill>
      </fill>
    </dxf>
    <dxf>
      <font>
        <b/>
        <i val="0"/>
        <color rgb="FFFF0000"/>
      </font>
    </dxf>
    <dxf>
      <font>
        <b/>
        <i val="0"/>
        <color theme="4"/>
      </font>
    </dxf>
    <dxf>
      <font>
        <b/>
        <i val="0"/>
        <color rgb="FF00B050"/>
      </font>
    </dxf>
    <dxf>
      <fill>
        <patternFill>
          <bgColor rgb="FFFF0000"/>
        </patternFill>
      </fill>
    </dxf>
    <dxf>
      <fill>
        <patternFill>
          <bgColor rgb="FF00B050"/>
        </patternFill>
      </fill>
    </dxf>
    <dxf>
      <font>
        <b/>
        <i val="0"/>
        <color theme="4"/>
      </font>
    </dxf>
    <dxf>
      <font>
        <b/>
        <i val="0"/>
        <color rgb="FFFF0000"/>
      </font>
    </dxf>
    <dxf>
      <font>
        <b/>
        <i val="0"/>
        <color rgb="FF00B050"/>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ont>
        <b/>
        <i val="0"/>
        <color rgb="FF00B050"/>
      </font>
    </dxf>
    <dxf>
      <fill>
        <patternFill>
          <bgColor rgb="FF00B050"/>
        </patternFill>
      </fill>
    </dxf>
    <dxf>
      <font>
        <b/>
        <i val="0"/>
        <color theme="4"/>
      </font>
    </dxf>
    <dxf>
      <font>
        <b/>
        <i val="0"/>
        <color rgb="FFFF0000"/>
      </font>
    </dxf>
    <dxf>
      <fill>
        <patternFill>
          <bgColor rgb="FF00B050"/>
        </patternFill>
      </fill>
    </dxf>
    <dxf>
      <font>
        <b/>
        <i val="0"/>
        <color rgb="FF00B050"/>
      </font>
    </dxf>
    <dxf>
      <font>
        <b/>
        <i val="0"/>
        <color rgb="FFFF0000"/>
      </font>
    </dxf>
    <dxf>
      <font>
        <b/>
        <i val="0"/>
        <color theme="4"/>
      </font>
    </dxf>
    <dxf>
      <fill>
        <patternFill>
          <bgColor rgb="FFFF0000"/>
        </patternFill>
      </fill>
    </dxf>
    <dxf>
      <font>
        <b/>
        <i val="0"/>
        <color rgb="FFFF0000"/>
      </font>
    </dxf>
    <dxf>
      <font>
        <b/>
        <i val="0"/>
        <color rgb="FF00B05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rgb="FF00B050"/>
      </font>
    </dxf>
    <dxf>
      <font>
        <b/>
        <i val="0"/>
        <color theme="4"/>
      </font>
    </dxf>
    <dxf>
      <font>
        <b/>
        <i val="0"/>
        <color rgb="FFFF0000"/>
      </font>
    </dxf>
    <dxf>
      <fill>
        <patternFill>
          <bgColor rgb="FF00B050"/>
        </patternFill>
      </fill>
    </dxf>
    <dxf>
      <fill>
        <patternFill>
          <bgColor rgb="FFFF0000"/>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s>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1103948</xdr:colOff>
      <xdr:row>0</xdr:row>
      <xdr:rowOff>779301</xdr:rowOff>
    </xdr:to>
    <xdr:pic>
      <xdr:nvPicPr>
        <xdr:cNvPr id="3" name="Picture 2">
          <a:extLst>
            <a:ext uri="{FF2B5EF4-FFF2-40B4-BE49-F238E27FC236}">
              <a16:creationId xmlns:a16="http://schemas.microsoft.com/office/drawing/2014/main" id="{CD52DD0C-DBEC-4788-823E-F2ADA5339F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 y="0"/>
          <a:ext cx="4115753" cy="790731"/>
        </a:xfrm>
        <a:prstGeom prst="rect">
          <a:avLst/>
        </a:prstGeom>
      </xdr:spPr>
    </xdr:pic>
    <xdr:clientData/>
  </xdr:twoCellAnchor>
  <xdr:twoCellAnchor editAs="oneCell">
    <xdr:from>
      <xdr:col>0</xdr:col>
      <xdr:colOff>0</xdr:colOff>
      <xdr:row>0</xdr:row>
      <xdr:rowOff>1068706</xdr:rowOff>
    </xdr:from>
    <xdr:to>
      <xdr:col>9</xdr:col>
      <xdr:colOff>514350</xdr:colOff>
      <xdr:row>1</xdr:row>
      <xdr:rowOff>0</xdr:rowOff>
    </xdr:to>
    <xdr:pic>
      <xdr:nvPicPr>
        <xdr:cNvPr id="4" name="Picture 3">
          <a:extLst>
            <a:ext uri="{FF2B5EF4-FFF2-40B4-BE49-F238E27FC236}">
              <a16:creationId xmlns:a16="http://schemas.microsoft.com/office/drawing/2014/main" id="{3138CA7E-CC25-F4AC-6793-FD643E7E242E}"/>
            </a:ext>
            <a:ext uri="{C183D7F6-B498-43B3-948B-1728B52AA6E4}">
              <adec:decorative xmlns:adec="http://schemas.microsoft.com/office/drawing/2017/decorative" val="1"/>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flipV="1">
          <a:off x="0" y="1068706"/>
          <a:ext cx="8848725" cy="457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1402006</xdr:colOff>
      <xdr:row>1</xdr:row>
      <xdr:rowOff>17206</xdr:rowOff>
    </xdr:to>
    <xdr:pic>
      <xdr:nvPicPr>
        <xdr:cNvPr id="2" name="Picture 1">
          <a:extLst>
            <a:ext uri="{FF2B5EF4-FFF2-40B4-BE49-F238E27FC236}">
              <a16:creationId xmlns:a16="http://schemas.microsoft.com/office/drawing/2014/main" id="{06ED82F0-C99B-4A0F-A3B7-874D49A41E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0"/>
          <a:ext cx="1399283" cy="3220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38100</xdr:colOff>
      <xdr:row>0</xdr:row>
      <xdr:rowOff>276225</xdr:rowOff>
    </xdr:from>
    <xdr:ext cx="2590621" cy="676274"/>
    <xdr:pic>
      <xdr:nvPicPr>
        <xdr:cNvPr id="2" name="Picture 1">
          <a:extLst>
            <a:ext uri="{FF2B5EF4-FFF2-40B4-BE49-F238E27FC236}">
              <a16:creationId xmlns:a16="http://schemas.microsoft.com/office/drawing/2014/main" id="{B8A25AC6-79A8-491E-AF40-D3808AE27F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0675" y="276225"/>
          <a:ext cx="2590621" cy="67627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894376</xdr:colOff>
      <xdr:row>0</xdr:row>
      <xdr:rowOff>780753</xdr:rowOff>
    </xdr:to>
    <xdr:pic>
      <xdr:nvPicPr>
        <xdr:cNvPr id="2" name="Picture 1">
          <a:extLst>
            <a:ext uri="{FF2B5EF4-FFF2-40B4-BE49-F238E27FC236}">
              <a16:creationId xmlns:a16="http://schemas.microsoft.com/office/drawing/2014/main" id="{3B7682BE-22DC-477B-BB2E-F7D200E5ED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0"/>
          <a:ext cx="4199097" cy="790731"/>
        </a:xfrm>
        <a:prstGeom prst="rect">
          <a:avLst/>
        </a:prstGeom>
      </xdr:spPr>
    </xdr:pic>
    <xdr:clientData/>
  </xdr:twoCellAnchor>
  <xdr:twoCellAnchor editAs="oneCell">
    <xdr:from>
      <xdr:col>1</xdr:col>
      <xdr:colOff>0</xdr:colOff>
      <xdr:row>0</xdr:row>
      <xdr:rowOff>0</xdr:rowOff>
    </xdr:from>
    <xdr:to>
      <xdr:col>2</xdr:col>
      <xdr:colOff>902767</xdr:colOff>
      <xdr:row>0</xdr:row>
      <xdr:rowOff>788418</xdr:rowOff>
    </xdr:to>
    <xdr:pic>
      <xdr:nvPicPr>
        <xdr:cNvPr id="7" name="Picture 6">
          <a:extLst>
            <a:ext uri="{FF2B5EF4-FFF2-40B4-BE49-F238E27FC236}">
              <a16:creationId xmlns:a16="http://schemas.microsoft.com/office/drawing/2014/main" id="{95DA189C-1181-421B-B113-B87183CF16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2925" y="0"/>
          <a:ext cx="3974580" cy="783656"/>
        </a:xfrm>
        <a:prstGeom prst="rect">
          <a:avLst/>
        </a:prstGeom>
      </xdr:spPr>
    </xdr:pic>
    <xdr:clientData/>
  </xdr:twoCellAnchor>
  <xdr:twoCellAnchor editAs="oneCell">
    <xdr:from>
      <xdr:col>0</xdr:col>
      <xdr:colOff>0</xdr:colOff>
      <xdr:row>1</xdr:row>
      <xdr:rowOff>0</xdr:rowOff>
    </xdr:from>
    <xdr:to>
      <xdr:col>3</xdr:col>
      <xdr:colOff>7250906</xdr:colOff>
      <xdr:row>1</xdr:row>
      <xdr:rowOff>45719</xdr:rowOff>
    </xdr:to>
    <xdr:pic>
      <xdr:nvPicPr>
        <xdr:cNvPr id="12" name="Picture 11">
          <a:extLst>
            <a:ext uri="{FF2B5EF4-FFF2-40B4-BE49-F238E27FC236}">
              <a16:creationId xmlns:a16="http://schemas.microsoft.com/office/drawing/2014/main" id="{961C3418-1BAC-C532-6610-C801369AEFA8}"/>
            </a:ext>
            <a:ext uri="{C183D7F6-B498-43B3-948B-1728B52AA6E4}">
              <adec:decorative xmlns:adec="http://schemas.microsoft.com/office/drawing/2017/decorative" val="1"/>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119188"/>
          <a:ext cx="12287250" cy="457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dha-webdav.icognition.com.au/Program%20and%20Project%20Documents/302%20CCA%20Assessment/Rendering/CDA%20Rendering%20Specification/Conformance%20Test%20Specification%20for%20CDA%20Rendering%20v1.4%20dv01%20(INTERNAL%20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ne-fp01\groups\Program%20and%20Project%20Documents\302%20CCA%20Assessment\Rendering\CDA%20Rendering%20Specification\Conformance%20Test%20Specification%20for%20CDA%20Rendering%20v1.4%20dv01%20(INTERNAL%20DRA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dha-webdav.icognition.com.au/Users/brian.howell/AppData/Local/Microsoft/Windows/INetCache/Content.Outlook/MOZ9T2E4/Report%20Title%20Page%20v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dha-webdav.icognition.com.au/Program%20and%20Project%20Documents/26%20CCA/Authoring%20systems/Drafts/Authoring%20systems%20conformance%20test%20specification%20dv0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adha-webdav.icognition.com.au/Users/CatherineDamoisy/AppData/Local/Microsoft/Windows/Temporary%20Internet%20Files/Content.Outlook/WQ3BN134/HI%20Conformance%20Test%20Specification%20v1%204%20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ne-fp01\groups\Users\CatherineDamoisy\AppData\Local\Microsoft\Windows\Temporary%20Internet%20Files\Content.Outlook\WQ3BN134\HI%20Conformance%20Test%20Specification%20v1%204%2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IsabelleLuszczyk\AppData\Local\Microsoft\Windows\Temporary%20Internet%20Files\Content.Outlook\3XJ4HBHP\Test%20specification%20cover%20sheet%2012Jan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Sheet1"/>
      <sheetName val="Data values"/>
      <sheetName val="Sheet2"/>
    </sheetNames>
    <sheetDataSet>
      <sheetData sheetId="0"/>
      <sheetData sheetId="1"/>
      <sheetData sheetId="2">
        <row r="2">
          <cell r="D2" t="str">
            <v>Select protective marking</v>
          </cell>
        </row>
        <row r="3">
          <cell r="D3" t="str">
            <v>OFFICIAL</v>
          </cell>
        </row>
        <row r="4">
          <cell r="D4" t="str">
            <v>OFFICIAL: Sensitive</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Introduction"/>
      <sheetName val="TSR"/>
      <sheetName val="Doc"/>
      <sheetName val="Narr"/>
      <sheetName val="Types &amp; Groups"/>
      <sheetName val="Auth"/>
      <sheetName val="FS-DOC-01"/>
      <sheetName val="Common scenarios"/>
      <sheetName val="Change Log"/>
      <sheetName val="Traceability"/>
    </sheetNames>
    <sheetDataSet>
      <sheetData sheetId="0" refreshError="1"/>
      <sheetData sheetId="1">
        <row r="188">
          <cell r="A188" t="str">
            <v>Pass</v>
          </cell>
        </row>
        <row r="189">
          <cell r="A189" t="str">
            <v>Fail</v>
          </cell>
        </row>
        <row r="190">
          <cell r="A190" t="str">
            <v>N/A</v>
          </cell>
        </row>
        <row r="191">
          <cell r="A191" t="str">
            <v>TBD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refreshError="1"/>
      <sheetData sheetId="1" refreshError="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values"/>
      <sheetName val="Sheet1"/>
      <sheetName val="Sheet2"/>
      <sheetName val="Cover"/>
      <sheetName val="Intro"/>
      <sheetName val="TSR"/>
      <sheetName val="Traceability"/>
      <sheetName val="MA"/>
      <sheetName val="MA - Scenarios"/>
      <sheetName val="MA - E2E Interfaces"/>
      <sheetName val="References"/>
      <sheetName val="MA Scenarios"/>
      <sheetName val="Selections"/>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700" row="8">
    <wetp:webextensionref xmlns:r="http://schemas.openxmlformats.org/officeDocument/2006/relationships" r:id="rId1"/>
  </wetp:taskpane>
</wetp:taskpanes>
</file>

<file path=xl/webextensions/webextension1.xml><?xml version="1.0" encoding="utf-8"?>
<we:webextension xmlns:we="http://schemas.microsoft.com/office/webextensions/webextension/2010/11" id="317afa08-8b97-4aaf-a94a-23b5f71d4283">
  <we:reference id="317afa08-8b97-4aaf-a94a-23b5f71d4283" version="1.6.107.0" store="EXCatalog" storeType="EXCatalog"/>
  <we:alternateReferences/>
  <we:properties>
    <we:property name="Office.AutoShowTaskpaneWithDocument" value="true"/>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2A7C9-F6EC-4AC1-95CF-C694006C9422}">
  <dimension ref="A1:W500"/>
  <sheetViews>
    <sheetView zoomScaleNormal="100" workbookViewId="0">
      <selection activeCell="N4" sqref="N4"/>
    </sheetView>
  </sheetViews>
  <sheetFormatPr defaultRowHeight="14.5" x14ac:dyDescent="0.35"/>
  <cols>
    <col min="2" max="2" width="26.7265625" customWidth="1"/>
    <col min="3" max="3" width="16.26953125" customWidth="1"/>
    <col min="4" max="4" width="17.54296875" customWidth="1"/>
    <col min="5" max="5" width="15.1796875" customWidth="1"/>
  </cols>
  <sheetData>
    <row r="1" spans="1:23" ht="87.75" customHeight="1" x14ac:dyDescent="0.35">
      <c r="A1" s="110"/>
      <c r="B1" s="19" t="s">
        <v>7</v>
      </c>
      <c r="C1" s="111"/>
      <c r="D1" s="111"/>
      <c r="E1" s="19"/>
      <c r="F1" s="19"/>
      <c r="G1" s="19"/>
      <c r="H1" s="19"/>
      <c r="I1" s="19"/>
      <c r="J1" s="19"/>
      <c r="K1" s="19"/>
      <c r="L1" s="19"/>
      <c r="M1" s="19"/>
      <c r="N1" s="19"/>
      <c r="O1" s="19"/>
      <c r="P1" s="19"/>
      <c r="Q1" s="19"/>
      <c r="R1" s="19"/>
      <c r="S1" s="19"/>
      <c r="T1" s="19"/>
      <c r="U1" s="19"/>
      <c r="V1" s="19"/>
      <c r="W1" s="19"/>
    </row>
    <row r="2" spans="1:23" ht="25.5" customHeight="1" x14ac:dyDescent="0.35">
      <c r="A2" s="112"/>
      <c r="B2" s="112"/>
      <c r="C2" s="112"/>
      <c r="D2" s="112"/>
      <c r="E2" s="19"/>
      <c r="F2" s="19"/>
      <c r="G2" s="19"/>
      <c r="H2" s="19"/>
      <c r="I2" s="19"/>
      <c r="J2" s="19"/>
      <c r="K2" s="19"/>
      <c r="L2" s="19"/>
      <c r="M2" s="19"/>
      <c r="N2" s="19"/>
      <c r="O2" s="19"/>
      <c r="P2" s="19"/>
      <c r="Q2" s="19"/>
      <c r="R2" s="19"/>
      <c r="S2" s="19"/>
      <c r="T2" s="19"/>
      <c r="U2" s="19"/>
      <c r="V2" s="19"/>
      <c r="W2" s="19"/>
    </row>
    <row r="3" spans="1:23" x14ac:dyDescent="0.35">
      <c r="A3" s="113"/>
      <c r="B3" s="113"/>
      <c r="C3" s="113"/>
      <c r="D3" s="113"/>
      <c r="E3" s="113"/>
      <c r="F3" s="19"/>
      <c r="G3" s="19"/>
      <c r="H3" s="19"/>
      <c r="I3" s="19"/>
      <c r="J3" s="19"/>
      <c r="K3" s="19"/>
      <c r="L3" s="19"/>
      <c r="M3" s="19"/>
      <c r="N3" s="19"/>
      <c r="O3" s="19"/>
      <c r="P3" s="19"/>
      <c r="Q3" s="19"/>
      <c r="R3" s="19"/>
      <c r="S3" s="19"/>
      <c r="T3" s="19"/>
      <c r="U3" s="19"/>
      <c r="V3" s="19"/>
      <c r="W3" s="19"/>
    </row>
    <row r="4" spans="1:23" ht="19.5" x14ac:dyDescent="0.35">
      <c r="A4" s="114"/>
      <c r="B4" s="115" t="s">
        <v>1223</v>
      </c>
      <c r="C4" s="115"/>
      <c r="D4" s="115"/>
      <c r="E4" s="116"/>
      <c r="F4" s="19"/>
      <c r="G4" s="19"/>
      <c r="H4" s="19"/>
      <c r="I4" s="19"/>
      <c r="J4" s="19"/>
      <c r="K4" s="19"/>
      <c r="L4" s="19"/>
      <c r="M4" s="19"/>
      <c r="N4" s="19"/>
      <c r="O4" s="19"/>
      <c r="P4" s="19"/>
      <c r="Q4" s="19"/>
      <c r="R4" s="19"/>
      <c r="S4" s="19"/>
      <c r="T4" s="19"/>
      <c r="U4" s="19"/>
      <c r="V4" s="19"/>
      <c r="W4" s="19"/>
    </row>
    <row r="5" spans="1:23" ht="16.5" customHeight="1" x14ac:dyDescent="0.35">
      <c r="A5" s="114"/>
      <c r="B5" s="151" t="s">
        <v>1184</v>
      </c>
      <c r="C5" s="152"/>
      <c r="D5" s="151"/>
      <c r="E5" s="117"/>
      <c r="F5" s="19"/>
      <c r="G5" s="19"/>
      <c r="H5" s="19"/>
      <c r="I5" s="19"/>
      <c r="J5" s="19"/>
      <c r="K5" s="19"/>
      <c r="L5" s="19"/>
      <c r="M5" s="19"/>
      <c r="N5" s="19"/>
      <c r="O5" s="19"/>
      <c r="P5" s="19"/>
      <c r="Q5" s="19"/>
      <c r="R5" s="19"/>
      <c r="S5" s="19"/>
      <c r="T5" s="19"/>
      <c r="U5" s="19"/>
      <c r="V5" s="19"/>
      <c r="W5" s="19"/>
    </row>
    <row r="6" spans="1:23" ht="15.5" x14ac:dyDescent="0.35">
      <c r="A6" s="117"/>
      <c r="B6" s="151"/>
      <c r="C6" s="153"/>
      <c r="D6" s="154"/>
      <c r="E6" s="117"/>
      <c r="F6" s="19"/>
      <c r="G6" s="19"/>
      <c r="H6" s="19"/>
      <c r="I6" s="19"/>
      <c r="J6" s="19"/>
      <c r="K6" s="19"/>
      <c r="L6" s="19"/>
      <c r="M6" s="19"/>
      <c r="N6" s="19"/>
      <c r="O6" s="19"/>
      <c r="P6" s="19"/>
      <c r="Q6" s="19"/>
      <c r="R6" s="19"/>
      <c r="S6" s="19"/>
      <c r="T6" s="19"/>
      <c r="U6" s="19"/>
      <c r="V6" s="19"/>
      <c r="W6" s="19"/>
    </row>
    <row r="7" spans="1:23" ht="15" customHeight="1" x14ac:dyDescent="0.35">
      <c r="A7" s="117"/>
      <c r="B7" s="154"/>
      <c r="C7" s="153"/>
      <c r="D7" s="154"/>
      <c r="E7" s="117"/>
      <c r="F7" s="19"/>
      <c r="G7" s="19"/>
      <c r="H7" s="19"/>
      <c r="I7" s="19"/>
      <c r="J7" s="19"/>
      <c r="K7" s="19"/>
      <c r="L7" s="19"/>
      <c r="M7" s="19"/>
      <c r="N7" s="19"/>
      <c r="O7" s="19"/>
      <c r="P7" s="19"/>
      <c r="Q7" s="19"/>
      <c r="R7" s="19"/>
      <c r="S7" s="19"/>
      <c r="T7" s="19"/>
      <c r="U7" s="19"/>
      <c r="V7" s="19"/>
      <c r="W7" s="19"/>
    </row>
    <row r="8" spans="1:23" ht="16.5" x14ac:dyDescent="0.35">
      <c r="A8" s="117"/>
      <c r="B8" s="287" t="s">
        <v>1185</v>
      </c>
      <c r="C8" s="155"/>
      <c r="D8" s="154"/>
      <c r="E8" s="117"/>
      <c r="F8" s="19"/>
      <c r="G8" s="19"/>
      <c r="H8" s="19"/>
      <c r="I8" s="19"/>
      <c r="J8" s="19"/>
      <c r="K8" s="19"/>
      <c r="L8" s="19"/>
      <c r="M8" s="19"/>
      <c r="N8" s="19"/>
      <c r="O8" s="19"/>
      <c r="P8" s="19"/>
      <c r="Q8" s="19"/>
      <c r="R8" s="19"/>
      <c r="S8" s="19"/>
      <c r="T8" s="19"/>
      <c r="U8" s="19"/>
      <c r="V8" s="19"/>
      <c r="W8" s="19"/>
    </row>
    <row r="9" spans="1:23" ht="15.5" x14ac:dyDescent="0.35">
      <c r="A9" s="118"/>
      <c r="B9" s="156"/>
      <c r="C9" s="156"/>
      <c r="D9" s="156"/>
      <c r="E9" s="156"/>
      <c r="F9" s="19"/>
      <c r="G9" s="19"/>
      <c r="H9" s="19"/>
      <c r="I9" s="19"/>
      <c r="J9" s="19"/>
      <c r="K9" s="19"/>
      <c r="L9" s="19"/>
      <c r="M9" s="19"/>
      <c r="N9" s="19"/>
      <c r="O9" s="19"/>
      <c r="P9" s="19"/>
      <c r="Q9" s="19"/>
      <c r="R9" s="19"/>
      <c r="S9" s="19"/>
      <c r="T9" s="19"/>
      <c r="U9" s="19"/>
      <c r="V9" s="19"/>
      <c r="W9" s="19"/>
    </row>
    <row r="10" spans="1:23" ht="16.5" customHeight="1" x14ac:dyDescent="0.35">
      <c r="A10" s="117"/>
      <c r="B10" s="157" t="s">
        <v>300</v>
      </c>
      <c r="C10" s="158"/>
      <c r="D10" s="158"/>
      <c r="E10" s="159"/>
      <c r="F10" s="19"/>
      <c r="G10" s="19"/>
      <c r="H10" s="19"/>
      <c r="I10" s="19"/>
      <c r="J10" s="19"/>
      <c r="K10" s="19"/>
      <c r="L10" s="19"/>
      <c r="M10" s="19"/>
      <c r="N10" s="19"/>
      <c r="O10" s="19"/>
      <c r="P10" s="19"/>
      <c r="Q10" s="19"/>
      <c r="R10" s="19"/>
      <c r="S10" s="19"/>
      <c r="T10" s="19"/>
      <c r="U10" s="19"/>
      <c r="V10" s="19"/>
      <c r="W10" s="19"/>
    </row>
    <row r="11" spans="1:23" ht="15" customHeight="1" x14ac:dyDescent="0.35">
      <c r="A11" s="117"/>
      <c r="B11" s="147" t="s">
        <v>299</v>
      </c>
      <c r="C11" s="147" t="s">
        <v>93</v>
      </c>
      <c r="D11" s="147" t="s">
        <v>301</v>
      </c>
      <c r="E11" s="117"/>
      <c r="F11" s="19"/>
      <c r="G11" s="19"/>
      <c r="H11" s="19"/>
      <c r="I11" s="19"/>
      <c r="J11" s="19"/>
      <c r="K11" s="19"/>
      <c r="L11" s="19"/>
      <c r="M11" s="19"/>
      <c r="N11" s="19"/>
      <c r="O11" s="19"/>
      <c r="P11" s="19"/>
      <c r="Q11" s="19"/>
      <c r="R11" s="19"/>
      <c r="S11" s="19"/>
      <c r="T11" s="19"/>
      <c r="U11" s="19"/>
      <c r="V11" s="19"/>
      <c r="W11" s="19"/>
    </row>
    <row r="12" spans="1:23" s="343" customFormat="1" x14ac:dyDescent="0.35">
      <c r="A12" s="117"/>
      <c r="B12" s="350" t="s">
        <v>1186</v>
      </c>
      <c r="C12" s="351">
        <v>45530</v>
      </c>
      <c r="D12" s="352" t="s">
        <v>1241</v>
      </c>
      <c r="E12" s="353"/>
      <c r="F12" s="124"/>
      <c r="G12" s="119"/>
      <c r="H12" s="119"/>
      <c r="I12" s="119"/>
      <c r="J12" s="119"/>
      <c r="K12" s="119"/>
      <c r="L12" s="119"/>
      <c r="M12" s="119"/>
      <c r="N12" s="119"/>
      <c r="O12" s="119"/>
      <c r="P12" s="119"/>
      <c r="Q12" s="119"/>
      <c r="R12" s="119"/>
    </row>
    <row r="13" spans="1:23" s="341" customFormat="1" ht="14.25" customHeight="1" x14ac:dyDescent="0.35">
      <c r="A13" s="117"/>
      <c r="B13" s="339" t="s">
        <v>974</v>
      </c>
      <c r="C13" s="340">
        <v>44965</v>
      </c>
      <c r="D13" s="352"/>
      <c r="E13" s="353"/>
      <c r="F13" s="124"/>
      <c r="G13" s="117"/>
      <c r="H13" s="117"/>
      <c r="I13" s="117"/>
      <c r="J13" s="117"/>
      <c r="K13" s="117"/>
      <c r="L13" s="117"/>
      <c r="M13" s="117"/>
      <c r="N13" s="117"/>
      <c r="O13" s="117"/>
      <c r="P13" s="117"/>
      <c r="Q13" s="117"/>
      <c r="R13" s="117"/>
    </row>
    <row r="14" spans="1:23" s="341" customFormat="1" ht="14.25" customHeight="1" x14ac:dyDescent="0.35">
      <c r="A14" s="117"/>
      <c r="B14" s="339" t="s">
        <v>1098</v>
      </c>
      <c r="C14" s="340">
        <v>44620</v>
      </c>
      <c r="D14" s="352"/>
      <c r="E14" s="353"/>
      <c r="F14" s="124"/>
      <c r="G14" s="117"/>
      <c r="H14" s="117"/>
      <c r="I14" s="117"/>
      <c r="J14" s="117"/>
      <c r="K14" s="117"/>
      <c r="L14" s="117"/>
      <c r="M14" s="117"/>
      <c r="N14" s="117"/>
      <c r="O14" s="117"/>
      <c r="P14" s="117"/>
      <c r="Q14" s="117"/>
      <c r="R14" s="117"/>
    </row>
    <row r="15" spans="1:23" s="341" customFormat="1" x14ac:dyDescent="0.35">
      <c r="A15" s="119"/>
      <c r="B15" s="339">
        <v>3</v>
      </c>
      <c r="C15" s="340">
        <v>44309</v>
      </c>
      <c r="D15" s="352"/>
      <c r="E15" s="353"/>
      <c r="F15" s="124"/>
      <c r="G15" s="117"/>
      <c r="H15" s="117"/>
      <c r="I15" s="117"/>
      <c r="J15" s="117"/>
      <c r="K15" s="117"/>
      <c r="L15" s="117"/>
      <c r="M15" s="117"/>
      <c r="N15" s="117"/>
      <c r="O15" s="117"/>
      <c r="P15" s="117"/>
      <c r="Q15" s="117"/>
      <c r="R15" s="117"/>
    </row>
    <row r="16" spans="1:23" s="341" customFormat="1" x14ac:dyDescent="0.35">
      <c r="A16" s="119"/>
      <c r="B16" s="339">
        <v>2.2999999999999998</v>
      </c>
      <c r="C16" s="340">
        <v>44118</v>
      </c>
      <c r="D16" s="352"/>
      <c r="E16" s="353"/>
      <c r="F16" s="124"/>
      <c r="G16" s="117"/>
      <c r="H16" s="117"/>
      <c r="I16" s="117"/>
      <c r="J16" s="117"/>
      <c r="K16" s="117"/>
      <c r="L16" s="117"/>
      <c r="M16" s="117"/>
      <c r="N16" s="117"/>
      <c r="O16" s="117"/>
      <c r="P16" s="117"/>
      <c r="Q16" s="117"/>
      <c r="R16" s="117"/>
    </row>
    <row r="17" spans="1:23" s="341" customFormat="1" ht="14.25" customHeight="1" x14ac:dyDescent="0.35">
      <c r="A17" s="117"/>
      <c r="B17" s="339">
        <v>1</v>
      </c>
      <c r="C17" s="340">
        <v>43993</v>
      </c>
      <c r="D17" s="352"/>
      <c r="E17" s="353"/>
      <c r="F17" s="124"/>
      <c r="G17" s="117"/>
      <c r="H17" s="117"/>
      <c r="I17" s="117"/>
      <c r="J17" s="117"/>
      <c r="K17" s="117"/>
      <c r="L17" s="117"/>
      <c r="M17" s="117"/>
      <c r="N17" s="117"/>
      <c r="O17" s="117"/>
      <c r="P17" s="117"/>
      <c r="Q17" s="117"/>
      <c r="R17" s="117"/>
    </row>
    <row r="18" spans="1:23" ht="15" customHeight="1" x14ac:dyDescent="0.35">
      <c r="A18" s="117"/>
      <c r="B18" s="147"/>
      <c r="C18" s="147"/>
      <c r="D18" s="147"/>
      <c r="E18" s="117"/>
      <c r="F18" s="19"/>
      <c r="G18" s="19"/>
      <c r="H18" s="19"/>
      <c r="I18" s="19"/>
      <c r="J18" s="19"/>
      <c r="K18" s="19"/>
      <c r="L18" s="19"/>
      <c r="M18" s="19"/>
      <c r="N18" s="19"/>
      <c r="O18" s="19"/>
      <c r="P18" s="19"/>
      <c r="Q18" s="19"/>
      <c r="R18" s="19"/>
      <c r="S18" s="19"/>
      <c r="T18" s="19"/>
      <c r="U18" s="19"/>
      <c r="V18" s="19"/>
      <c r="W18" s="19"/>
    </row>
    <row r="19" spans="1:23" x14ac:dyDescent="0.35">
      <c r="A19" s="119"/>
      <c r="B19" s="160"/>
      <c r="C19" s="286"/>
      <c r="D19" s="352"/>
      <c r="E19" s="354"/>
      <c r="F19" s="19"/>
      <c r="G19" s="19"/>
      <c r="H19" s="19"/>
      <c r="I19" s="19"/>
      <c r="J19" s="19"/>
      <c r="K19" s="19"/>
      <c r="L19" s="19"/>
      <c r="M19" s="19"/>
      <c r="N19" s="19"/>
      <c r="O19" s="19"/>
      <c r="P19" s="19"/>
      <c r="Q19" s="19"/>
      <c r="R19" s="19"/>
      <c r="S19" s="19"/>
      <c r="T19" s="19"/>
      <c r="U19" s="19"/>
      <c r="V19" s="19"/>
      <c r="W19" s="19"/>
    </row>
    <row r="20" spans="1:23" x14ac:dyDescent="0.35">
      <c r="A20" s="119"/>
      <c r="B20" s="160"/>
      <c r="C20" s="161"/>
      <c r="D20" s="160"/>
      <c r="E20" s="19"/>
      <c r="F20" s="19"/>
      <c r="G20" s="19"/>
      <c r="H20" s="19"/>
      <c r="I20" s="19"/>
      <c r="J20" s="19"/>
      <c r="K20" s="19"/>
      <c r="L20" s="19"/>
      <c r="M20" s="19"/>
      <c r="N20" s="19"/>
      <c r="O20" s="19"/>
      <c r="P20" s="19"/>
      <c r="Q20" s="19"/>
      <c r="R20" s="19"/>
      <c r="S20" s="19"/>
      <c r="T20" s="19"/>
      <c r="U20" s="19"/>
      <c r="V20" s="19"/>
      <c r="W20" s="19"/>
    </row>
    <row r="21" spans="1:23" ht="20.25" customHeight="1" x14ac:dyDescent="0.35">
      <c r="A21" s="119"/>
      <c r="B21" s="358" t="s">
        <v>302</v>
      </c>
      <c r="C21" s="358"/>
      <c r="D21" s="358"/>
      <c r="E21" s="120"/>
      <c r="F21" s="19"/>
      <c r="G21" s="19"/>
      <c r="H21" s="19"/>
      <c r="I21" s="19"/>
      <c r="J21" s="19"/>
      <c r="K21" s="19"/>
      <c r="L21" s="19"/>
      <c r="M21" s="19"/>
      <c r="N21" s="19"/>
      <c r="O21" s="19"/>
      <c r="P21" s="19"/>
      <c r="Q21" s="19"/>
      <c r="R21" s="19"/>
      <c r="S21" s="19"/>
      <c r="T21" s="19"/>
      <c r="U21" s="19"/>
      <c r="V21" s="19"/>
      <c r="W21" s="19"/>
    </row>
    <row r="22" spans="1:23" ht="20.25" customHeight="1" x14ac:dyDescent="0.35">
      <c r="A22" s="120"/>
      <c r="B22" s="359" t="s">
        <v>303</v>
      </c>
      <c r="C22" s="359"/>
      <c r="D22" s="359"/>
      <c r="E22" s="119"/>
      <c r="F22" s="19"/>
      <c r="G22" s="19"/>
      <c r="H22" s="19"/>
      <c r="I22" s="19"/>
      <c r="J22" s="19"/>
      <c r="K22" s="19"/>
      <c r="L22" s="19"/>
      <c r="M22" s="19"/>
      <c r="N22" s="19"/>
      <c r="O22" s="19"/>
      <c r="P22" s="19"/>
      <c r="Q22" s="19"/>
      <c r="R22" s="19"/>
      <c r="S22" s="19"/>
      <c r="T22" s="19"/>
      <c r="U22" s="19"/>
      <c r="V22" s="19"/>
      <c r="W22" s="19"/>
    </row>
    <row r="23" spans="1:23" ht="20.25" customHeight="1" x14ac:dyDescent="0.35">
      <c r="A23" s="119"/>
      <c r="B23" s="358" t="s">
        <v>304</v>
      </c>
      <c r="C23" s="358"/>
      <c r="D23" s="358"/>
      <c r="E23" s="119"/>
      <c r="F23" s="19"/>
      <c r="G23" s="19"/>
      <c r="H23" s="19"/>
      <c r="I23" s="19"/>
      <c r="J23" s="19"/>
      <c r="K23" s="19"/>
      <c r="L23" s="19"/>
      <c r="M23" s="19"/>
      <c r="N23" s="19"/>
      <c r="O23" s="19"/>
      <c r="P23" s="19"/>
      <c r="Q23" s="19"/>
      <c r="R23" s="19"/>
      <c r="S23" s="19"/>
      <c r="T23" s="19"/>
      <c r="U23" s="19"/>
      <c r="V23" s="19"/>
      <c r="W23" s="19"/>
    </row>
    <row r="24" spans="1:23" ht="47.25" customHeight="1" x14ac:dyDescent="0.35">
      <c r="A24" s="119"/>
      <c r="B24" s="357" t="s">
        <v>305</v>
      </c>
      <c r="C24" s="357"/>
      <c r="D24" s="357"/>
      <c r="E24" s="119"/>
      <c r="F24" s="19"/>
      <c r="G24" s="19"/>
      <c r="H24" s="19"/>
      <c r="I24" s="19"/>
      <c r="J24" s="19"/>
      <c r="K24" s="19"/>
      <c r="L24" s="19"/>
      <c r="M24" s="19"/>
      <c r="N24" s="19"/>
      <c r="O24" s="19"/>
      <c r="P24" s="19"/>
      <c r="Q24" s="19"/>
      <c r="R24" s="19"/>
      <c r="S24" s="19"/>
      <c r="T24" s="19"/>
      <c r="U24" s="19"/>
      <c r="V24" s="19"/>
      <c r="W24" s="19"/>
    </row>
    <row r="25" spans="1:23" ht="20.25" customHeight="1" x14ac:dyDescent="0.35">
      <c r="A25" s="119"/>
      <c r="B25" s="358" t="s">
        <v>306</v>
      </c>
      <c r="C25" s="358"/>
      <c r="D25" s="358"/>
      <c r="E25" s="119"/>
      <c r="F25" s="19"/>
      <c r="G25" s="19"/>
      <c r="H25" s="19"/>
      <c r="I25" s="19"/>
      <c r="J25" s="19"/>
      <c r="K25" s="19"/>
      <c r="L25" s="19"/>
      <c r="M25" s="19"/>
      <c r="N25" s="19"/>
      <c r="O25" s="19"/>
      <c r="P25" s="19"/>
      <c r="Q25" s="19"/>
      <c r="R25" s="19"/>
      <c r="S25" s="19"/>
      <c r="T25" s="19"/>
      <c r="U25" s="19"/>
      <c r="V25" s="19"/>
      <c r="W25" s="19"/>
    </row>
    <row r="26" spans="1:23" ht="20.25" customHeight="1" x14ac:dyDescent="0.35">
      <c r="A26" s="119"/>
      <c r="B26" s="355" t="s">
        <v>307</v>
      </c>
      <c r="C26" s="355"/>
      <c r="D26" s="355"/>
      <c r="E26" s="119"/>
      <c r="F26" s="19"/>
      <c r="G26" s="19"/>
      <c r="H26" s="19"/>
      <c r="I26" s="19"/>
      <c r="J26" s="19"/>
      <c r="K26" s="19"/>
      <c r="L26" s="19"/>
      <c r="M26" s="19"/>
      <c r="N26" s="19"/>
      <c r="O26" s="19"/>
      <c r="P26" s="19"/>
      <c r="Q26" s="19"/>
      <c r="R26" s="19"/>
      <c r="S26" s="19"/>
      <c r="T26" s="19"/>
      <c r="U26" s="19"/>
      <c r="V26" s="19"/>
      <c r="W26" s="19"/>
    </row>
    <row r="27" spans="1:23" ht="20.25" customHeight="1" x14ac:dyDescent="0.35">
      <c r="A27" s="119"/>
      <c r="B27" s="356" t="s">
        <v>1224</v>
      </c>
      <c r="C27" s="356"/>
      <c r="D27" s="356"/>
      <c r="E27" s="119"/>
      <c r="F27" s="19"/>
      <c r="G27" s="19"/>
      <c r="H27" s="19"/>
      <c r="I27" s="19"/>
      <c r="J27" s="19"/>
      <c r="K27" s="19"/>
      <c r="L27" s="19"/>
      <c r="M27" s="19"/>
      <c r="N27" s="19"/>
      <c r="O27" s="19"/>
      <c r="P27" s="19"/>
      <c r="Q27" s="19"/>
      <c r="R27" s="19"/>
      <c r="S27" s="19"/>
      <c r="T27" s="19"/>
      <c r="U27" s="19"/>
      <c r="V27" s="19"/>
      <c r="W27" s="19"/>
    </row>
    <row r="28" spans="1:23" ht="73.400000000000006" customHeight="1" x14ac:dyDescent="0.35">
      <c r="A28" s="119"/>
      <c r="B28" s="357" t="s">
        <v>308</v>
      </c>
      <c r="C28" s="357"/>
      <c r="D28" s="357"/>
      <c r="E28" s="119"/>
      <c r="F28" s="19"/>
      <c r="G28" s="19"/>
      <c r="H28" s="19"/>
      <c r="I28" s="19"/>
      <c r="J28" s="19"/>
      <c r="K28" s="19"/>
      <c r="L28" s="19"/>
      <c r="M28" s="19"/>
      <c r="N28" s="19"/>
      <c r="O28" s="19"/>
      <c r="P28" s="19"/>
      <c r="Q28" s="19"/>
      <c r="R28" s="19"/>
      <c r="S28" s="19"/>
      <c r="T28" s="19"/>
      <c r="U28" s="19"/>
      <c r="V28" s="19"/>
      <c r="W28" s="19"/>
    </row>
    <row r="29" spans="1:23" ht="15" customHeight="1" x14ac:dyDescent="0.35">
      <c r="A29" s="119"/>
      <c r="B29" s="119"/>
      <c r="C29" s="119"/>
      <c r="D29" s="119"/>
      <c r="E29" s="119"/>
      <c r="F29" s="19"/>
      <c r="G29" s="19"/>
      <c r="H29" s="19"/>
      <c r="I29" s="19"/>
      <c r="J29" s="19"/>
      <c r="K29" s="19"/>
      <c r="L29" s="19"/>
      <c r="M29" s="19"/>
      <c r="N29" s="19"/>
      <c r="O29" s="19"/>
      <c r="P29" s="19"/>
      <c r="Q29" s="19"/>
      <c r="R29" s="19"/>
      <c r="S29" s="19"/>
      <c r="T29" s="19"/>
      <c r="U29" s="19"/>
      <c r="V29" s="19"/>
      <c r="W29" s="19"/>
    </row>
    <row r="30" spans="1:23" x14ac:dyDescent="0.35">
      <c r="A30" s="19"/>
      <c r="B30" s="19"/>
      <c r="C30" s="19"/>
      <c r="D30" s="19"/>
      <c r="E30" s="19"/>
      <c r="F30" s="19"/>
      <c r="G30" s="19"/>
      <c r="H30" s="19"/>
      <c r="I30" s="19"/>
      <c r="J30" s="19"/>
      <c r="K30" s="19"/>
      <c r="L30" s="19"/>
      <c r="M30" s="19"/>
      <c r="N30" s="19"/>
      <c r="O30" s="19"/>
      <c r="P30" s="19"/>
      <c r="Q30" s="19"/>
      <c r="R30" s="19"/>
      <c r="S30" s="19"/>
      <c r="T30" s="19"/>
      <c r="U30" s="19"/>
      <c r="V30" s="19"/>
      <c r="W30" s="19"/>
    </row>
    <row r="31" spans="1:23" x14ac:dyDescent="0.35">
      <c r="A31" s="19"/>
      <c r="B31" s="19"/>
      <c r="C31" s="19"/>
      <c r="D31" s="19"/>
      <c r="E31" s="19"/>
      <c r="F31" s="19"/>
      <c r="G31" s="19"/>
      <c r="H31" s="19"/>
      <c r="I31" s="19"/>
      <c r="J31" s="19"/>
      <c r="K31" s="19"/>
      <c r="L31" s="19"/>
      <c r="M31" s="19"/>
      <c r="N31" s="19"/>
      <c r="O31" s="19"/>
      <c r="P31" s="19"/>
      <c r="Q31" s="19"/>
      <c r="R31" s="19"/>
      <c r="S31" s="19"/>
      <c r="T31" s="19"/>
      <c r="U31" s="19"/>
      <c r="V31" s="19"/>
      <c r="W31" s="19"/>
    </row>
    <row r="32" spans="1:23" x14ac:dyDescent="0.35">
      <c r="A32" s="19"/>
      <c r="B32" s="19"/>
      <c r="C32" s="19"/>
      <c r="D32" s="19"/>
      <c r="E32" s="19"/>
      <c r="F32" s="19"/>
      <c r="G32" s="19"/>
      <c r="H32" s="19"/>
      <c r="I32" s="19"/>
      <c r="J32" s="19"/>
      <c r="K32" s="19"/>
      <c r="L32" s="19"/>
      <c r="M32" s="19"/>
      <c r="N32" s="19"/>
      <c r="O32" s="19"/>
      <c r="P32" s="19"/>
      <c r="Q32" s="19"/>
      <c r="R32" s="19"/>
      <c r="S32" s="19"/>
      <c r="T32" s="19"/>
      <c r="U32" s="19"/>
      <c r="V32" s="19"/>
      <c r="W32" s="19"/>
    </row>
    <row r="33" spans="1:23" x14ac:dyDescent="0.35">
      <c r="A33" s="19"/>
      <c r="B33" s="19"/>
      <c r="C33" s="19"/>
      <c r="D33" s="19"/>
      <c r="E33" s="19"/>
      <c r="F33" s="19"/>
      <c r="G33" s="19"/>
      <c r="H33" s="19"/>
      <c r="I33" s="19"/>
      <c r="J33" s="19"/>
      <c r="K33" s="19"/>
      <c r="L33" s="19"/>
      <c r="M33" s="19"/>
      <c r="N33" s="19"/>
      <c r="O33" s="19"/>
      <c r="P33" s="19"/>
      <c r="Q33" s="19"/>
      <c r="R33" s="19"/>
      <c r="S33" s="19"/>
      <c r="T33" s="19"/>
      <c r="U33" s="19"/>
      <c r="V33" s="19"/>
      <c r="W33" s="19"/>
    </row>
    <row r="34" spans="1:23" x14ac:dyDescent="0.35">
      <c r="A34" s="19"/>
      <c r="B34" s="19"/>
      <c r="C34" s="19"/>
      <c r="D34" s="19"/>
      <c r="E34" s="19"/>
      <c r="F34" s="19"/>
      <c r="G34" s="19"/>
      <c r="H34" s="19"/>
      <c r="I34" s="19"/>
      <c r="J34" s="19"/>
      <c r="K34" s="19"/>
      <c r="L34" s="19"/>
      <c r="M34" s="19"/>
      <c r="N34" s="19"/>
      <c r="O34" s="19"/>
      <c r="P34" s="19"/>
      <c r="Q34" s="19"/>
      <c r="R34" s="19"/>
      <c r="S34" s="19"/>
      <c r="T34" s="19"/>
      <c r="U34" s="19"/>
      <c r="V34" s="19"/>
      <c r="W34" s="19"/>
    </row>
    <row r="35" spans="1:23" x14ac:dyDescent="0.35">
      <c r="A35" s="19"/>
      <c r="B35" s="19"/>
      <c r="C35" s="19"/>
      <c r="D35" s="19"/>
      <c r="E35" s="19"/>
      <c r="F35" s="19"/>
      <c r="G35" s="19"/>
      <c r="H35" s="19"/>
      <c r="I35" s="19"/>
      <c r="J35" s="19"/>
      <c r="K35" s="19"/>
      <c r="L35" s="19"/>
      <c r="M35" s="19"/>
      <c r="N35" s="19"/>
      <c r="O35" s="19"/>
      <c r="P35" s="19"/>
      <c r="Q35" s="19"/>
      <c r="R35" s="19"/>
      <c r="S35" s="19"/>
      <c r="T35" s="19"/>
      <c r="U35" s="19"/>
      <c r="V35" s="19"/>
      <c r="W35" s="19"/>
    </row>
    <row r="36" spans="1:23" x14ac:dyDescent="0.35">
      <c r="A36" s="19"/>
      <c r="B36" s="19"/>
      <c r="C36" s="19"/>
      <c r="D36" s="19"/>
      <c r="E36" s="19"/>
      <c r="F36" s="19"/>
      <c r="G36" s="19"/>
      <c r="H36" s="19"/>
      <c r="I36" s="19"/>
      <c r="J36" s="19"/>
      <c r="K36" s="19"/>
      <c r="L36" s="19"/>
      <c r="M36" s="19"/>
      <c r="N36" s="19"/>
      <c r="O36" s="19"/>
      <c r="P36" s="19"/>
      <c r="Q36" s="19"/>
      <c r="R36" s="19"/>
      <c r="S36" s="19"/>
      <c r="T36" s="19"/>
      <c r="U36" s="19"/>
      <c r="V36" s="19"/>
      <c r="W36" s="19"/>
    </row>
    <row r="37" spans="1:23" x14ac:dyDescent="0.35">
      <c r="A37" s="19"/>
      <c r="B37" s="19"/>
      <c r="C37" s="19"/>
      <c r="D37" s="19"/>
      <c r="E37" s="19"/>
      <c r="F37" s="19"/>
      <c r="G37" s="19"/>
      <c r="H37" s="19"/>
      <c r="I37" s="19"/>
      <c r="J37" s="19"/>
      <c r="K37" s="19"/>
      <c r="L37" s="19"/>
      <c r="M37" s="19"/>
      <c r="N37" s="19"/>
      <c r="O37" s="19"/>
      <c r="P37" s="19"/>
      <c r="Q37" s="19"/>
      <c r="R37" s="19"/>
      <c r="S37" s="19"/>
      <c r="T37" s="19"/>
      <c r="U37" s="19"/>
      <c r="V37" s="19"/>
      <c r="W37" s="19"/>
    </row>
    <row r="38" spans="1:23" x14ac:dyDescent="0.35">
      <c r="A38" s="19"/>
      <c r="B38" s="19"/>
      <c r="C38" s="19"/>
      <c r="D38" s="19"/>
      <c r="E38" s="19"/>
      <c r="F38" s="19"/>
      <c r="G38" s="19"/>
      <c r="H38" s="19"/>
      <c r="I38" s="19"/>
      <c r="J38" s="19"/>
      <c r="K38" s="19"/>
      <c r="L38" s="19"/>
      <c r="M38" s="19"/>
      <c r="N38" s="19"/>
      <c r="O38" s="19"/>
      <c r="P38" s="19"/>
      <c r="Q38" s="19"/>
      <c r="R38" s="19"/>
      <c r="S38" s="19"/>
      <c r="T38" s="19"/>
      <c r="U38" s="19"/>
      <c r="V38" s="19"/>
      <c r="W38" s="19"/>
    </row>
    <row r="39" spans="1:23" x14ac:dyDescent="0.35">
      <c r="A39" s="19"/>
      <c r="B39" s="19"/>
      <c r="C39" s="19"/>
      <c r="D39" s="19"/>
      <c r="E39" s="19"/>
      <c r="F39" s="19"/>
      <c r="G39" s="19"/>
      <c r="H39" s="19"/>
      <c r="I39" s="19"/>
      <c r="J39" s="19"/>
      <c r="K39" s="19"/>
      <c r="L39" s="19"/>
      <c r="M39" s="19"/>
      <c r="N39" s="19"/>
      <c r="O39" s="19"/>
      <c r="P39" s="19"/>
      <c r="Q39" s="19"/>
      <c r="R39" s="19"/>
      <c r="S39" s="19"/>
      <c r="T39" s="19"/>
      <c r="U39" s="19"/>
      <c r="V39" s="19"/>
      <c r="W39" s="19"/>
    </row>
    <row r="40" spans="1:23" x14ac:dyDescent="0.35">
      <c r="A40" s="19"/>
      <c r="B40" s="19"/>
      <c r="C40" s="19"/>
      <c r="D40" s="19"/>
      <c r="E40" s="19"/>
      <c r="F40" s="19"/>
      <c r="G40" s="19"/>
      <c r="H40" s="19"/>
      <c r="I40" s="19"/>
      <c r="J40" s="19"/>
      <c r="K40" s="19"/>
      <c r="L40" s="19"/>
      <c r="M40" s="19"/>
      <c r="N40" s="19"/>
      <c r="O40" s="19"/>
      <c r="P40" s="19"/>
      <c r="Q40" s="19"/>
      <c r="R40" s="19"/>
      <c r="S40" s="19"/>
      <c r="T40" s="19"/>
      <c r="U40" s="19"/>
      <c r="V40" s="19"/>
      <c r="W40" s="19"/>
    </row>
    <row r="41" spans="1:23" x14ac:dyDescent="0.35">
      <c r="A41" s="19"/>
      <c r="B41" s="19"/>
      <c r="C41" s="19"/>
      <c r="D41" s="19"/>
      <c r="E41" s="19"/>
      <c r="F41" s="19"/>
      <c r="G41" s="19"/>
      <c r="H41" s="19"/>
      <c r="I41" s="19"/>
      <c r="J41" s="19"/>
      <c r="K41" s="19"/>
      <c r="L41" s="19"/>
      <c r="M41" s="19"/>
      <c r="N41" s="19"/>
      <c r="O41" s="19"/>
      <c r="P41" s="19"/>
      <c r="Q41" s="19"/>
      <c r="R41" s="19"/>
      <c r="S41" s="19"/>
      <c r="T41" s="19"/>
      <c r="U41" s="19"/>
      <c r="V41" s="19"/>
      <c r="W41" s="19"/>
    </row>
    <row r="42" spans="1:23" x14ac:dyDescent="0.35">
      <c r="A42" s="19"/>
      <c r="B42" s="19"/>
      <c r="C42" s="19"/>
      <c r="D42" s="19"/>
      <c r="E42" s="19"/>
      <c r="F42" s="19"/>
      <c r="G42" s="19"/>
      <c r="H42" s="19"/>
      <c r="I42" s="19"/>
      <c r="J42" s="19"/>
      <c r="K42" s="19"/>
      <c r="L42" s="19"/>
      <c r="M42" s="19"/>
      <c r="N42" s="19"/>
      <c r="O42" s="19"/>
      <c r="P42" s="19"/>
      <c r="Q42" s="19"/>
      <c r="R42" s="19"/>
      <c r="S42" s="19"/>
      <c r="T42" s="19"/>
      <c r="U42" s="19"/>
      <c r="V42" s="19"/>
      <c r="W42" s="19"/>
    </row>
    <row r="43" spans="1:23" x14ac:dyDescent="0.35">
      <c r="A43" s="19"/>
      <c r="B43" s="19"/>
      <c r="C43" s="19"/>
      <c r="D43" s="19"/>
      <c r="E43" s="19"/>
      <c r="F43" s="19"/>
      <c r="G43" s="19"/>
      <c r="H43" s="19"/>
      <c r="I43" s="19"/>
      <c r="J43" s="19"/>
      <c r="K43" s="19"/>
      <c r="L43" s="19"/>
      <c r="M43" s="19"/>
      <c r="N43" s="19"/>
      <c r="O43" s="19"/>
      <c r="P43" s="19"/>
      <c r="Q43" s="19"/>
      <c r="R43" s="19"/>
      <c r="S43" s="19"/>
      <c r="T43" s="19"/>
      <c r="U43" s="19"/>
      <c r="V43" s="19"/>
      <c r="W43" s="19"/>
    </row>
    <row r="44" spans="1:23" x14ac:dyDescent="0.35">
      <c r="A44" s="19"/>
      <c r="B44" s="19"/>
      <c r="C44" s="19"/>
      <c r="D44" s="19"/>
      <c r="E44" s="19"/>
      <c r="F44" s="19"/>
      <c r="G44" s="19"/>
      <c r="H44" s="19"/>
      <c r="I44" s="19"/>
      <c r="J44" s="19"/>
      <c r="K44" s="19"/>
      <c r="L44" s="19"/>
      <c r="M44" s="19"/>
      <c r="N44" s="19"/>
      <c r="O44" s="19"/>
      <c r="P44" s="19"/>
      <c r="Q44" s="19"/>
      <c r="R44" s="19"/>
      <c r="S44" s="19"/>
      <c r="T44" s="19"/>
      <c r="U44" s="19"/>
      <c r="V44" s="19"/>
      <c r="W44" s="19"/>
    </row>
    <row r="45" spans="1:23" x14ac:dyDescent="0.35">
      <c r="A45" s="19"/>
      <c r="B45" s="19"/>
      <c r="C45" s="19"/>
      <c r="D45" s="19"/>
      <c r="E45" s="19"/>
      <c r="F45" s="19"/>
      <c r="G45" s="19"/>
      <c r="H45" s="19"/>
      <c r="I45" s="19"/>
      <c r="J45" s="19"/>
      <c r="K45" s="19"/>
      <c r="L45" s="19"/>
      <c r="M45" s="19"/>
      <c r="N45" s="19"/>
      <c r="O45" s="19"/>
      <c r="P45" s="19"/>
      <c r="Q45" s="19"/>
      <c r="R45" s="19"/>
      <c r="S45" s="19"/>
      <c r="T45" s="19"/>
      <c r="U45" s="19"/>
      <c r="V45" s="19"/>
      <c r="W45" s="19"/>
    </row>
    <row r="46" spans="1:23" x14ac:dyDescent="0.35">
      <c r="A46" s="19"/>
      <c r="B46" s="19"/>
      <c r="C46" s="19"/>
      <c r="D46" s="19"/>
      <c r="E46" s="19"/>
      <c r="F46" s="19"/>
      <c r="G46" s="19"/>
      <c r="H46" s="19"/>
      <c r="I46" s="19"/>
      <c r="J46" s="19"/>
      <c r="K46" s="19"/>
      <c r="L46" s="19"/>
      <c r="M46" s="19"/>
      <c r="N46" s="19"/>
      <c r="O46" s="19"/>
      <c r="P46" s="19"/>
      <c r="Q46" s="19"/>
      <c r="R46" s="19"/>
      <c r="S46" s="19"/>
      <c r="T46" s="19"/>
      <c r="U46" s="19"/>
      <c r="V46" s="19"/>
      <c r="W46" s="19"/>
    </row>
    <row r="47" spans="1:23" x14ac:dyDescent="0.35">
      <c r="A47" s="19"/>
      <c r="B47" s="19"/>
      <c r="C47" s="19"/>
      <c r="D47" s="19"/>
      <c r="E47" s="19"/>
      <c r="F47" s="19"/>
      <c r="G47" s="19"/>
      <c r="H47" s="19"/>
      <c r="I47" s="19"/>
      <c r="J47" s="19"/>
      <c r="K47" s="19"/>
      <c r="L47" s="19"/>
      <c r="M47" s="19"/>
      <c r="N47" s="19"/>
      <c r="O47" s="19"/>
      <c r="P47" s="19"/>
      <c r="Q47" s="19"/>
      <c r="R47" s="19"/>
      <c r="S47" s="19"/>
      <c r="T47" s="19"/>
      <c r="U47" s="19"/>
      <c r="V47" s="19"/>
      <c r="W47" s="19"/>
    </row>
    <row r="48" spans="1:23" x14ac:dyDescent="0.35">
      <c r="A48" s="19"/>
      <c r="B48" s="19"/>
      <c r="C48" s="19"/>
      <c r="D48" s="19"/>
      <c r="E48" s="19"/>
      <c r="F48" s="19"/>
      <c r="G48" s="19"/>
      <c r="H48" s="19"/>
      <c r="I48" s="19"/>
      <c r="J48" s="19"/>
      <c r="K48" s="19"/>
      <c r="L48" s="19"/>
      <c r="M48" s="19"/>
      <c r="N48" s="19"/>
      <c r="O48" s="19"/>
      <c r="P48" s="19"/>
      <c r="Q48" s="19"/>
      <c r="R48" s="19"/>
      <c r="S48" s="19"/>
      <c r="T48" s="19"/>
      <c r="U48" s="19"/>
      <c r="V48" s="19"/>
      <c r="W48" s="19"/>
    </row>
    <row r="49" spans="1:23" x14ac:dyDescent="0.35">
      <c r="A49" s="19"/>
      <c r="B49" s="19"/>
      <c r="C49" s="19"/>
      <c r="D49" s="19"/>
      <c r="E49" s="19"/>
      <c r="F49" s="19"/>
      <c r="G49" s="19"/>
      <c r="H49" s="19"/>
      <c r="I49" s="19"/>
      <c r="J49" s="19"/>
      <c r="K49" s="19"/>
      <c r="L49" s="19"/>
      <c r="M49" s="19"/>
      <c r="N49" s="19"/>
      <c r="O49" s="19"/>
      <c r="P49" s="19"/>
      <c r="Q49" s="19"/>
      <c r="R49" s="19"/>
      <c r="S49" s="19"/>
      <c r="T49" s="19"/>
      <c r="U49" s="19"/>
      <c r="V49" s="19"/>
      <c r="W49" s="19"/>
    </row>
    <row r="50" spans="1:23" x14ac:dyDescent="0.35">
      <c r="A50" s="19"/>
      <c r="B50" s="19"/>
      <c r="C50" s="19"/>
      <c r="D50" s="19"/>
      <c r="E50" s="19"/>
      <c r="F50" s="19"/>
      <c r="G50" s="19"/>
      <c r="H50" s="19"/>
      <c r="I50" s="19"/>
      <c r="J50" s="19"/>
      <c r="K50" s="19"/>
      <c r="L50" s="19"/>
      <c r="M50" s="19"/>
      <c r="N50" s="19"/>
      <c r="O50" s="19"/>
      <c r="P50" s="19"/>
      <c r="Q50" s="19"/>
      <c r="R50" s="19"/>
      <c r="S50" s="19"/>
      <c r="T50" s="19"/>
      <c r="U50" s="19"/>
      <c r="V50" s="19"/>
      <c r="W50" s="19"/>
    </row>
    <row r="51" spans="1:23" x14ac:dyDescent="0.35">
      <c r="A51" s="19"/>
      <c r="B51" s="19"/>
      <c r="C51" s="19"/>
      <c r="D51" s="19"/>
      <c r="E51" s="19"/>
      <c r="F51" s="19"/>
      <c r="G51" s="19"/>
      <c r="H51" s="19"/>
      <c r="I51" s="19"/>
      <c r="J51" s="19"/>
      <c r="K51" s="19"/>
      <c r="L51" s="19"/>
      <c r="M51" s="19"/>
      <c r="N51" s="19"/>
      <c r="O51" s="19"/>
      <c r="P51" s="19"/>
      <c r="Q51" s="19"/>
      <c r="R51" s="19"/>
      <c r="S51" s="19"/>
      <c r="T51" s="19"/>
      <c r="U51" s="19"/>
      <c r="V51" s="19"/>
      <c r="W51" s="19"/>
    </row>
    <row r="52" spans="1:23" x14ac:dyDescent="0.35">
      <c r="A52" s="19"/>
      <c r="B52" s="19"/>
      <c r="C52" s="19"/>
      <c r="D52" s="19"/>
      <c r="E52" s="19"/>
      <c r="F52" s="19"/>
      <c r="G52" s="19"/>
      <c r="H52" s="19"/>
      <c r="I52" s="19"/>
      <c r="J52" s="19"/>
      <c r="K52" s="19"/>
      <c r="L52" s="19"/>
      <c r="M52" s="19"/>
      <c r="N52" s="19"/>
      <c r="O52" s="19"/>
      <c r="P52" s="19"/>
      <c r="Q52" s="19"/>
      <c r="R52" s="19"/>
      <c r="S52" s="19"/>
      <c r="T52" s="19"/>
      <c r="U52" s="19"/>
      <c r="V52" s="19"/>
      <c r="W52" s="19"/>
    </row>
    <row r="53" spans="1:23" x14ac:dyDescent="0.35">
      <c r="A53" s="19"/>
      <c r="B53" s="19"/>
      <c r="C53" s="19"/>
      <c r="D53" s="19"/>
      <c r="E53" s="19"/>
      <c r="F53" s="19"/>
      <c r="G53" s="19"/>
      <c r="H53" s="19"/>
      <c r="I53" s="19"/>
      <c r="J53" s="19"/>
      <c r="K53" s="19"/>
      <c r="L53" s="19"/>
      <c r="M53" s="19"/>
      <c r="N53" s="19"/>
      <c r="O53" s="19"/>
      <c r="P53" s="19"/>
      <c r="Q53" s="19"/>
      <c r="R53" s="19"/>
      <c r="S53" s="19"/>
      <c r="T53" s="19"/>
      <c r="U53" s="19"/>
      <c r="V53" s="19"/>
      <c r="W53" s="19"/>
    </row>
    <row r="54" spans="1:23" x14ac:dyDescent="0.35">
      <c r="A54" s="19"/>
      <c r="B54" s="19"/>
      <c r="C54" s="19"/>
      <c r="D54" s="19"/>
      <c r="E54" s="19"/>
      <c r="F54" s="19"/>
      <c r="G54" s="19"/>
      <c r="H54" s="19"/>
      <c r="I54" s="19"/>
      <c r="J54" s="19"/>
      <c r="K54" s="19"/>
      <c r="L54" s="19"/>
      <c r="M54" s="19"/>
      <c r="N54" s="19"/>
      <c r="O54" s="19"/>
      <c r="P54" s="19"/>
      <c r="Q54" s="19"/>
      <c r="R54" s="19"/>
      <c r="S54" s="19"/>
      <c r="T54" s="19"/>
      <c r="U54" s="19"/>
      <c r="V54" s="19"/>
      <c r="W54" s="19"/>
    </row>
    <row r="55" spans="1:23" x14ac:dyDescent="0.35">
      <c r="A55" s="19"/>
      <c r="B55" s="19"/>
      <c r="C55" s="19"/>
      <c r="D55" s="19"/>
      <c r="E55" s="19"/>
      <c r="F55" s="19"/>
      <c r="G55" s="19"/>
      <c r="H55" s="19"/>
      <c r="I55" s="19"/>
      <c r="J55" s="19"/>
      <c r="K55" s="19"/>
      <c r="L55" s="19"/>
      <c r="M55" s="19"/>
      <c r="N55" s="19"/>
      <c r="O55" s="19"/>
      <c r="P55" s="19"/>
      <c r="Q55" s="19"/>
      <c r="R55" s="19"/>
      <c r="S55" s="19"/>
      <c r="T55" s="19"/>
      <c r="U55" s="19"/>
      <c r="V55" s="19"/>
      <c r="W55" s="19"/>
    </row>
    <row r="56" spans="1:23" x14ac:dyDescent="0.35">
      <c r="A56" s="19"/>
      <c r="B56" s="19"/>
      <c r="C56" s="19"/>
      <c r="D56" s="19"/>
      <c r="E56" s="19"/>
      <c r="F56" s="19"/>
      <c r="G56" s="19"/>
      <c r="H56" s="19"/>
      <c r="I56" s="19"/>
      <c r="J56" s="19"/>
      <c r="K56" s="19"/>
      <c r="L56" s="19"/>
      <c r="M56" s="19"/>
      <c r="N56" s="19"/>
      <c r="O56" s="19"/>
      <c r="P56" s="19"/>
      <c r="Q56" s="19"/>
      <c r="R56" s="19"/>
      <c r="S56" s="19"/>
      <c r="T56" s="19"/>
      <c r="U56" s="19"/>
      <c r="V56" s="19"/>
      <c r="W56" s="19"/>
    </row>
    <row r="57" spans="1:23" x14ac:dyDescent="0.35">
      <c r="A57" s="19"/>
      <c r="B57" s="19"/>
      <c r="C57" s="19"/>
      <c r="D57" s="19"/>
      <c r="E57" s="19"/>
      <c r="F57" s="19"/>
      <c r="G57" s="19"/>
      <c r="H57" s="19"/>
      <c r="I57" s="19"/>
      <c r="J57" s="19"/>
      <c r="K57" s="19"/>
      <c r="L57" s="19"/>
      <c r="M57" s="19"/>
      <c r="N57" s="19"/>
      <c r="O57" s="19"/>
      <c r="P57" s="19"/>
      <c r="Q57" s="19"/>
      <c r="R57" s="19"/>
      <c r="S57" s="19"/>
      <c r="T57" s="19"/>
      <c r="U57" s="19"/>
      <c r="V57" s="19"/>
      <c r="W57" s="19"/>
    </row>
    <row r="58" spans="1:23" x14ac:dyDescent="0.35">
      <c r="A58" s="19"/>
      <c r="B58" s="19"/>
      <c r="C58" s="19"/>
      <c r="D58" s="19"/>
      <c r="E58" s="19"/>
      <c r="F58" s="19"/>
      <c r="G58" s="19"/>
      <c r="H58" s="19"/>
      <c r="I58" s="19"/>
      <c r="J58" s="19"/>
      <c r="K58" s="19"/>
      <c r="L58" s="19"/>
      <c r="M58" s="19"/>
      <c r="N58" s="19"/>
      <c r="O58" s="19"/>
      <c r="P58" s="19"/>
      <c r="Q58" s="19"/>
      <c r="R58" s="19"/>
      <c r="S58" s="19"/>
      <c r="T58" s="19"/>
      <c r="U58" s="19"/>
      <c r="V58" s="19"/>
      <c r="W58" s="19"/>
    </row>
    <row r="59" spans="1:23" x14ac:dyDescent="0.35">
      <c r="A59" s="19"/>
      <c r="B59" s="19"/>
      <c r="C59" s="19"/>
      <c r="D59" s="19"/>
      <c r="E59" s="19"/>
      <c r="F59" s="19"/>
      <c r="G59" s="19"/>
      <c r="H59" s="19"/>
      <c r="I59" s="19"/>
      <c r="J59" s="19"/>
      <c r="K59" s="19"/>
      <c r="L59" s="19"/>
      <c r="M59" s="19"/>
      <c r="N59" s="19"/>
      <c r="O59" s="19"/>
      <c r="P59" s="19"/>
      <c r="Q59" s="19"/>
      <c r="R59" s="19"/>
      <c r="S59" s="19"/>
      <c r="T59" s="19"/>
      <c r="U59" s="19"/>
      <c r="V59" s="19"/>
      <c r="W59" s="19"/>
    </row>
    <row r="60" spans="1:23" x14ac:dyDescent="0.35">
      <c r="A60" s="19"/>
      <c r="B60" s="19"/>
      <c r="C60" s="19"/>
      <c r="D60" s="19"/>
      <c r="E60" s="19"/>
      <c r="F60" s="19"/>
      <c r="G60" s="19"/>
      <c r="H60" s="19"/>
      <c r="I60" s="19"/>
      <c r="J60" s="19"/>
      <c r="K60" s="19"/>
      <c r="L60" s="19"/>
      <c r="M60" s="19"/>
      <c r="N60" s="19"/>
      <c r="O60" s="19"/>
      <c r="P60" s="19"/>
      <c r="Q60" s="19"/>
      <c r="R60" s="19"/>
      <c r="S60" s="19"/>
      <c r="T60" s="19"/>
      <c r="U60" s="19"/>
      <c r="V60" s="19"/>
      <c r="W60" s="19"/>
    </row>
    <row r="61" spans="1:23" x14ac:dyDescent="0.35">
      <c r="A61" s="19"/>
      <c r="B61" s="19"/>
      <c r="C61" s="19"/>
      <c r="D61" s="19"/>
      <c r="E61" s="19"/>
      <c r="F61" s="19"/>
      <c r="G61" s="19"/>
      <c r="H61" s="19"/>
      <c r="I61" s="19"/>
      <c r="J61" s="19"/>
      <c r="K61" s="19"/>
      <c r="L61" s="19"/>
      <c r="M61" s="19"/>
      <c r="N61" s="19"/>
      <c r="O61" s="19"/>
      <c r="P61" s="19"/>
      <c r="Q61" s="19"/>
      <c r="R61" s="19"/>
      <c r="S61" s="19"/>
      <c r="T61" s="19"/>
      <c r="U61" s="19"/>
      <c r="V61" s="19"/>
      <c r="W61" s="19"/>
    </row>
    <row r="62" spans="1:23" x14ac:dyDescent="0.35">
      <c r="A62" s="19"/>
      <c r="B62" s="19"/>
      <c r="C62" s="19"/>
      <c r="D62" s="19"/>
      <c r="E62" s="19"/>
      <c r="F62" s="19"/>
      <c r="G62" s="19"/>
      <c r="H62" s="19"/>
      <c r="I62" s="19"/>
      <c r="J62" s="19"/>
      <c r="K62" s="19"/>
      <c r="L62" s="19"/>
      <c r="M62" s="19"/>
      <c r="N62" s="19"/>
      <c r="O62" s="19"/>
      <c r="P62" s="19"/>
      <c r="Q62" s="19"/>
      <c r="R62" s="19"/>
      <c r="S62" s="19"/>
      <c r="T62" s="19"/>
      <c r="U62" s="19"/>
      <c r="V62" s="19"/>
      <c r="W62" s="19"/>
    </row>
    <row r="63" spans="1:23" x14ac:dyDescent="0.35">
      <c r="A63" s="19"/>
      <c r="B63" s="19"/>
      <c r="C63" s="19"/>
      <c r="D63" s="19"/>
      <c r="E63" s="19"/>
      <c r="F63" s="19"/>
      <c r="G63" s="19"/>
      <c r="H63" s="19"/>
      <c r="I63" s="19"/>
      <c r="J63" s="19"/>
      <c r="K63" s="19"/>
      <c r="L63" s="19"/>
      <c r="M63" s="19"/>
      <c r="N63" s="19"/>
      <c r="O63" s="19"/>
      <c r="P63" s="19"/>
      <c r="Q63" s="19"/>
      <c r="R63" s="19"/>
      <c r="S63" s="19"/>
      <c r="T63" s="19"/>
      <c r="U63" s="19"/>
      <c r="V63" s="19"/>
      <c r="W63" s="19"/>
    </row>
    <row r="64" spans="1:23" x14ac:dyDescent="0.35">
      <c r="A64" s="19"/>
      <c r="B64" s="19"/>
      <c r="C64" s="19"/>
      <c r="D64" s="19"/>
      <c r="E64" s="19"/>
      <c r="F64" s="19"/>
      <c r="G64" s="19"/>
      <c r="H64" s="19"/>
      <c r="I64" s="19"/>
      <c r="J64" s="19"/>
      <c r="K64" s="19"/>
      <c r="L64" s="19"/>
      <c r="M64" s="19"/>
      <c r="N64" s="19"/>
      <c r="O64" s="19"/>
      <c r="P64" s="19"/>
      <c r="Q64" s="19"/>
      <c r="R64" s="19"/>
      <c r="S64" s="19"/>
      <c r="T64" s="19"/>
      <c r="U64" s="19"/>
      <c r="V64" s="19"/>
      <c r="W64" s="19"/>
    </row>
    <row r="65" spans="1:23" x14ac:dyDescent="0.35">
      <c r="A65" s="19"/>
      <c r="B65" s="19"/>
      <c r="C65" s="19"/>
      <c r="D65" s="19"/>
      <c r="E65" s="19"/>
      <c r="F65" s="19"/>
      <c r="G65" s="19"/>
      <c r="H65" s="19"/>
      <c r="I65" s="19"/>
      <c r="J65" s="19"/>
      <c r="K65" s="19"/>
      <c r="L65" s="19"/>
      <c r="M65" s="19"/>
      <c r="N65" s="19"/>
      <c r="O65" s="19"/>
      <c r="P65" s="19"/>
      <c r="Q65" s="19"/>
      <c r="R65" s="19"/>
      <c r="S65" s="19"/>
      <c r="T65" s="19"/>
      <c r="U65" s="19"/>
      <c r="V65" s="19"/>
      <c r="W65" s="19"/>
    </row>
    <row r="66" spans="1:23" x14ac:dyDescent="0.35">
      <c r="A66" s="19"/>
      <c r="B66" s="19"/>
      <c r="C66" s="19"/>
      <c r="D66" s="19"/>
      <c r="E66" s="19"/>
      <c r="F66" s="19"/>
      <c r="G66" s="19"/>
      <c r="H66" s="19"/>
      <c r="I66" s="19"/>
      <c r="J66" s="19"/>
      <c r="K66" s="19"/>
      <c r="L66" s="19"/>
      <c r="M66" s="19"/>
      <c r="N66" s="19"/>
      <c r="O66" s="19"/>
      <c r="P66" s="19"/>
      <c r="Q66" s="19"/>
      <c r="R66" s="19"/>
      <c r="S66" s="19"/>
      <c r="T66" s="19"/>
      <c r="U66" s="19"/>
      <c r="V66" s="19"/>
      <c r="W66" s="19"/>
    </row>
    <row r="67" spans="1:23" x14ac:dyDescent="0.35">
      <c r="A67" s="19"/>
      <c r="B67" s="19"/>
      <c r="C67" s="19"/>
      <c r="D67" s="19"/>
      <c r="E67" s="19"/>
      <c r="F67" s="19"/>
      <c r="G67" s="19"/>
      <c r="H67" s="19"/>
      <c r="I67" s="19"/>
      <c r="J67" s="19"/>
      <c r="K67" s="19"/>
      <c r="L67" s="19"/>
      <c r="M67" s="19"/>
      <c r="N67" s="19"/>
      <c r="O67" s="19"/>
      <c r="P67" s="19"/>
      <c r="Q67" s="19"/>
      <c r="R67" s="19"/>
      <c r="S67" s="19"/>
      <c r="T67" s="19"/>
      <c r="U67" s="19"/>
      <c r="V67" s="19"/>
      <c r="W67" s="19"/>
    </row>
    <row r="68" spans="1:23" x14ac:dyDescent="0.35">
      <c r="A68" s="19"/>
      <c r="B68" s="19"/>
      <c r="C68" s="19"/>
      <c r="D68" s="19"/>
      <c r="E68" s="19"/>
      <c r="F68" s="19"/>
      <c r="G68" s="19"/>
      <c r="H68" s="19"/>
      <c r="I68" s="19"/>
      <c r="J68" s="19"/>
      <c r="K68" s="19"/>
      <c r="L68" s="19"/>
      <c r="M68" s="19"/>
      <c r="N68" s="19"/>
      <c r="O68" s="19"/>
      <c r="P68" s="19"/>
      <c r="Q68" s="19"/>
      <c r="R68" s="19"/>
      <c r="S68" s="19"/>
      <c r="T68" s="19"/>
      <c r="U68" s="19"/>
      <c r="V68" s="19"/>
      <c r="W68" s="19"/>
    </row>
    <row r="69" spans="1:23" x14ac:dyDescent="0.35">
      <c r="A69" s="19"/>
      <c r="B69" s="19"/>
      <c r="C69" s="19"/>
      <c r="D69" s="19"/>
      <c r="E69" s="19"/>
      <c r="F69" s="19"/>
      <c r="G69" s="19"/>
      <c r="H69" s="19"/>
      <c r="I69" s="19"/>
      <c r="J69" s="19"/>
      <c r="K69" s="19"/>
      <c r="L69" s="19"/>
      <c r="M69" s="19"/>
      <c r="N69" s="19"/>
      <c r="O69" s="19"/>
      <c r="P69" s="19"/>
      <c r="Q69" s="19"/>
      <c r="R69" s="19"/>
      <c r="S69" s="19"/>
      <c r="T69" s="19"/>
      <c r="U69" s="19"/>
      <c r="V69" s="19"/>
      <c r="W69" s="19"/>
    </row>
    <row r="70" spans="1:23" x14ac:dyDescent="0.35">
      <c r="A70" s="19"/>
      <c r="B70" s="19"/>
      <c r="C70" s="19"/>
      <c r="D70" s="19"/>
      <c r="E70" s="19"/>
      <c r="F70" s="19"/>
      <c r="G70" s="19"/>
      <c r="H70" s="19"/>
      <c r="I70" s="19"/>
      <c r="J70" s="19"/>
      <c r="K70" s="19"/>
      <c r="L70" s="19"/>
      <c r="M70" s="19"/>
      <c r="N70" s="19"/>
      <c r="O70" s="19"/>
      <c r="P70" s="19"/>
      <c r="Q70" s="19"/>
      <c r="R70" s="19"/>
      <c r="S70" s="19"/>
      <c r="T70" s="19"/>
      <c r="U70" s="19"/>
      <c r="V70" s="19"/>
      <c r="W70" s="19"/>
    </row>
    <row r="71" spans="1:23" x14ac:dyDescent="0.35">
      <c r="A71" s="19"/>
      <c r="B71" s="19"/>
      <c r="C71" s="19"/>
      <c r="D71" s="19"/>
      <c r="E71" s="19"/>
      <c r="F71" s="19"/>
      <c r="G71" s="19"/>
      <c r="H71" s="19"/>
      <c r="I71" s="19"/>
      <c r="J71" s="19"/>
      <c r="K71" s="19"/>
      <c r="L71" s="19"/>
      <c r="M71" s="19"/>
      <c r="N71" s="19"/>
      <c r="O71" s="19"/>
      <c r="P71" s="19"/>
      <c r="Q71" s="19"/>
      <c r="R71" s="19"/>
      <c r="S71" s="19"/>
      <c r="T71" s="19"/>
      <c r="U71" s="19"/>
      <c r="V71" s="19"/>
      <c r="W71" s="19"/>
    </row>
    <row r="72" spans="1:23" x14ac:dyDescent="0.35">
      <c r="A72" s="19"/>
      <c r="B72" s="19"/>
      <c r="C72" s="19"/>
      <c r="D72" s="19"/>
      <c r="E72" s="19"/>
      <c r="F72" s="19"/>
      <c r="G72" s="19"/>
      <c r="H72" s="19"/>
      <c r="I72" s="19"/>
      <c r="J72" s="19"/>
      <c r="K72" s="19"/>
      <c r="L72" s="19"/>
      <c r="M72" s="19"/>
      <c r="N72" s="19"/>
      <c r="O72" s="19"/>
      <c r="P72" s="19"/>
      <c r="Q72" s="19"/>
      <c r="R72" s="19"/>
      <c r="S72" s="19"/>
      <c r="T72" s="19"/>
      <c r="U72" s="19"/>
      <c r="V72" s="19"/>
      <c r="W72" s="19"/>
    </row>
    <row r="73" spans="1:23" x14ac:dyDescent="0.35">
      <c r="A73" s="19"/>
      <c r="B73" s="19"/>
      <c r="C73" s="19"/>
      <c r="D73" s="19"/>
      <c r="E73" s="19"/>
      <c r="F73" s="19"/>
      <c r="G73" s="19"/>
      <c r="H73" s="19"/>
      <c r="I73" s="19"/>
      <c r="J73" s="19"/>
      <c r="K73" s="19"/>
      <c r="L73" s="19"/>
      <c r="M73" s="19"/>
      <c r="N73" s="19"/>
      <c r="O73" s="19"/>
      <c r="P73" s="19"/>
      <c r="Q73" s="19"/>
      <c r="R73" s="19"/>
      <c r="S73" s="19"/>
      <c r="T73" s="19"/>
      <c r="U73" s="19"/>
      <c r="V73" s="19"/>
      <c r="W73" s="19"/>
    </row>
    <row r="74" spans="1:23" x14ac:dyDescent="0.35">
      <c r="A74" s="19"/>
      <c r="B74" s="19"/>
      <c r="C74" s="19"/>
      <c r="D74" s="19"/>
      <c r="E74" s="19"/>
      <c r="F74" s="19"/>
      <c r="G74" s="19"/>
      <c r="H74" s="19"/>
      <c r="I74" s="19"/>
      <c r="J74" s="19"/>
      <c r="K74" s="19"/>
      <c r="L74" s="19"/>
      <c r="M74" s="19"/>
      <c r="N74" s="19"/>
      <c r="O74" s="19"/>
      <c r="P74" s="19"/>
      <c r="Q74" s="19"/>
      <c r="R74" s="19"/>
      <c r="S74" s="19"/>
      <c r="T74" s="19"/>
      <c r="U74" s="19"/>
      <c r="V74" s="19"/>
      <c r="W74" s="19"/>
    </row>
    <row r="75" spans="1:23" x14ac:dyDescent="0.35">
      <c r="A75" s="19"/>
      <c r="B75" s="19"/>
      <c r="C75" s="19"/>
      <c r="D75" s="19"/>
      <c r="E75" s="19"/>
      <c r="F75" s="19"/>
      <c r="G75" s="19"/>
      <c r="H75" s="19"/>
      <c r="I75" s="19"/>
      <c r="J75" s="19"/>
      <c r="K75" s="19"/>
      <c r="L75" s="19"/>
      <c r="M75" s="19"/>
      <c r="N75" s="19"/>
      <c r="O75" s="19"/>
      <c r="P75" s="19"/>
      <c r="Q75" s="19"/>
      <c r="R75" s="19"/>
      <c r="S75" s="19"/>
      <c r="T75" s="19"/>
      <c r="U75" s="19"/>
      <c r="V75" s="19"/>
      <c r="W75" s="19"/>
    </row>
    <row r="76" spans="1:23" x14ac:dyDescent="0.35">
      <c r="A76" s="19"/>
      <c r="B76" s="19"/>
      <c r="C76" s="19"/>
      <c r="D76" s="19"/>
      <c r="E76" s="19"/>
      <c r="F76" s="19"/>
      <c r="G76" s="19"/>
      <c r="H76" s="19"/>
      <c r="I76" s="19"/>
      <c r="J76" s="19"/>
      <c r="K76" s="19"/>
      <c r="L76" s="19"/>
      <c r="M76" s="19"/>
      <c r="N76" s="19"/>
      <c r="O76" s="19"/>
      <c r="P76" s="19"/>
      <c r="Q76" s="19"/>
      <c r="R76" s="19"/>
      <c r="S76" s="19"/>
      <c r="T76" s="19"/>
      <c r="U76" s="19"/>
      <c r="V76" s="19"/>
      <c r="W76" s="19"/>
    </row>
    <row r="77" spans="1:23" x14ac:dyDescent="0.35">
      <c r="A77" s="19"/>
      <c r="B77" s="19"/>
      <c r="C77" s="19"/>
      <c r="D77" s="19"/>
      <c r="E77" s="19"/>
      <c r="F77" s="19"/>
      <c r="G77" s="19"/>
      <c r="H77" s="19"/>
      <c r="I77" s="19"/>
      <c r="J77" s="19"/>
      <c r="K77" s="19"/>
      <c r="L77" s="19"/>
      <c r="M77" s="19"/>
      <c r="N77" s="19"/>
      <c r="O77" s="19"/>
      <c r="P77" s="19"/>
      <c r="Q77" s="19"/>
      <c r="R77" s="19"/>
      <c r="S77" s="19"/>
      <c r="T77" s="19"/>
      <c r="U77" s="19"/>
      <c r="V77" s="19"/>
      <c r="W77" s="19"/>
    </row>
    <row r="78" spans="1:23" x14ac:dyDescent="0.35">
      <c r="A78" s="19"/>
      <c r="B78" s="19"/>
      <c r="C78" s="19"/>
      <c r="D78" s="19"/>
      <c r="E78" s="19"/>
      <c r="F78" s="19"/>
      <c r="G78" s="19"/>
      <c r="H78" s="19"/>
      <c r="I78" s="19"/>
      <c r="J78" s="19"/>
      <c r="K78" s="19"/>
      <c r="L78" s="19"/>
      <c r="M78" s="19"/>
      <c r="N78" s="19"/>
      <c r="O78" s="19"/>
      <c r="P78" s="19"/>
      <c r="Q78" s="19"/>
      <c r="R78" s="19"/>
      <c r="S78" s="19"/>
      <c r="T78" s="19"/>
      <c r="U78" s="19"/>
      <c r="V78" s="19"/>
      <c r="W78" s="19"/>
    </row>
    <row r="79" spans="1:23" x14ac:dyDescent="0.35">
      <c r="A79" s="19"/>
      <c r="B79" s="19"/>
      <c r="C79" s="19"/>
      <c r="D79" s="19"/>
      <c r="E79" s="19"/>
      <c r="F79" s="19"/>
      <c r="G79" s="19"/>
      <c r="H79" s="19"/>
      <c r="I79" s="19"/>
      <c r="J79" s="19"/>
      <c r="K79" s="19"/>
      <c r="L79" s="19"/>
      <c r="M79" s="19"/>
      <c r="N79" s="19"/>
      <c r="O79" s="19"/>
      <c r="P79" s="19"/>
      <c r="Q79" s="19"/>
      <c r="R79" s="19"/>
      <c r="S79" s="19"/>
      <c r="T79" s="19"/>
      <c r="U79" s="19"/>
      <c r="V79" s="19"/>
      <c r="W79" s="19"/>
    </row>
    <row r="80" spans="1:23" x14ac:dyDescent="0.35">
      <c r="A80" s="19"/>
      <c r="B80" s="19"/>
      <c r="C80" s="19"/>
      <c r="D80" s="19"/>
      <c r="E80" s="19"/>
      <c r="F80" s="19"/>
      <c r="G80" s="19"/>
      <c r="H80" s="19"/>
      <c r="I80" s="19"/>
      <c r="J80" s="19"/>
      <c r="K80" s="19"/>
      <c r="L80" s="19"/>
      <c r="M80" s="19"/>
      <c r="N80" s="19"/>
      <c r="O80" s="19"/>
      <c r="P80" s="19"/>
      <c r="Q80" s="19"/>
      <c r="R80" s="19"/>
      <c r="S80" s="19"/>
      <c r="T80" s="19"/>
      <c r="U80" s="19"/>
      <c r="V80" s="19"/>
      <c r="W80" s="19"/>
    </row>
    <row r="81" spans="1:23" x14ac:dyDescent="0.35">
      <c r="A81" s="19"/>
      <c r="B81" s="19"/>
      <c r="C81" s="19"/>
      <c r="D81" s="19"/>
      <c r="E81" s="19"/>
      <c r="F81" s="19"/>
      <c r="G81" s="19"/>
      <c r="H81" s="19"/>
      <c r="I81" s="19"/>
      <c r="J81" s="19"/>
      <c r="K81" s="19"/>
      <c r="L81" s="19"/>
      <c r="M81" s="19"/>
      <c r="N81" s="19"/>
      <c r="O81" s="19"/>
      <c r="P81" s="19"/>
      <c r="Q81" s="19"/>
      <c r="R81" s="19"/>
      <c r="S81" s="19"/>
      <c r="T81" s="19"/>
      <c r="U81" s="19"/>
      <c r="V81" s="19"/>
      <c r="W81" s="19"/>
    </row>
    <row r="82" spans="1:23" x14ac:dyDescent="0.35">
      <c r="A82" s="19"/>
      <c r="B82" s="19"/>
      <c r="C82" s="19"/>
      <c r="D82" s="19"/>
      <c r="E82" s="19"/>
      <c r="F82" s="19"/>
      <c r="G82" s="19"/>
      <c r="H82" s="19"/>
      <c r="I82" s="19"/>
      <c r="J82" s="19"/>
      <c r="K82" s="19"/>
      <c r="L82" s="19"/>
      <c r="M82" s="19"/>
      <c r="N82" s="19"/>
      <c r="O82" s="19"/>
      <c r="P82" s="19"/>
      <c r="Q82" s="19"/>
      <c r="R82" s="19"/>
      <c r="S82" s="19"/>
      <c r="T82" s="19"/>
      <c r="U82" s="19"/>
      <c r="V82" s="19"/>
      <c r="W82" s="19"/>
    </row>
    <row r="83" spans="1:23" x14ac:dyDescent="0.35">
      <c r="A83" s="19"/>
      <c r="B83" s="19"/>
      <c r="C83" s="19"/>
      <c r="D83" s="19"/>
      <c r="E83" s="19"/>
      <c r="F83" s="19"/>
      <c r="G83" s="19"/>
      <c r="H83" s="19"/>
      <c r="I83" s="19"/>
      <c r="J83" s="19"/>
      <c r="K83" s="19"/>
      <c r="L83" s="19"/>
      <c r="M83" s="19"/>
      <c r="N83" s="19"/>
      <c r="O83" s="19"/>
      <c r="P83" s="19"/>
      <c r="Q83" s="19"/>
      <c r="R83" s="19"/>
      <c r="S83" s="19"/>
      <c r="T83" s="19"/>
      <c r="U83" s="19"/>
      <c r="V83" s="19"/>
      <c r="W83" s="19"/>
    </row>
    <row r="84" spans="1:23" x14ac:dyDescent="0.35">
      <c r="A84" s="19"/>
      <c r="B84" s="19"/>
      <c r="C84" s="19"/>
      <c r="D84" s="19"/>
      <c r="E84" s="19"/>
      <c r="F84" s="19"/>
      <c r="G84" s="19"/>
      <c r="H84" s="19"/>
      <c r="I84" s="19"/>
      <c r="J84" s="19"/>
      <c r="K84" s="19"/>
      <c r="L84" s="19"/>
      <c r="M84" s="19"/>
      <c r="N84" s="19"/>
      <c r="O84" s="19"/>
      <c r="P84" s="19"/>
      <c r="Q84" s="19"/>
      <c r="R84" s="19"/>
      <c r="S84" s="19"/>
      <c r="T84" s="19"/>
      <c r="U84" s="19"/>
      <c r="V84" s="19"/>
      <c r="W84" s="19"/>
    </row>
    <row r="85" spans="1:23" x14ac:dyDescent="0.35">
      <c r="A85" s="19"/>
      <c r="B85" s="19"/>
      <c r="C85" s="19"/>
      <c r="D85" s="19"/>
      <c r="E85" s="19"/>
      <c r="F85" s="19"/>
      <c r="G85" s="19"/>
      <c r="H85" s="19"/>
      <c r="I85" s="19"/>
      <c r="J85" s="19"/>
      <c r="K85" s="19"/>
      <c r="L85" s="19"/>
      <c r="M85" s="19"/>
      <c r="N85" s="19"/>
      <c r="O85" s="19"/>
      <c r="P85" s="19"/>
      <c r="Q85" s="19"/>
      <c r="R85" s="19"/>
      <c r="S85" s="19"/>
      <c r="T85" s="19"/>
      <c r="U85" s="19"/>
      <c r="V85" s="19"/>
      <c r="W85" s="19"/>
    </row>
    <row r="86" spans="1:23" x14ac:dyDescent="0.35">
      <c r="A86" s="19"/>
      <c r="B86" s="19"/>
      <c r="C86" s="19"/>
      <c r="D86" s="19"/>
      <c r="E86" s="19"/>
      <c r="F86" s="19"/>
      <c r="G86" s="19"/>
      <c r="H86" s="19"/>
      <c r="I86" s="19"/>
      <c r="J86" s="19"/>
      <c r="K86" s="19"/>
      <c r="L86" s="19"/>
      <c r="M86" s="19"/>
      <c r="N86" s="19"/>
      <c r="O86" s="19"/>
      <c r="P86" s="19"/>
      <c r="Q86" s="19"/>
      <c r="R86" s="19"/>
      <c r="S86" s="19"/>
      <c r="T86" s="19"/>
      <c r="U86" s="19"/>
      <c r="V86" s="19"/>
      <c r="W86" s="19"/>
    </row>
    <row r="87" spans="1:23" x14ac:dyDescent="0.35">
      <c r="A87" s="19"/>
      <c r="B87" s="19"/>
      <c r="C87" s="19"/>
      <c r="D87" s="19"/>
      <c r="E87" s="19"/>
      <c r="F87" s="19"/>
      <c r="G87" s="19"/>
      <c r="H87" s="19"/>
      <c r="I87" s="19"/>
      <c r="J87" s="19"/>
      <c r="K87" s="19"/>
      <c r="L87" s="19"/>
      <c r="M87" s="19"/>
      <c r="N87" s="19"/>
      <c r="O87" s="19"/>
      <c r="P87" s="19"/>
      <c r="Q87" s="19"/>
      <c r="R87" s="19"/>
      <c r="S87" s="19"/>
      <c r="T87" s="19"/>
      <c r="U87" s="19"/>
      <c r="V87" s="19"/>
      <c r="W87" s="19"/>
    </row>
    <row r="88" spans="1:23" x14ac:dyDescent="0.35">
      <c r="A88" s="19"/>
      <c r="B88" s="19"/>
      <c r="C88" s="19"/>
      <c r="D88" s="19"/>
      <c r="E88" s="19"/>
      <c r="F88" s="19"/>
      <c r="G88" s="19"/>
      <c r="H88" s="19"/>
      <c r="I88" s="19"/>
      <c r="J88" s="19"/>
      <c r="K88" s="19"/>
      <c r="L88" s="19"/>
      <c r="M88" s="19"/>
      <c r="N88" s="19"/>
      <c r="O88" s="19"/>
      <c r="P88" s="19"/>
      <c r="Q88" s="19"/>
      <c r="R88" s="19"/>
      <c r="S88" s="19"/>
      <c r="T88" s="19"/>
      <c r="U88" s="19"/>
      <c r="V88" s="19"/>
      <c r="W88" s="19"/>
    </row>
    <row r="89" spans="1:23" x14ac:dyDescent="0.35">
      <c r="A89" s="19"/>
      <c r="B89" s="19"/>
      <c r="C89" s="19"/>
      <c r="D89" s="19"/>
      <c r="E89" s="19"/>
      <c r="F89" s="19"/>
      <c r="G89" s="19"/>
      <c r="H89" s="19"/>
      <c r="I89" s="19"/>
      <c r="J89" s="19"/>
      <c r="K89" s="19"/>
      <c r="L89" s="19"/>
      <c r="M89" s="19"/>
      <c r="N89" s="19"/>
      <c r="O89" s="19"/>
      <c r="P89" s="19"/>
      <c r="Q89" s="19"/>
      <c r="R89" s="19"/>
      <c r="S89" s="19"/>
      <c r="T89" s="19"/>
      <c r="U89" s="19"/>
      <c r="V89" s="19"/>
      <c r="W89" s="19"/>
    </row>
    <row r="90" spans="1:23" x14ac:dyDescent="0.35">
      <c r="A90" s="19"/>
      <c r="B90" s="19"/>
      <c r="C90" s="19"/>
      <c r="D90" s="19"/>
      <c r="E90" s="19"/>
      <c r="F90" s="19"/>
      <c r="G90" s="19"/>
      <c r="H90" s="19"/>
      <c r="I90" s="19"/>
      <c r="J90" s="19"/>
      <c r="K90" s="19"/>
      <c r="L90" s="19"/>
      <c r="M90" s="19"/>
      <c r="N90" s="19"/>
      <c r="O90" s="19"/>
      <c r="P90" s="19"/>
      <c r="Q90" s="19"/>
      <c r="R90" s="19"/>
      <c r="S90" s="19"/>
      <c r="T90" s="19"/>
      <c r="U90" s="19"/>
      <c r="V90" s="19"/>
      <c r="W90" s="19"/>
    </row>
    <row r="91" spans="1:23" x14ac:dyDescent="0.35">
      <c r="A91" s="19"/>
      <c r="B91" s="19"/>
      <c r="C91" s="19"/>
      <c r="D91" s="19"/>
      <c r="E91" s="19"/>
      <c r="F91" s="19"/>
      <c r="G91" s="19"/>
      <c r="H91" s="19"/>
      <c r="I91" s="19"/>
      <c r="J91" s="19"/>
      <c r="K91" s="19"/>
      <c r="L91" s="19"/>
      <c r="M91" s="19"/>
      <c r="N91" s="19"/>
      <c r="O91" s="19"/>
      <c r="P91" s="19"/>
      <c r="Q91" s="19"/>
      <c r="R91" s="19"/>
      <c r="S91" s="19"/>
      <c r="T91" s="19"/>
      <c r="U91" s="19"/>
      <c r="V91" s="19"/>
      <c r="W91" s="19"/>
    </row>
    <row r="92" spans="1:23" x14ac:dyDescent="0.35">
      <c r="A92" s="19"/>
      <c r="B92" s="19"/>
      <c r="C92" s="19"/>
      <c r="D92" s="19"/>
      <c r="E92" s="19"/>
      <c r="F92" s="19"/>
      <c r="G92" s="19"/>
      <c r="H92" s="19"/>
      <c r="I92" s="19"/>
      <c r="J92" s="19"/>
      <c r="K92" s="19"/>
      <c r="L92" s="19"/>
      <c r="M92" s="19"/>
      <c r="N92" s="19"/>
      <c r="O92" s="19"/>
      <c r="P92" s="19"/>
      <c r="Q92" s="19"/>
      <c r="R92" s="19"/>
      <c r="S92" s="19"/>
      <c r="T92" s="19"/>
      <c r="U92" s="19"/>
      <c r="V92" s="19"/>
      <c r="W92" s="19"/>
    </row>
    <row r="93" spans="1:23" x14ac:dyDescent="0.35">
      <c r="A93" s="19"/>
      <c r="B93" s="19"/>
      <c r="C93" s="19"/>
      <c r="D93" s="19"/>
      <c r="E93" s="19"/>
      <c r="F93" s="19"/>
      <c r="G93" s="19"/>
      <c r="H93" s="19"/>
      <c r="I93" s="19"/>
      <c r="J93" s="19"/>
      <c r="K93" s="19"/>
      <c r="L93" s="19"/>
      <c r="M93" s="19"/>
      <c r="N93" s="19"/>
      <c r="O93" s="19"/>
      <c r="P93" s="19"/>
      <c r="Q93" s="19"/>
      <c r="R93" s="19"/>
      <c r="S93" s="19"/>
      <c r="T93" s="19"/>
      <c r="U93" s="19"/>
      <c r="V93" s="19"/>
      <c r="W93" s="19"/>
    </row>
    <row r="94" spans="1:23" x14ac:dyDescent="0.35">
      <c r="A94" s="19"/>
      <c r="B94" s="19"/>
      <c r="C94" s="19"/>
      <c r="D94" s="19"/>
      <c r="E94" s="19"/>
      <c r="F94" s="19"/>
      <c r="G94" s="19"/>
      <c r="H94" s="19"/>
      <c r="I94" s="19"/>
      <c r="J94" s="19"/>
      <c r="K94" s="19"/>
      <c r="L94" s="19"/>
      <c r="M94" s="19"/>
      <c r="N94" s="19"/>
      <c r="O94" s="19"/>
      <c r="P94" s="19"/>
      <c r="Q94" s="19"/>
      <c r="R94" s="19"/>
      <c r="S94" s="19"/>
      <c r="T94" s="19"/>
      <c r="U94" s="19"/>
      <c r="V94" s="19"/>
      <c r="W94" s="19"/>
    </row>
    <row r="95" spans="1:23" x14ac:dyDescent="0.35">
      <c r="A95" s="19"/>
      <c r="B95" s="19"/>
      <c r="C95" s="19"/>
      <c r="D95" s="19"/>
      <c r="E95" s="19"/>
      <c r="F95" s="19"/>
      <c r="G95" s="19"/>
      <c r="H95" s="19"/>
      <c r="I95" s="19"/>
      <c r="J95" s="19"/>
      <c r="K95" s="19"/>
      <c r="L95" s="19"/>
      <c r="M95" s="19"/>
      <c r="N95" s="19"/>
      <c r="O95" s="19"/>
      <c r="P95" s="19"/>
      <c r="Q95" s="19"/>
      <c r="R95" s="19"/>
      <c r="S95" s="19"/>
      <c r="T95" s="19"/>
      <c r="U95" s="19"/>
      <c r="V95" s="19"/>
      <c r="W95" s="19"/>
    </row>
    <row r="96" spans="1:23" x14ac:dyDescent="0.35">
      <c r="A96" s="19"/>
      <c r="B96" s="19"/>
      <c r="C96" s="19"/>
      <c r="D96" s="19"/>
      <c r="E96" s="19"/>
      <c r="F96" s="19"/>
      <c r="G96" s="19"/>
      <c r="H96" s="19"/>
      <c r="I96" s="19"/>
      <c r="J96" s="19"/>
      <c r="K96" s="19"/>
      <c r="L96" s="19"/>
      <c r="M96" s="19"/>
      <c r="N96" s="19"/>
      <c r="O96" s="19"/>
      <c r="P96" s="19"/>
      <c r="Q96" s="19"/>
      <c r="R96" s="19"/>
      <c r="S96" s="19"/>
      <c r="T96" s="19"/>
      <c r="U96" s="19"/>
      <c r="V96" s="19"/>
      <c r="W96" s="19"/>
    </row>
    <row r="97" spans="1:23" x14ac:dyDescent="0.35">
      <c r="A97" s="19"/>
      <c r="B97" s="19"/>
      <c r="C97" s="19"/>
      <c r="D97" s="19"/>
      <c r="E97" s="19"/>
      <c r="F97" s="19"/>
      <c r="G97" s="19"/>
      <c r="H97" s="19"/>
      <c r="I97" s="19"/>
      <c r="J97" s="19"/>
      <c r="K97" s="19"/>
      <c r="L97" s="19"/>
      <c r="M97" s="19"/>
      <c r="N97" s="19"/>
      <c r="O97" s="19"/>
      <c r="P97" s="19"/>
      <c r="Q97" s="19"/>
      <c r="R97" s="19"/>
      <c r="S97" s="19"/>
      <c r="T97" s="19"/>
      <c r="U97" s="19"/>
      <c r="V97" s="19"/>
      <c r="W97" s="19"/>
    </row>
    <row r="98" spans="1:23" x14ac:dyDescent="0.35">
      <c r="A98" s="19"/>
      <c r="B98" s="19"/>
      <c r="C98" s="19"/>
      <c r="D98" s="19"/>
      <c r="E98" s="19"/>
      <c r="F98" s="19"/>
      <c r="G98" s="19"/>
      <c r="H98" s="19"/>
      <c r="I98" s="19"/>
      <c r="J98" s="19"/>
      <c r="K98" s="19"/>
      <c r="L98" s="19"/>
      <c r="M98" s="19"/>
      <c r="N98" s="19"/>
      <c r="O98" s="19"/>
      <c r="P98" s="19"/>
      <c r="Q98" s="19"/>
      <c r="R98" s="19"/>
      <c r="S98" s="19"/>
      <c r="T98" s="19"/>
      <c r="U98" s="19"/>
      <c r="V98" s="19"/>
      <c r="W98" s="19"/>
    </row>
    <row r="99" spans="1:23" x14ac:dyDescent="0.35">
      <c r="A99" s="19"/>
      <c r="B99" s="19"/>
      <c r="C99" s="19"/>
      <c r="D99" s="19"/>
      <c r="E99" s="19"/>
      <c r="F99" s="19"/>
      <c r="G99" s="19"/>
      <c r="H99" s="19"/>
      <c r="I99" s="19"/>
      <c r="J99" s="19"/>
      <c r="K99" s="19"/>
      <c r="L99" s="19"/>
      <c r="M99" s="19"/>
      <c r="N99" s="19"/>
      <c r="O99" s="19"/>
      <c r="P99" s="19"/>
      <c r="Q99" s="19"/>
      <c r="R99" s="19"/>
      <c r="S99" s="19"/>
      <c r="T99" s="19"/>
      <c r="U99" s="19"/>
      <c r="V99" s="19"/>
      <c r="W99" s="19"/>
    </row>
    <row r="100" spans="1:23" x14ac:dyDescent="0.35">
      <c r="A100" s="19"/>
      <c r="B100" s="19"/>
      <c r="C100" s="19"/>
      <c r="D100" s="19"/>
      <c r="E100" s="19"/>
      <c r="F100" s="19"/>
      <c r="G100" s="19"/>
      <c r="H100" s="19"/>
      <c r="I100" s="19"/>
      <c r="J100" s="19"/>
      <c r="K100" s="19"/>
      <c r="L100" s="19"/>
      <c r="M100" s="19"/>
      <c r="N100" s="19"/>
      <c r="O100" s="19"/>
      <c r="P100" s="19"/>
      <c r="Q100" s="19"/>
      <c r="R100" s="19"/>
      <c r="S100" s="19"/>
      <c r="T100" s="19"/>
      <c r="U100" s="19"/>
      <c r="V100" s="19"/>
      <c r="W100" s="19"/>
    </row>
    <row r="101" spans="1:23" x14ac:dyDescent="0.35">
      <c r="A101" s="19"/>
      <c r="B101" s="19"/>
      <c r="C101" s="19"/>
      <c r="D101" s="19"/>
      <c r="E101" s="19"/>
      <c r="F101" s="19"/>
      <c r="G101" s="19"/>
      <c r="H101" s="19"/>
      <c r="I101" s="19"/>
      <c r="J101" s="19"/>
      <c r="K101" s="19"/>
      <c r="L101" s="19"/>
      <c r="M101" s="19"/>
      <c r="N101" s="19"/>
      <c r="O101" s="19"/>
      <c r="P101" s="19"/>
      <c r="Q101" s="19"/>
      <c r="R101" s="19"/>
      <c r="S101" s="19"/>
      <c r="T101" s="19"/>
      <c r="U101" s="19"/>
      <c r="V101" s="19"/>
      <c r="W101" s="19"/>
    </row>
    <row r="102" spans="1:23" x14ac:dyDescent="0.35">
      <c r="A102" s="19"/>
      <c r="B102" s="19"/>
      <c r="C102" s="19"/>
      <c r="D102" s="19"/>
      <c r="E102" s="19"/>
      <c r="F102" s="19"/>
      <c r="G102" s="19"/>
      <c r="H102" s="19"/>
      <c r="I102" s="19"/>
      <c r="J102" s="19"/>
      <c r="K102" s="19"/>
      <c r="L102" s="19"/>
      <c r="M102" s="19"/>
      <c r="N102" s="19"/>
      <c r="O102" s="19"/>
      <c r="P102" s="19"/>
      <c r="Q102" s="19"/>
      <c r="R102" s="19"/>
      <c r="S102" s="19"/>
      <c r="T102" s="19"/>
      <c r="U102" s="19"/>
      <c r="V102" s="19"/>
      <c r="W102" s="19"/>
    </row>
    <row r="103" spans="1:23" x14ac:dyDescent="0.35">
      <c r="A103" s="19"/>
      <c r="B103" s="19"/>
      <c r="C103" s="19"/>
      <c r="D103" s="19"/>
      <c r="E103" s="19"/>
      <c r="F103" s="19"/>
      <c r="G103" s="19"/>
      <c r="H103" s="19"/>
      <c r="I103" s="19"/>
      <c r="J103" s="19"/>
      <c r="K103" s="19"/>
      <c r="L103" s="19"/>
      <c r="M103" s="19"/>
      <c r="N103" s="19"/>
      <c r="O103" s="19"/>
      <c r="P103" s="19"/>
      <c r="Q103" s="19"/>
      <c r="R103" s="19"/>
      <c r="S103" s="19"/>
      <c r="T103" s="19"/>
      <c r="U103" s="19"/>
      <c r="V103" s="19"/>
      <c r="W103" s="19"/>
    </row>
    <row r="104" spans="1:23" x14ac:dyDescent="0.35">
      <c r="A104" s="19"/>
      <c r="B104" s="19"/>
      <c r="C104" s="19"/>
      <c r="D104" s="19"/>
      <c r="E104" s="19"/>
      <c r="F104" s="19"/>
      <c r="G104" s="19"/>
      <c r="H104" s="19"/>
      <c r="I104" s="19"/>
      <c r="J104" s="19"/>
      <c r="K104" s="19"/>
      <c r="L104" s="19"/>
      <c r="M104" s="19"/>
      <c r="N104" s="19"/>
      <c r="O104" s="19"/>
      <c r="P104" s="19"/>
      <c r="Q104" s="19"/>
      <c r="R104" s="19"/>
      <c r="S104" s="19"/>
      <c r="T104" s="19"/>
      <c r="U104" s="19"/>
      <c r="V104" s="19"/>
      <c r="W104" s="19"/>
    </row>
    <row r="105" spans="1:23" x14ac:dyDescent="0.35">
      <c r="A105" s="19"/>
      <c r="B105" s="19"/>
      <c r="C105" s="19"/>
      <c r="D105" s="19"/>
      <c r="E105" s="19"/>
      <c r="F105" s="19"/>
      <c r="G105" s="19"/>
      <c r="H105" s="19"/>
      <c r="I105" s="19"/>
      <c r="J105" s="19"/>
      <c r="K105" s="19"/>
      <c r="L105" s="19"/>
      <c r="M105" s="19"/>
      <c r="N105" s="19"/>
      <c r="O105" s="19"/>
      <c r="P105" s="19"/>
      <c r="Q105" s="19"/>
      <c r="R105" s="19"/>
      <c r="S105" s="19"/>
      <c r="T105" s="19"/>
      <c r="U105" s="19"/>
      <c r="V105" s="19"/>
      <c r="W105" s="19"/>
    </row>
    <row r="106" spans="1:23" x14ac:dyDescent="0.35">
      <c r="A106" s="19"/>
      <c r="B106" s="19"/>
      <c r="C106" s="19"/>
      <c r="D106" s="19"/>
      <c r="E106" s="19"/>
      <c r="F106" s="19"/>
      <c r="G106" s="19"/>
      <c r="H106" s="19"/>
      <c r="I106" s="19"/>
      <c r="J106" s="19"/>
      <c r="K106" s="19"/>
      <c r="L106" s="19"/>
      <c r="M106" s="19"/>
      <c r="N106" s="19"/>
      <c r="O106" s="19"/>
      <c r="P106" s="19"/>
      <c r="Q106" s="19"/>
      <c r="R106" s="19"/>
      <c r="S106" s="19"/>
      <c r="T106" s="19"/>
      <c r="U106" s="19"/>
      <c r="V106" s="19"/>
      <c r="W106" s="19"/>
    </row>
    <row r="107" spans="1:23" x14ac:dyDescent="0.35">
      <c r="A107" s="19"/>
      <c r="B107" s="19"/>
      <c r="C107" s="19"/>
      <c r="D107" s="19"/>
      <c r="E107" s="19"/>
      <c r="F107" s="19"/>
      <c r="G107" s="19"/>
      <c r="H107" s="19"/>
      <c r="I107" s="19"/>
      <c r="J107" s="19"/>
      <c r="K107" s="19"/>
      <c r="L107" s="19"/>
      <c r="M107" s="19"/>
      <c r="N107" s="19"/>
      <c r="O107" s="19"/>
      <c r="P107" s="19"/>
      <c r="Q107" s="19"/>
      <c r="R107" s="19"/>
      <c r="S107" s="19"/>
      <c r="T107" s="19"/>
      <c r="U107" s="19"/>
      <c r="V107" s="19"/>
      <c r="W107" s="19"/>
    </row>
    <row r="108" spans="1:23" x14ac:dyDescent="0.35">
      <c r="A108" s="19"/>
      <c r="B108" s="19"/>
      <c r="C108" s="19"/>
      <c r="D108" s="19"/>
      <c r="E108" s="19"/>
      <c r="F108" s="19"/>
      <c r="G108" s="19"/>
      <c r="H108" s="19"/>
      <c r="I108" s="19"/>
      <c r="J108" s="19"/>
      <c r="K108" s="19"/>
      <c r="L108" s="19"/>
      <c r="M108" s="19"/>
      <c r="N108" s="19"/>
      <c r="O108" s="19"/>
      <c r="P108" s="19"/>
      <c r="Q108" s="19"/>
      <c r="R108" s="19"/>
      <c r="S108" s="19"/>
      <c r="T108" s="19"/>
      <c r="U108" s="19"/>
      <c r="V108" s="19"/>
      <c r="W108" s="19"/>
    </row>
    <row r="109" spans="1:23" x14ac:dyDescent="0.35">
      <c r="A109" s="19"/>
      <c r="B109" s="19"/>
      <c r="C109" s="19"/>
      <c r="D109" s="19"/>
      <c r="E109" s="19"/>
      <c r="F109" s="19"/>
      <c r="G109" s="19"/>
      <c r="H109" s="19"/>
      <c r="I109" s="19"/>
      <c r="J109" s="19"/>
      <c r="K109" s="19"/>
      <c r="L109" s="19"/>
      <c r="M109" s="19"/>
      <c r="N109" s="19"/>
      <c r="O109" s="19"/>
      <c r="P109" s="19"/>
      <c r="Q109" s="19"/>
      <c r="R109" s="19"/>
      <c r="S109" s="19"/>
      <c r="T109" s="19"/>
      <c r="U109" s="19"/>
      <c r="V109" s="19"/>
      <c r="W109" s="19"/>
    </row>
    <row r="110" spans="1:23" x14ac:dyDescent="0.35">
      <c r="A110" s="19"/>
      <c r="B110" s="19"/>
      <c r="C110" s="19"/>
      <c r="D110" s="19"/>
      <c r="E110" s="19"/>
      <c r="F110" s="19"/>
      <c r="G110" s="19"/>
      <c r="H110" s="19"/>
      <c r="I110" s="19"/>
      <c r="J110" s="19"/>
      <c r="K110" s="19"/>
      <c r="L110" s="19"/>
      <c r="M110" s="19"/>
      <c r="N110" s="19"/>
      <c r="O110" s="19"/>
      <c r="P110" s="19"/>
      <c r="Q110" s="19"/>
      <c r="R110" s="19"/>
      <c r="S110" s="19"/>
      <c r="T110" s="19"/>
      <c r="U110" s="19"/>
      <c r="V110" s="19"/>
      <c r="W110" s="19"/>
    </row>
    <row r="111" spans="1:23" x14ac:dyDescent="0.35">
      <c r="A111" s="19"/>
      <c r="B111" s="19"/>
      <c r="C111" s="19"/>
      <c r="D111" s="19"/>
      <c r="E111" s="19"/>
      <c r="F111" s="19"/>
      <c r="G111" s="19"/>
      <c r="H111" s="19"/>
      <c r="I111" s="19"/>
      <c r="J111" s="19"/>
      <c r="K111" s="19"/>
      <c r="L111" s="19"/>
      <c r="M111" s="19"/>
      <c r="N111" s="19"/>
      <c r="O111" s="19"/>
      <c r="P111" s="19"/>
      <c r="Q111" s="19"/>
      <c r="R111" s="19"/>
      <c r="S111" s="19"/>
      <c r="T111" s="19"/>
      <c r="U111" s="19"/>
      <c r="V111" s="19"/>
      <c r="W111" s="19"/>
    </row>
    <row r="112" spans="1:23" x14ac:dyDescent="0.35">
      <c r="A112" s="19"/>
      <c r="B112" s="19"/>
      <c r="C112" s="19"/>
      <c r="D112" s="19"/>
      <c r="E112" s="19"/>
      <c r="F112" s="19"/>
      <c r="G112" s="19"/>
      <c r="H112" s="19"/>
      <c r="I112" s="19"/>
      <c r="J112" s="19"/>
      <c r="K112" s="19"/>
      <c r="L112" s="19"/>
      <c r="M112" s="19"/>
      <c r="N112" s="19"/>
      <c r="O112" s="19"/>
      <c r="P112" s="19"/>
      <c r="Q112" s="19"/>
      <c r="R112" s="19"/>
      <c r="S112" s="19"/>
      <c r="T112" s="19"/>
      <c r="U112" s="19"/>
      <c r="V112" s="19"/>
      <c r="W112" s="19"/>
    </row>
    <row r="113" spans="1:23" x14ac:dyDescent="0.35">
      <c r="A113" s="19"/>
      <c r="B113" s="19"/>
      <c r="C113" s="19"/>
      <c r="D113" s="19"/>
      <c r="E113" s="19"/>
      <c r="F113" s="19"/>
      <c r="G113" s="19"/>
      <c r="H113" s="19"/>
      <c r="I113" s="19"/>
      <c r="J113" s="19"/>
      <c r="K113" s="19"/>
      <c r="L113" s="19"/>
      <c r="M113" s="19"/>
      <c r="N113" s="19"/>
      <c r="O113" s="19"/>
      <c r="P113" s="19"/>
      <c r="Q113" s="19"/>
      <c r="R113" s="19"/>
      <c r="S113" s="19"/>
      <c r="T113" s="19"/>
      <c r="U113" s="19"/>
      <c r="V113" s="19"/>
      <c r="W113" s="19"/>
    </row>
    <row r="114" spans="1:23" x14ac:dyDescent="0.35">
      <c r="A114" s="19"/>
      <c r="B114" s="19"/>
      <c r="C114" s="19"/>
      <c r="D114" s="19"/>
      <c r="E114" s="19"/>
      <c r="F114" s="19"/>
      <c r="G114" s="19"/>
      <c r="H114" s="19"/>
      <c r="I114" s="19"/>
      <c r="J114" s="19"/>
      <c r="K114" s="19"/>
      <c r="L114" s="19"/>
      <c r="M114" s="19"/>
      <c r="N114" s="19"/>
      <c r="O114" s="19"/>
      <c r="P114" s="19"/>
      <c r="Q114" s="19"/>
      <c r="R114" s="19"/>
      <c r="S114" s="19"/>
      <c r="T114" s="19"/>
      <c r="U114" s="19"/>
      <c r="V114" s="19"/>
      <c r="W114" s="19"/>
    </row>
    <row r="115" spans="1:23" x14ac:dyDescent="0.35">
      <c r="A115" s="19"/>
      <c r="B115" s="19"/>
      <c r="C115" s="19"/>
      <c r="D115" s="19"/>
      <c r="E115" s="19"/>
      <c r="F115" s="19"/>
      <c r="G115" s="19"/>
      <c r="H115" s="19"/>
      <c r="I115" s="19"/>
      <c r="J115" s="19"/>
      <c r="K115" s="19"/>
      <c r="L115" s="19"/>
      <c r="M115" s="19"/>
      <c r="N115" s="19"/>
      <c r="O115" s="19"/>
      <c r="P115" s="19"/>
      <c r="Q115" s="19"/>
      <c r="R115" s="19"/>
      <c r="S115" s="19"/>
      <c r="T115" s="19"/>
      <c r="U115" s="19"/>
      <c r="V115" s="19"/>
      <c r="W115" s="19"/>
    </row>
    <row r="116" spans="1:23" x14ac:dyDescent="0.35">
      <c r="A116" s="19"/>
      <c r="B116" s="19"/>
      <c r="C116" s="19"/>
      <c r="D116" s="19"/>
      <c r="E116" s="19"/>
      <c r="F116" s="19"/>
      <c r="G116" s="19"/>
      <c r="H116" s="19"/>
      <c r="I116" s="19"/>
      <c r="J116" s="19"/>
      <c r="K116" s="19"/>
      <c r="L116" s="19"/>
      <c r="M116" s="19"/>
      <c r="N116" s="19"/>
      <c r="O116" s="19"/>
      <c r="P116" s="19"/>
      <c r="Q116" s="19"/>
      <c r="R116" s="19"/>
      <c r="S116" s="19"/>
      <c r="T116" s="19"/>
      <c r="U116" s="19"/>
      <c r="V116" s="19"/>
      <c r="W116" s="19"/>
    </row>
    <row r="117" spans="1:23" x14ac:dyDescent="0.35">
      <c r="A117" s="19"/>
      <c r="B117" s="19"/>
      <c r="C117" s="19"/>
      <c r="D117" s="19"/>
      <c r="E117" s="19"/>
      <c r="F117" s="19"/>
      <c r="G117" s="19"/>
      <c r="H117" s="19"/>
      <c r="I117" s="19"/>
      <c r="J117" s="19"/>
      <c r="K117" s="19"/>
      <c r="L117" s="19"/>
      <c r="M117" s="19"/>
      <c r="N117" s="19"/>
      <c r="O117" s="19"/>
      <c r="P117" s="19"/>
      <c r="Q117" s="19"/>
      <c r="R117" s="19"/>
      <c r="S117" s="19"/>
      <c r="T117" s="19"/>
      <c r="U117" s="19"/>
      <c r="V117" s="19"/>
      <c r="W117" s="19"/>
    </row>
    <row r="118" spans="1:23" x14ac:dyDescent="0.35">
      <c r="A118" s="19"/>
      <c r="B118" s="19"/>
      <c r="C118" s="19"/>
      <c r="D118" s="19"/>
      <c r="E118" s="19"/>
      <c r="F118" s="19"/>
      <c r="G118" s="19"/>
      <c r="H118" s="19"/>
      <c r="I118" s="19"/>
      <c r="J118" s="19"/>
      <c r="K118" s="19"/>
      <c r="L118" s="19"/>
      <c r="M118" s="19"/>
      <c r="N118" s="19"/>
      <c r="O118" s="19"/>
      <c r="P118" s="19"/>
      <c r="Q118" s="19"/>
      <c r="R118" s="19"/>
      <c r="S118" s="19"/>
      <c r="T118" s="19"/>
      <c r="U118" s="19"/>
      <c r="V118" s="19"/>
      <c r="W118" s="19"/>
    </row>
    <row r="119" spans="1:23" x14ac:dyDescent="0.35">
      <c r="A119" s="19"/>
      <c r="B119" s="19"/>
      <c r="C119" s="19"/>
      <c r="D119" s="19"/>
      <c r="E119" s="19"/>
      <c r="F119" s="19"/>
      <c r="G119" s="19"/>
      <c r="H119" s="19"/>
      <c r="I119" s="19"/>
      <c r="J119" s="19"/>
      <c r="K119" s="19"/>
      <c r="L119" s="19"/>
      <c r="M119" s="19"/>
      <c r="N119" s="19"/>
      <c r="O119" s="19"/>
      <c r="P119" s="19"/>
      <c r="Q119" s="19"/>
      <c r="R119" s="19"/>
      <c r="S119" s="19"/>
      <c r="T119" s="19"/>
      <c r="U119" s="19"/>
      <c r="V119" s="19"/>
      <c r="W119" s="19"/>
    </row>
    <row r="120" spans="1:23" x14ac:dyDescent="0.35">
      <c r="A120" s="19"/>
      <c r="B120" s="19"/>
      <c r="C120" s="19"/>
      <c r="D120" s="19"/>
      <c r="E120" s="19"/>
      <c r="F120" s="19"/>
      <c r="G120" s="19"/>
      <c r="H120" s="19"/>
      <c r="I120" s="19"/>
      <c r="J120" s="19"/>
      <c r="K120" s="19"/>
      <c r="L120" s="19"/>
      <c r="M120" s="19"/>
      <c r="N120" s="19"/>
      <c r="O120" s="19"/>
      <c r="P120" s="19"/>
      <c r="Q120" s="19"/>
      <c r="R120" s="19"/>
      <c r="S120" s="19"/>
      <c r="T120" s="19"/>
      <c r="U120" s="19"/>
      <c r="V120" s="19"/>
      <c r="W120" s="19"/>
    </row>
    <row r="121" spans="1:23" x14ac:dyDescent="0.35">
      <c r="A121" s="19"/>
      <c r="B121" s="19"/>
      <c r="C121" s="19"/>
      <c r="D121" s="19"/>
      <c r="E121" s="19"/>
      <c r="F121" s="19"/>
      <c r="G121" s="19"/>
      <c r="H121" s="19"/>
      <c r="I121" s="19"/>
      <c r="J121" s="19"/>
      <c r="K121" s="19"/>
      <c r="L121" s="19"/>
      <c r="M121" s="19"/>
      <c r="N121" s="19"/>
      <c r="O121" s="19"/>
      <c r="P121" s="19"/>
      <c r="Q121" s="19"/>
      <c r="R121" s="19"/>
      <c r="S121" s="19"/>
      <c r="T121" s="19"/>
      <c r="U121" s="19"/>
      <c r="V121" s="19"/>
      <c r="W121" s="19"/>
    </row>
    <row r="122" spans="1:23" x14ac:dyDescent="0.35">
      <c r="A122" s="19"/>
      <c r="B122" s="19"/>
      <c r="C122" s="19"/>
      <c r="D122" s="19"/>
      <c r="E122" s="19"/>
      <c r="F122" s="19"/>
      <c r="G122" s="19"/>
      <c r="H122" s="19"/>
      <c r="I122" s="19"/>
      <c r="J122" s="19"/>
      <c r="K122" s="19"/>
      <c r="L122" s="19"/>
      <c r="M122" s="19"/>
      <c r="N122" s="19"/>
      <c r="O122" s="19"/>
      <c r="P122" s="19"/>
      <c r="Q122" s="19"/>
      <c r="R122" s="19"/>
      <c r="S122" s="19"/>
      <c r="T122" s="19"/>
      <c r="U122" s="19"/>
      <c r="V122" s="19"/>
      <c r="W122" s="19"/>
    </row>
    <row r="123" spans="1:23" x14ac:dyDescent="0.35">
      <c r="A123" s="19"/>
      <c r="B123" s="19"/>
      <c r="C123" s="19"/>
      <c r="D123" s="19"/>
      <c r="E123" s="19"/>
      <c r="F123" s="19"/>
      <c r="G123" s="19"/>
      <c r="H123" s="19"/>
      <c r="I123" s="19"/>
      <c r="J123" s="19"/>
      <c r="K123" s="19"/>
      <c r="L123" s="19"/>
      <c r="M123" s="19"/>
      <c r="N123" s="19"/>
      <c r="O123" s="19"/>
      <c r="P123" s="19"/>
      <c r="Q123" s="19"/>
      <c r="R123" s="19"/>
      <c r="S123" s="19"/>
      <c r="T123" s="19"/>
      <c r="U123" s="19"/>
      <c r="V123" s="19"/>
      <c r="W123" s="19"/>
    </row>
    <row r="124" spans="1:23" x14ac:dyDescent="0.35">
      <c r="A124" s="19"/>
      <c r="B124" s="19"/>
      <c r="C124" s="19"/>
      <c r="D124" s="19"/>
      <c r="E124" s="19"/>
      <c r="F124" s="19"/>
      <c r="G124" s="19"/>
      <c r="H124" s="19"/>
      <c r="I124" s="19"/>
      <c r="J124" s="19"/>
      <c r="K124" s="19"/>
      <c r="L124" s="19"/>
      <c r="M124" s="19"/>
      <c r="N124" s="19"/>
      <c r="O124" s="19"/>
      <c r="P124" s="19"/>
      <c r="Q124" s="19"/>
      <c r="R124" s="19"/>
      <c r="S124" s="19"/>
      <c r="T124" s="19"/>
      <c r="U124" s="19"/>
      <c r="V124" s="19"/>
      <c r="W124" s="19"/>
    </row>
    <row r="125" spans="1:23" x14ac:dyDescent="0.35">
      <c r="A125" s="19"/>
      <c r="B125" s="19"/>
      <c r="C125" s="19"/>
      <c r="D125" s="19"/>
      <c r="E125" s="19"/>
      <c r="F125" s="19"/>
      <c r="G125" s="19"/>
      <c r="H125" s="19"/>
      <c r="I125" s="19"/>
      <c r="J125" s="19"/>
      <c r="K125" s="19"/>
      <c r="L125" s="19"/>
      <c r="M125" s="19"/>
      <c r="N125" s="19"/>
      <c r="O125" s="19"/>
      <c r="P125" s="19"/>
      <c r="Q125" s="19"/>
      <c r="R125" s="19"/>
      <c r="S125" s="19"/>
      <c r="T125" s="19"/>
      <c r="U125" s="19"/>
      <c r="V125" s="19"/>
      <c r="W125" s="19"/>
    </row>
    <row r="126" spans="1:23" x14ac:dyDescent="0.35">
      <c r="A126" s="19"/>
      <c r="B126" s="19"/>
      <c r="C126" s="19"/>
      <c r="D126" s="19"/>
      <c r="E126" s="19"/>
      <c r="F126" s="19"/>
      <c r="G126" s="19"/>
      <c r="H126" s="19"/>
      <c r="I126" s="19"/>
      <c r="J126" s="19"/>
      <c r="K126" s="19"/>
      <c r="L126" s="19"/>
      <c r="M126" s="19"/>
      <c r="N126" s="19"/>
      <c r="O126" s="19"/>
      <c r="P126" s="19"/>
      <c r="Q126" s="19"/>
      <c r="R126" s="19"/>
      <c r="S126" s="19"/>
      <c r="T126" s="19"/>
      <c r="U126" s="19"/>
      <c r="V126" s="19"/>
      <c r="W126" s="19"/>
    </row>
    <row r="127" spans="1:23" x14ac:dyDescent="0.35">
      <c r="A127" s="19"/>
      <c r="B127" s="19"/>
      <c r="C127" s="19"/>
      <c r="D127" s="19"/>
      <c r="E127" s="19"/>
      <c r="F127" s="19"/>
      <c r="G127" s="19"/>
      <c r="H127" s="19"/>
      <c r="I127" s="19"/>
      <c r="J127" s="19"/>
      <c r="K127" s="19"/>
      <c r="L127" s="19"/>
      <c r="M127" s="19"/>
      <c r="N127" s="19"/>
      <c r="O127" s="19"/>
      <c r="P127" s="19"/>
      <c r="Q127" s="19"/>
      <c r="R127" s="19"/>
      <c r="S127" s="19"/>
      <c r="T127" s="19"/>
      <c r="U127" s="19"/>
      <c r="V127" s="19"/>
      <c r="W127" s="19"/>
    </row>
    <row r="128" spans="1:23" x14ac:dyDescent="0.35">
      <c r="A128" s="19"/>
      <c r="B128" s="19"/>
      <c r="C128" s="19"/>
      <c r="D128" s="19"/>
      <c r="E128" s="19"/>
      <c r="F128" s="19"/>
      <c r="G128" s="19"/>
      <c r="H128" s="19"/>
      <c r="I128" s="19"/>
      <c r="J128" s="19"/>
      <c r="K128" s="19"/>
      <c r="L128" s="19"/>
      <c r="M128" s="19"/>
      <c r="N128" s="19"/>
      <c r="O128" s="19"/>
      <c r="P128" s="19"/>
      <c r="Q128" s="19"/>
      <c r="R128" s="19"/>
      <c r="S128" s="19"/>
      <c r="T128" s="19"/>
      <c r="U128" s="19"/>
      <c r="V128" s="19"/>
      <c r="W128" s="19"/>
    </row>
    <row r="129" spans="1:23" x14ac:dyDescent="0.35">
      <c r="A129" s="19"/>
      <c r="B129" s="19"/>
      <c r="C129" s="19"/>
      <c r="D129" s="19"/>
      <c r="E129" s="19"/>
      <c r="F129" s="19"/>
      <c r="G129" s="19"/>
      <c r="H129" s="19"/>
      <c r="I129" s="19"/>
      <c r="J129" s="19"/>
      <c r="K129" s="19"/>
      <c r="L129" s="19"/>
      <c r="M129" s="19"/>
      <c r="N129" s="19"/>
      <c r="O129" s="19"/>
      <c r="P129" s="19"/>
      <c r="Q129" s="19"/>
      <c r="R129" s="19"/>
      <c r="S129" s="19"/>
      <c r="T129" s="19"/>
      <c r="U129" s="19"/>
      <c r="V129" s="19"/>
      <c r="W129" s="19"/>
    </row>
    <row r="130" spans="1:23" x14ac:dyDescent="0.35">
      <c r="A130" s="19"/>
      <c r="B130" s="19"/>
      <c r="C130" s="19"/>
      <c r="D130" s="19"/>
      <c r="E130" s="19"/>
      <c r="F130" s="19"/>
      <c r="G130" s="19"/>
      <c r="H130" s="19"/>
      <c r="I130" s="19"/>
      <c r="J130" s="19"/>
      <c r="K130" s="19"/>
      <c r="L130" s="19"/>
      <c r="M130" s="19"/>
      <c r="N130" s="19"/>
      <c r="O130" s="19"/>
      <c r="P130" s="19"/>
      <c r="Q130" s="19"/>
      <c r="R130" s="19"/>
      <c r="S130" s="19"/>
      <c r="T130" s="19"/>
      <c r="U130" s="19"/>
      <c r="V130" s="19"/>
      <c r="W130" s="19"/>
    </row>
    <row r="131" spans="1:23" x14ac:dyDescent="0.35">
      <c r="A131" s="19"/>
      <c r="B131" s="19"/>
      <c r="C131" s="19"/>
      <c r="D131" s="19"/>
      <c r="E131" s="19"/>
      <c r="F131" s="19"/>
      <c r="G131" s="19"/>
      <c r="H131" s="19"/>
      <c r="I131" s="19"/>
      <c r="J131" s="19"/>
      <c r="K131" s="19"/>
      <c r="L131" s="19"/>
      <c r="M131" s="19"/>
      <c r="N131" s="19"/>
      <c r="O131" s="19"/>
      <c r="P131" s="19"/>
      <c r="Q131" s="19"/>
      <c r="R131" s="19"/>
      <c r="S131" s="19"/>
      <c r="T131" s="19"/>
      <c r="U131" s="19"/>
      <c r="V131" s="19"/>
      <c r="W131" s="19"/>
    </row>
    <row r="132" spans="1:23" x14ac:dyDescent="0.35">
      <c r="A132" s="19"/>
      <c r="B132" s="19"/>
      <c r="C132" s="19"/>
      <c r="D132" s="19"/>
      <c r="E132" s="19"/>
      <c r="F132" s="19"/>
      <c r="G132" s="19"/>
      <c r="H132" s="19"/>
      <c r="I132" s="19"/>
      <c r="J132" s="19"/>
      <c r="K132" s="19"/>
      <c r="L132" s="19"/>
      <c r="M132" s="19"/>
      <c r="N132" s="19"/>
      <c r="O132" s="19"/>
      <c r="P132" s="19"/>
      <c r="Q132" s="19"/>
      <c r="R132" s="19"/>
      <c r="S132" s="19"/>
      <c r="T132" s="19"/>
      <c r="U132" s="19"/>
      <c r="V132" s="19"/>
      <c r="W132" s="19"/>
    </row>
    <row r="133" spans="1:23" x14ac:dyDescent="0.35">
      <c r="A133" s="19"/>
      <c r="B133" s="19"/>
      <c r="C133" s="19"/>
      <c r="D133" s="19"/>
      <c r="E133" s="19"/>
      <c r="F133" s="19"/>
      <c r="G133" s="19"/>
      <c r="H133" s="19"/>
      <c r="I133" s="19"/>
      <c r="J133" s="19"/>
      <c r="K133" s="19"/>
      <c r="L133" s="19"/>
      <c r="M133" s="19"/>
      <c r="N133" s="19"/>
      <c r="O133" s="19"/>
      <c r="P133" s="19"/>
      <c r="Q133" s="19"/>
      <c r="R133" s="19"/>
      <c r="S133" s="19"/>
      <c r="T133" s="19"/>
      <c r="U133" s="19"/>
      <c r="V133" s="19"/>
      <c r="W133" s="19"/>
    </row>
    <row r="134" spans="1:23" x14ac:dyDescent="0.35">
      <c r="A134" s="19"/>
      <c r="B134" s="19"/>
      <c r="C134" s="19"/>
      <c r="D134" s="19"/>
      <c r="E134" s="19"/>
      <c r="F134" s="19"/>
      <c r="G134" s="19"/>
      <c r="H134" s="19"/>
      <c r="I134" s="19"/>
      <c r="J134" s="19"/>
      <c r="K134" s="19"/>
      <c r="L134" s="19"/>
      <c r="M134" s="19"/>
      <c r="N134" s="19"/>
      <c r="O134" s="19"/>
      <c r="P134" s="19"/>
      <c r="Q134" s="19"/>
      <c r="R134" s="19"/>
      <c r="S134" s="19"/>
      <c r="T134" s="19"/>
      <c r="U134" s="19"/>
      <c r="V134" s="19"/>
      <c r="W134" s="19"/>
    </row>
    <row r="135" spans="1:23" x14ac:dyDescent="0.35">
      <c r="A135" s="19"/>
      <c r="B135" s="19"/>
      <c r="C135" s="19"/>
      <c r="D135" s="19"/>
      <c r="E135" s="19"/>
      <c r="F135" s="19"/>
      <c r="G135" s="19"/>
      <c r="H135" s="19"/>
      <c r="I135" s="19"/>
      <c r="J135" s="19"/>
      <c r="K135" s="19"/>
      <c r="L135" s="19"/>
      <c r="M135" s="19"/>
      <c r="N135" s="19"/>
      <c r="O135" s="19"/>
      <c r="P135" s="19"/>
      <c r="Q135" s="19"/>
      <c r="R135" s="19"/>
      <c r="S135" s="19"/>
      <c r="T135" s="19"/>
      <c r="U135" s="19"/>
      <c r="V135" s="19"/>
      <c r="W135" s="19"/>
    </row>
    <row r="136" spans="1:23" x14ac:dyDescent="0.35">
      <c r="A136" s="19"/>
      <c r="B136" s="19"/>
      <c r="C136" s="19"/>
      <c r="D136" s="19"/>
      <c r="E136" s="19"/>
      <c r="F136" s="19"/>
      <c r="G136" s="19"/>
      <c r="H136" s="19"/>
      <c r="I136" s="19"/>
      <c r="J136" s="19"/>
      <c r="K136" s="19"/>
      <c r="L136" s="19"/>
      <c r="M136" s="19"/>
      <c r="N136" s="19"/>
      <c r="O136" s="19"/>
      <c r="P136" s="19"/>
      <c r="Q136" s="19"/>
      <c r="R136" s="19"/>
      <c r="S136" s="19"/>
      <c r="T136" s="19"/>
      <c r="U136" s="19"/>
      <c r="V136" s="19"/>
      <c r="W136" s="19"/>
    </row>
    <row r="137" spans="1:23" x14ac:dyDescent="0.35">
      <c r="A137" s="19"/>
      <c r="B137" s="19"/>
      <c r="C137" s="19"/>
      <c r="D137" s="19"/>
      <c r="E137" s="19"/>
      <c r="F137" s="19"/>
      <c r="G137" s="19"/>
      <c r="H137" s="19"/>
      <c r="I137" s="19"/>
      <c r="J137" s="19"/>
      <c r="K137" s="19"/>
      <c r="L137" s="19"/>
      <c r="M137" s="19"/>
      <c r="N137" s="19"/>
      <c r="O137" s="19"/>
      <c r="P137" s="19"/>
      <c r="Q137" s="19"/>
      <c r="R137" s="19"/>
      <c r="S137" s="19"/>
      <c r="T137" s="19"/>
      <c r="U137" s="19"/>
      <c r="V137" s="19"/>
      <c r="W137" s="19"/>
    </row>
    <row r="138" spans="1:23" x14ac:dyDescent="0.35">
      <c r="A138" s="19"/>
      <c r="B138" s="19"/>
      <c r="C138" s="19"/>
      <c r="D138" s="19"/>
      <c r="E138" s="19"/>
      <c r="F138" s="19"/>
      <c r="G138" s="19"/>
      <c r="H138" s="19"/>
      <c r="I138" s="19"/>
      <c r="J138" s="19"/>
      <c r="K138" s="19"/>
      <c r="L138" s="19"/>
      <c r="M138" s="19"/>
      <c r="N138" s="19"/>
      <c r="O138" s="19"/>
      <c r="P138" s="19"/>
      <c r="Q138" s="19"/>
      <c r="R138" s="19"/>
      <c r="S138" s="19"/>
      <c r="T138" s="19"/>
      <c r="U138" s="19"/>
      <c r="V138" s="19"/>
      <c r="W138" s="19"/>
    </row>
    <row r="139" spans="1:23" x14ac:dyDescent="0.35">
      <c r="A139" s="19"/>
      <c r="B139" s="19"/>
      <c r="C139" s="19"/>
      <c r="D139" s="19"/>
      <c r="E139" s="19"/>
      <c r="F139" s="19"/>
      <c r="G139" s="19"/>
      <c r="H139" s="19"/>
      <c r="I139" s="19"/>
      <c r="J139" s="19"/>
      <c r="K139" s="19"/>
      <c r="L139" s="19"/>
      <c r="M139" s="19"/>
      <c r="N139" s="19"/>
      <c r="O139" s="19"/>
      <c r="P139" s="19"/>
      <c r="Q139" s="19"/>
      <c r="R139" s="19"/>
      <c r="S139" s="19"/>
      <c r="T139" s="19"/>
      <c r="U139" s="19"/>
      <c r="V139" s="19"/>
      <c r="W139" s="19"/>
    </row>
    <row r="140" spans="1:23" x14ac:dyDescent="0.35">
      <c r="A140" s="19"/>
      <c r="B140" s="19"/>
      <c r="C140" s="19"/>
      <c r="D140" s="19"/>
      <c r="E140" s="19"/>
      <c r="F140" s="19"/>
      <c r="G140" s="19"/>
      <c r="H140" s="19"/>
      <c r="I140" s="19"/>
      <c r="J140" s="19"/>
      <c r="K140" s="19"/>
      <c r="L140" s="19"/>
      <c r="M140" s="19"/>
      <c r="N140" s="19"/>
      <c r="O140" s="19"/>
      <c r="P140" s="19"/>
      <c r="Q140" s="19"/>
      <c r="R140" s="19"/>
      <c r="S140" s="19"/>
      <c r="T140" s="19"/>
      <c r="U140" s="19"/>
      <c r="V140" s="19"/>
      <c r="W140" s="19"/>
    </row>
    <row r="141" spans="1:23" x14ac:dyDescent="0.35">
      <c r="A141" s="19"/>
      <c r="B141" s="19"/>
      <c r="C141" s="19"/>
      <c r="D141" s="19"/>
      <c r="E141" s="19"/>
      <c r="F141" s="19"/>
      <c r="G141" s="19"/>
      <c r="H141" s="19"/>
      <c r="I141" s="19"/>
      <c r="J141" s="19"/>
      <c r="K141" s="19"/>
      <c r="L141" s="19"/>
      <c r="M141" s="19"/>
      <c r="N141" s="19"/>
      <c r="O141" s="19"/>
      <c r="P141" s="19"/>
      <c r="Q141" s="19"/>
      <c r="R141" s="19"/>
      <c r="S141" s="19"/>
      <c r="T141" s="19"/>
      <c r="U141" s="19"/>
      <c r="V141" s="19"/>
      <c r="W141" s="19"/>
    </row>
    <row r="142" spans="1:23" x14ac:dyDescent="0.35">
      <c r="A142" s="19"/>
      <c r="B142" s="19"/>
      <c r="C142" s="19"/>
      <c r="D142" s="19"/>
      <c r="E142" s="19"/>
      <c r="F142" s="19"/>
      <c r="G142" s="19"/>
      <c r="H142" s="19"/>
      <c r="I142" s="19"/>
      <c r="J142" s="19"/>
      <c r="K142" s="19"/>
      <c r="L142" s="19"/>
      <c r="M142" s="19"/>
      <c r="N142" s="19"/>
      <c r="O142" s="19"/>
      <c r="P142" s="19"/>
      <c r="Q142" s="19"/>
      <c r="R142" s="19"/>
      <c r="S142" s="19"/>
      <c r="T142" s="19"/>
      <c r="U142" s="19"/>
      <c r="V142" s="19"/>
      <c r="W142" s="19"/>
    </row>
    <row r="143" spans="1:23" x14ac:dyDescent="0.35">
      <c r="A143" s="19"/>
      <c r="B143" s="19"/>
      <c r="C143" s="19"/>
      <c r="D143" s="19"/>
      <c r="E143" s="19"/>
      <c r="F143" s="19"/>
      <c r="G143" s="19"/>
      <c r="H143" s="19"/>
      <c r="I143" s="19"/>
      <c r="J143" s="19"/>
      <c r="K143" s="19"/>
      <c r="L143" s="19"/>
      <c r="M143" s="19"/>
      <c r="N143" s="19"/>
      <c r="O143" s="19"/>
      <c r="P143" s="19"/>
      <c r="Q143" s="19"/>
      <c r="R143" s="19"/>
      <c r="S143" s="19"/>
      <c r="T143" s="19"/>
      <c r="U143" s="19"/>
      <c r="V143" s="19"/>
      <c r="W143" s="19"/>
    </row>
    <row r="144" spans="1:23" x14ac:dyDescent="0.35">
      <c r="A144" s="19"/>
      <c r="B144" s="19"/>
      <c r="C144" s="19"/>
      <c r="D144" s="19"/>
      <c r="E144" s="19"/>
      <c r="F144" s="19"/>
      <c r="G144" s="19"/>
      <c r="H144" s="19"/>
      <c r="I144" s="19"/>
      <c r="J144" s="19"/>
      <c r="K144" s="19"/>
      <c r="L144" s="19"/>
      <c r="M144" s="19"/>
      <c r="N144" s="19"/>
      <c r="O144" s="19"/>
      <c r="P144" s="19"/>
      <c r="Q144" s="19"/>
      <c r="R144" s="19"/>
      <c r="S144" s="19"/>
      <c r="T144" s="19"/>
      <c r="U144" s="19"/>
      <c r="V144" s="19"/>
      <c r="W144" s="19"/>
    </row>
    <row r="145" spans="1:23" x14ac:dyDescent="0.35">
      <c r="A145" s="19"/>
      <c r="B145" s="19"/>
      <c r="C145" s="19"/>
      <c r="D145" s="19"/>
      <c r="E145" s="19"/>
      <c r="F145" s="19"/>
      <c r="G145" s="19"/>
      <c r="H145" s="19"/>
      <c r="I145" s="19"/>
      <c r="J145" s="19"/>
      <c r="K145" s="19"/>
      <c r="L145" s="19"/>
      <c r="M145" s="19"/>
      <c r="N145" s="19"/>
      <c r="O145" s="19"/>
      <c r="P145" s="19"/>
      <c r="Q145" s="19"/>
      <c r="R145" s="19"/>
      <c r="S145" s="19"/>
      <c r="T145" s="19"/>
      <c r="U145" s="19"/>
      <c r="V145" s="19"/>
      <c r="W145" s="19"/>
    </row>
    <row r="146" spans="1:23" x14ac:dyDescent="0.35">
      <c r="A146" s="19"/>
      <c r="B146" s="19"/>
      <c r="C146" s="19"/>
      <c r="D146" s="19"/>
      <c r="E146" s="19"/>
      <c r="F146" s="19"/>
      <c r="G146" s="19"/>
      <c r="H146" s="19"/>
      <c r="I146" s="19"/>
      <c r="J146" s="19"/>
      <c r="K146" s="19"/>
      <c r="L146" s="19"/>
      <c r="M146" s="19"/>
      <c r="N146" s="19"/>
      <c r="O146" s="19"/>
      <c r="P146" s="19"/>
      <c r="Q146" s="19"/>
      <c r="R146" s="19"/>
      <c r="S146" s="19"/>
      <c r="T146" s="19"/>
      <c r="U146" s="19"/>
      <c r="V146" s="19"/>
      <c r="W146" s="19"/>
    </row>
    <row r="147" spans="1:23" x14ac:dyDescent="0.35">
      <c r="A147" s="19"/>
      <c r="B147" s="19"/>
      <c r="C147" s="19"/>
      <c r="D147" s="19"/>
      <c r="E147" s="19"/>
      <c r="F147" s="19"/>
      <c r="G147" s="19"/>
      <c r="H147" s="19"/>
      <c r="I147" s="19"/>
      <c r="J147" s="19"/>
      <c r="K147" s="19"/>
      <c r="L147" s="19"/>
      <c r="M147" s="19"/>
      <c r="N147" s="19"/>
      <c r="O147" s="19"/>
      <c r="P147" s="19"/>
      <c r="Q147" s="19"/>
      <c r="R147" s="19"/>
      <c r="S147" s="19"/>
      <c r="T147" s="19"/>
      <c r="U147" s="19"/>
      <c r="V147" s="19"/>
      <c r="W147" s="19"/>
    </row>
    <row r="148" spans="1:23" x14ac:dyDescent="0.35">
      <c r="A148" s="19"/>
      <c r="B148" s="19"/>
      <c r="C148" s="19"/>
      <c r="D148" s="19"/>
      <c r="E148" s="19"/>
      <c r="F148" s="19"/>
      <c r="G148" s="19"/>
      <c r="H148" s="19"/>
      <c r="I148" s="19"/>
      <c r="J148" s="19"/>
      <c r="K148" s="19"/>
      <c r="L148" s="19"/>
      <c r="M148" s="19"/>
      <c r="N148" s="19"/>
      <c r="O148" s="19"/>
      <c r="P148" s="19"/>
      <c r="Q148" s="19"/>
      <c r="R148" s="19"/>
      <c r="S148" s="19"/>
      <c r="T148" s="19"/>
      <c r="U148" s="19"/>
      <c r="V148" s="19"/>
      <c r="W148" s="19"/>
    </row>
    <row r="149" spans="1:23" x14ac:dyDescent="0.35">
      <c r="A149" s="19"/>
      <c r="B149" s="19"/>
      <c r="C149" s="19"/>
      <c r="D149" s="19"/>
      <c r="E149" s="19"/>
      <c r="F149" s="19"/>
      <c r="G149" s="19"/>
      <c r="H149" s="19"/>
      <c r="I149" s="19"/>
      <c r="J149" s="19"/>
      <c r="K149" s="19"/>
      <c r="L149" s="19"/>
      <c r="M149" s="19"/>
      <c r="N149" s="19"/>
      <c r="O149" s="19"/>
      <c r="P149" s="19"/>
      <c r="Q149" s="19"/>
      <c r="R149" s="19"/>
      <c r="S149" s="19"/>
      <c r="T149" s="19"/>
      <c r="U149" s="19"/>
      <c r="V149" s="19"/>
      <c r="W149" s="19"/>
    </row>
    <row r="150" spans="1:23" x14ac:dyDescent="0.35">
      <c r="A150" s="19"/>
      <c r="B150" s="19"/>
      <c r="C150" s="19"/>
      <c r="D150" s="19"/>
      <c r="E150" s="19"/>
      <c r="F150" s="19"/>
      <c r="G150" s="19"/>
      <c r="H150" s="19"/>
      <c r="I150" s="19"/>
      <c r="J150" s="19"/>
      <c r="K150" s="19"/>
      <c r="L150" s="19"/>
      <c r="M150" s="19"/>
      <c r="N150" s="19"/>
      <c r="O150" s="19"/>
      <c r="P150" s="19"/>
      <c r="Q150" s="19"/>
      <c r="R150" s="19"/>
      <c r="S150" s="19"/>
      <c r="T150" s="19"/>
      <c r="U150" s="19"/>
      <c r="V150" s="19"/>
      <c r="W150" s="19"/>
    </row>
    <row r="151" spans="1:23" x14ac:dyDescent="0.35">
      <c r="A151" s="19"/>
      <c r="B151" s="19"/>
      <c r="C151" s="19"/>
      <c r="D151" s="19"/>
      <c r="E151" s="19"/>
      <c r="F151" s="19"/>
      <c r="G151" s="19"/>
      <c r="H151" s="19"/>
      <c r="I151" s="19"/>
      <c r="J151" s="19"/>
      <c r="K151" s="19"/>
      <c r="L151" s="19"/>
      <c r="M151" s="19"/>
      <c r="N151" s="19"/>
      <c r="O151" s="19"/>
      <c r="P151" s="19"/>
      <c r="Q151" s="19"/>
      <c r="R151" s="19"/>
      <c r="S151" s="19"/>
      <c r="T151" s="19"/>
      <c r="U151" s="19"/>
      <c r="V151" s="19"/>
      <c r="W151" s="19"/>
    </row>
    <row r="152" spans="1:23" x14ac:dyDescent="0.35">
      <c r="A152" s="19"/>
      <c r="B152" s="19"/>
      <c r="C152" s="19"/>
      <c r="D152" s="19"/>
      <c r="E152" s="19"/>
      <c r="F152" s="19"/>
      <c r="G152" s="19"/>
      <c r="H152" s="19"/>
      <c r="I152" s="19"/>
      <c r="J152" s="19"/>
      <c r="K152" s="19"/>
      <c r="L152" s="19"/>
      <c r="M152" s="19"/>
      <c r="N152" s="19"/>
      <c r="O152" s="19"/>
      <c r="P152" s="19"/>
      <c r="Q152" s="19"/>
      <c r="R152" s="19"/>
      <c r="S152" s="19"/>
      <c r="T152" s="19"/>
      <c r="U152" s="19"/>
      <c r="V152" s="19"/>
      <c r="W152" s="19"/>
    </row>
    <row r="153" spans="1:23" x14ac:dyDescent="0.35">
      <c r="A153" s="19"/>
      <c r="B153" s="19"/>
      <c r="C153" s="19"/>
      <c r="D153" s="19"/>
      <c r="E153" s="19"/>
      <c r="F153" s="19"/>
      <c r="G153" s="19"/>
      <c r="H153" s="19"/>
      <c r="I153" s="19"/>
      <c r="J153" s="19"/>
      <c r="K153" s="19"/>
      <c r="L153" s="19"/>
      <c r="M153" s="19"/>
      <c r="N153" s="19"/>
      <c r="O153" s="19"/>
      <c r="P153" s="19"/>
      <c r="Q153" s="19"/>
      <c r="R153" s="19"/>
      <c r="S153" s="19"/>
      <c r="T153" s="19"/>
      <c r="U153" s="19"/>
      <c r="V153" s="19"/>
      <c r="W153" s="19"/>
    </row>
    <row r="154" spans="1:23" x14ac:dyDescent="0.35">
      <c r="A154" s="19"/>
      <c r="B154" s="19"/>
      <c r="C154" s="19"/>
      <c r="D154" s="19"/>
      <c r="E154" s="19"/>
      <c r="F154" s="19"/>
      <c r="G154" s="19"/>
      <c r="H154" s="19"/>
      <c r="I154" s="19"/>
      <c r="J154" s="19"/>
      <c r="K154" s="19"/>
      <c r="L154" s="19"/>
      <c r="M154" s="19"/>
      <c r="N154" s="19"/>
      <c r="O154" s="19"/>
      <c r="P154" s="19"/>
      <c r="Q154" s="19"/>
      <c r="R154" s="19"/>
      <c r="S154" s="19"/>
      <c r="T154" s="19"/>
      <c r="U154" s="19"/>
      <c r="V154" s="19"/>
      <c r="W154" s="19"/>
    </row>
    <row r="155" spans="1:23" x14ac:dyDescent="0.35">
      <c r="A155" s="19"/>
      <c r="B155" s="19"/>
      <c r="C155" s="19"/>
      <c r="D155" s="19"/>
      <c r="E155" s="19"/>
      <c r="F155" s="19"/>
      <c r="G155" s="19"/>
      <c r="H155" s="19"/>
      <c r="I155" s="19"/>
      <c r="J155" s="19"/>
      <c r="K155" s="19"/>
      <c r="L155" s="19"/>
      <c r="M155" s="19"/>
      <c r="N155" s="19"/>
      <c r="O155" s="19"/>
      <c r="P155" s="19"/>
      <c r="Q155" s="19"/>
      <c r="R155" s="19"/>
      <c r="S155" s="19"/>
      <c r="T155" s="19"/>
      <c r="U155" s="19"/>
      <c r="V155" s="19"/>
      <c r="W155" s="19"/>
    </row>
    <row r="156" spans="1:23" x14ac:dyDescent="0.35">
      <c r="A156" s="19"/>
      <c r="B156" s="19"/>
      <c r="C156" s="19"/>
      <c r="D156" s="19"/>
      <c r="E156" s="19"/>
      <c r="F156" s="19"/>
      <c r="G156" s="19"/>
      <c r="H156" s="19"/>
      <c r="I156" s="19"/>
      <c r="J156" s="19"/>
      <c r="K156" s="19"/>
      <c r="L156" s="19"/>
      <c r="M156" s="19"/>
      <c r="N156" s="19"/>
      <c r="O156" s="19"/>
      <c r="P156" s="19"/>
      <c r="Q156" s="19"/>
      <c r="R156" s="19"/>
      <c r="S156" s="19"/>
      <c r="T156" s="19"/>
      <c r="U156" s="19"/>
      <c r="V156" s="19"/>
      <c r="W156" s="19"/>
    </row>
    <row r="157" spans="1:23" x14ac:dyDescent="0.35">
      <c r="A157" s="19"/>
      <c r="B157" s="19"/>
      <c r="C157" s="19"/>
      <c r="D157" s="19"/>
      <c r="E157" s="19"/>
      <c r="F157" s="19"/>
      <c r="G157" s="19"/>
      <c r="H157" s="19"/>
      <c r="I157" s="19"/>
      <c r="J157" s="19"/>
      <c r="K157" s="19"/>
      <c r="L157" s="19"/>
      <c r="M157" s="19"/>
      <c r="N157" s="19"/>
      <c r="O157" s="19"/>
      <c r="P157" s="19"/>
      <c r="Q157" s="19"/>
      <c r="R157" s="19"/>
      <c r="S157" s="19"/>
      <c r="T157" s="19"/>
      <c r="U157" s="19"/>
      <c r="V157" s="19"/>
      <c r="W157" s="19"/>
    </row>
    <row r="158" spans="1:23" x14ac:dyDescent="0.35">
      <c r="A158" s="19"/>
      <c r="B158" s="19"/>
      <c r="C158" s="19"/>
      <c r="D158" s="19"/>
      <c r="E158" s="19"/>
      <c r="F158" s="19"/>
      <c r="G158" s="19"/>
      <c r="H158" s="19"/>
      <c r="I158" s="19"/>
      <c r="J158" s="19"/>
      <c r="K158" s="19"/>
      <c r="L158" s="19"/>
      <c r="M158" s="19"/>
      <c r="N158" s="19"/>
      <c r="O158" s="19"/>
      <c r="P158" s="19"/>
      <c r="Q158" s="19"/>
      <c r="R158" s="19"/>
      <c r="S158" s="19"/>
      <c r="T158" s="19"/>
      <c r="U158" s="19"/>
      <c r="V158" s="19"/>
      <c r="W158" s="19"/>
    </row>
    <row r="159" spans="1:23" x14ac:dyDescent="0.35">
      <c r="A159" s="19"/>
      <c r="B159" s="19"/>
      <c r="C159" s="19"/>
      <c r="D159" s="19"/>
      <c r="E159" s="19"/>
      <c r="F159" s="19"/>
      <c r="G159" s="19"/>
      <c r="H159" s="19"/>
      <c r="I159" s="19"/>
      <c r="J159" s="19"/>
      <c r="K159" s="19"/>
      <c r="L159" s="19"/>
      <c r="M159" s="19"/>
      <c r="N159" s="19"/>
      <c r="O159" s="19"/>
      <c r="P159" s="19"/>
      <c r="Q159" s="19"/>
      <c r="R159" s="19"/>
      <c r="S159" s="19"/>
      <c r="T159" s="19"/>
      <c r="U159" s="19"/>
      <c r="V159" s="19"/>
      <c r="W159" s="19"/>
    </row>
    <row r="160" spans="1:23" x14ac:dyDescent="0.35">
      <c r="A160" s="19"/>
      <c r="B160" s="19"/>
      <c r="C160" s="19"/>
      <c r="D160" s="19"/>
      <c r="E160" s="19"/>
      <c r="F160" s="19"/>
      <c r="G160" s="19"/>
      <c r="H160" s="19"/>
      <c r="I160" s="19"/>
      <c r="J160" s="19"/>
      <c r="K160" s="19"/>
      <c r="L160" s="19"/>
      <c r="M160" s="19"/>
      <c r="N160" s="19"/>
      <c r="O160" s="19"/>
      <c r="P160" s="19"/>
      <c r="Q160" s="19"/>
      <c r="R160" s="19"/>
      <c r="S160" s="19"/>
      <c r="T160" s="19"/>
      <c r="U160" s="19"/>
      <c r="V160" s="19"/>
      <c r="W160" s="19"/>
    </row>
    <row r="161" spans="1:23" x14ac:dyDescent="0.35">
      <c r="A161" s="19"/>
      <c r="B161" s="19"/>
      <c r="C161" s="19"/>
      <c r="D161" s="19"/>
      <c r="E161" s="19"/>
      <c r="F161" s="19"/>
      <c r="G161" s="19"/>
      <c r="H161" s="19"/>
      <c r="I161" s="19"/>
      <c r="J161" s="19"/>
      <c r="K161" s="19"/>
      <c r="L161" s="19"/>
      <c r="M161" s="19"/>
      <c r="N161" s="19"/>
      <c r="O161" s="19"/>
      <c r="P161" s="19"/>
      <c r="Q161" s="19"/>
      <c r="R161" s="19"/>
      <c r="S161" s="19"/>
      <c r="T161" s="19"/>
      <c r="U161" s="19"/>
      <c r="V161" s="19"/>
      <c r="W161" s="19"/>
    </row>
    <row r="162" spans="1:23" x14ac:dyDescent="0.35">
      <c r="A162" s="19"/>
      <c r="B162" s="19"/>
      <c r="C162" s="19"/>
      <c r="D162" s="19"/>
      <c r="E162" s="19"/>
      <c r="F162" s="19"/>
      <c r="G162" s="19"/>
      <c r="H162" s="19"/>
      <c r="I162" s="19"/>
      <c r="J162" s="19"/>
      <c r="K162" s="19"/>
      <c r="L162" s="19"/>
      <c r="M162" s="19"/>
      <c r="N162" s="19"/>
      <c r="O162" s="19"/>
      <c r="P162" s="19"/>
      <c r="Q162" s="19"/>
      <c r="R162" s="19"/>
      <c r="S162" s="19"/>
      <c r="T162" s="19"/>
      <c r="U162" s="19"/>
      <c r="V162" s="19"/>
      <c r="W162" s="19"/>
    </row>
    <row r="163" spans="1:23" x14ac:dyDescent="0.35">
      <c r="A163" s="19"/>
      <c r="B163" s="19"/>
      <c r="C163" s="19"/>
      <c r="D163" s="19"/>
      <c r="E163" s="19"/>
      <c r="F163" s="19"/>
      <c r="G163" s="19"/>
      <c r="H163" s="19"/>
      <c r="I163" s="19"/>
      <c r="J163" s="19"/>
      <c r="K163" s="19"/>
      <c r="L163" s="19"/>
      <c r="M163" s="19"/>
      <c r="N163" s="19"/>
      <c r="O163" s="19"/>
      <c r="P163" s="19"/>
      <c r="Q163" s="19"/>
      <c r="R163" s="19"/>
      <c r="S163" s="19"/>
      <c r="T163" s="19"/>
      <c r="U163" s="19"/>
      <c r="V163" s="19"/>
      <c r="W163" s="19"/>
    </row>
    <row r="164" spans="1:23" x14ac:dyDescent="0.35">
      <c r="A164" s="19"/>
      <c r="B164" s="19"/>
      <c r="C164" s="19"/>
      <c r="D164" s="19"/>
      <c r="E164" s="19"/>
      <c r="F164" s="19"/>
      <c r="G164" s="19"/>
      <c r="H164" s="19"/>
      <c r="I164" s="19"/>
      <c r="J164" s="19"/>
      <c r="K164" s="19"/>
      <c r="L164" s="19"/>
      <c r="M164" s="19"/>
      <c r="N164" s="19"/>
      <c r="O164" s="19"/>
      <c r="P164" s="19"/>
      <c r="Q164" s="19"/>
      <c r="R164" s="19"/>
      <c r="S164" s="19"/>
      <c r="T164" s="19"/>
      <c r="U164" s="19"/>
      <c r="V164" s="19"/>
      <c r="W164" s="19"/>
    </row>
    <row r="165" spans="1:23" x14ac:dyDescent="0.35">
      <c r="A165" s="19"/>
      <c r="B165" s="19"/>
      <c r="C165" s="19"/>
      <c r="D165" s="19"/>
      <c r="E165" s="19"/>
      <c r="F165" s="19"/>
      <c r="G165" s="19"/>
      <c r="H165" s="19"/>
      <c r="I165" s="19"/>
      <c r="J165" s="19"/>
      <c r="K165" s="19"/>
      <c r="L165" s="19"/>
      <c r="M165" s="19"/>
      <c r="N165" s="19"/>
      <c r="O165" s="19"/>
      <c r="P165" s="19"/>
      <c r="Q165" s="19"/>
      <c r="R165" s="19"/>
      <c r="S165" s="19"/>
      <c r="T165" s="19"/>
      <c r="U165" s="19"/>
      <c r="V165" s="19"/>
      <c r="W165" s="19"/>
    </row>
    <row r="166" spans="1:23" x14ac:dyDescent="0.35">
      <c r="A166" s="19"/>
      <c r="B166" s="19"/>
      <c r="C166" s="19"/>
      <c r="D166" s="19"/>
      <c r="E166" s="19"/>
      <c r="F166" s="19"/>
      <c r="G166" s="19"/>
      <c r="H166" s="19"/>
      <c r="I166" s="19"/>
      <c r="J166" s="19"/>
      <c r="K166" s="19"/>
      <c r="L166" s="19"/>
      <c r="M166" s="19"/>
      <c r="N166" s="19"/>
      <c r="O166" s="19"/>
      <c r="P166" s="19"/>
      <c r="Q166" s="19"/>
      <c r="R166" s="19"/>
      <c r="S166" s="19"/>
      <c r="T166" s="19"/>
      <c r="U166" s="19"/>
      <c r="V166" s="19"/>
      <c r="W166" s="19"/>
    </row>
    <row r="167" spans="1:23" x14ac:dyDescent="0.35">
      <c r="A167" s="19"/>
      <c r="B167" s="19"/>
      <c r="C167" s="19"/>
      <c r="D167" s="19"/>
      <c r="E167" s="19"/>
      <c r="F167" s="19"/>
      <c r="G167" s="19"/>
      <c r="H167" s="19"/>
      <c r="I167" s="19"/>
      <c r="J167" s="19"/>
      <c r="K167" s="19"/>
      <c r="L167" s="19"/>
      <c r="M167" s="19"/>
      <c r="N167" s="19"/>
      <c r="O167" s="19"/>
      <c r="P167" s="19"/>
      <c r="Q167" s="19"/>
      <c r="R167" s="19"/>
      <c r="S167" s="19"/>
      <c r="T167" s="19"/>
      <c r="U167" s="19"/>
      <c r="V167" s="19"/>
      <c r="W167" s="19"/>
    </row>
    <row r="168" spans="1:23" x14ac:dyDescent="0.35">
      <c r="A168" s="19"/>
      <c r="B168" s="19"/>
      <c r="C168" s="19"/>
      <c r="D168" s="19"/>
      <c r="E168" s="19"/>
      <c r="F168" s="19"/>
      <c r="G168" s="19"/>
      <c r="H168" s="19"/>
      <c r="I168" s="19"/>
      <c r="J168" s="19"/>
      <c r="K168" s="19"/>
      <c r="L168" s="19"/>
      <c r="M168" s="19"/>
      <c r="N168" s="19"/>
      <c r="O168" s="19"/>
      <c r="P168" s="19"/>
      <c r="Q168" s="19"/>
      <c r="R168" s="19"/>
      <c r="S168" s="19"/>
      <c r="T168" s="19"/>
      <c r="U168" s="19"/>
      <c r="V168" s="19"/>
      <c r="W168" s="19"/>
    </row>
    <row r="169" spans="1:23" x14ac:dyDescent="0.35">
      <c r="A169" s="19"/>
      <c r="B169" s="19"/>
      <c r="C169" s="19"/>
      <c r="D169" s="19"/>
      <c r="E169" s="19"/>
      <c r="F169" s="19"/>
      <c r="G169" s="19"/>
      <c r="H169" s="19"/>
      <c r="I169" s="19"/>
      <c r="J169" s="19"/>
      <c r="K169" s="19"/>
      <c r="L169" s="19"/>
      <c r="M169" s="19"/>
      <c r="N169" s="19"/>
      <c r="O169" s="19"/>
      <c r="P169" s="19"/>
      <c r="Q169" s="19"/>
      <c r="R169" s="19"/>
      <c r="S169" s="19"/>
      <c r="T169" s="19"/>
      <c r="U169" s="19"/>
      <c r="V169" s="19"/>
      <c r="W169" s="19"/>
    </row>
    <row r="170" spans="1:23" x14ac:dyDescent="0.35">
      <c r="A170" s="19"/>
      <c r="B170" s="19"/>
      <c r="C170" s="19"/>
      <c r="D170" s="19"/>
      <c r="E170" s="19"/>
      <c r="F170" s="19"/>
      <c r="G170" s="19"/>
      <c r="H170" s="19"/>
      <c r="I170" s="19"/>
      <c r="J170" s="19"/>
      <c r="K170" s="19"/>
      <c r="L170" s="19"/>
      <c r="M170" s="19"/>
      <c r="N170" s="19"/>
      <c r="O170" s="19"/>
      <c r="P170" s="19"/>
      <c r="Q170" s="19"/>
      <c r="R170" s="19"/>
      <c r="S170" s="19"/>
      <c r="T170" s="19"/>
      <c r="U170" s="19"/>
      <c r="V170" s="19"/>
      <c r="W170" s="19"/>
    </row>
    <row r="171" spans="1:23" x14ac:dyDescent="0.35">
      <c r="A171" s="19"/>
      <c r="B171" s="19"/>
      <c r="C171" s="19"/>
      <c r="D171" s="19"/>
      <c r="E171" s="19"/>
      <c r="F171" s="19"/>
      <c r="G171" s="19"/>
      <c r="H171" s="19"/>
      <c r="I171" s="19"/>
      <c r="J171" s="19"/>
      <c r="K171" s="19"/>
      <c r="L171" s="19"/>
      <c r="M171" s="19"/>
      <c r="N171" s="19"/>
      <c r="O171" s="19"/>
      <c r="P171" s="19"/>
      <c r="Q171" s="19"/>
      <c r="R171" s="19"/>
      <c r="S171" s="19"/>
      <c r="T171" s="19"/>
      <c r="U171" s="19"/>
      <c r="V171" s="19"/>
      <c r="W171" s="19"/>
    </row>
    <row r="172" spans="1:23" x14ac:dyDescent="0.35">
      <c r="A172" s="19"/>
      <c r="B172" s="19"/>
      <c r="C172" s="19"/>
      <c r="D172" s="19"/>
      <c r="E172" s="19"/>
      <c r="F172" s="19"/>
      <c r="G172" s="19"/>
      <c r="H172" s="19"/>
      <c r="I172" s="19"/>
      <c r="J172" s="19"/>
      <c r="K172" s="19"/>
      <c r="L172" s="19"/>
      <c r="M172" s="19"/>
      <c r="N172" s="19"/>
      <c r="O172" s="19"/>
      <c r="P172" s="19"/>
      <c r="Q172" s="19"/>
      <c r="R172" s="19"/>
      <c r="S172" s="19"/>
      <c r="T172" s="19"/>
      <c r="U172" s="19"/>
      <c r="V172" s="19"/>
      <c r="W172" s="19"/>
    </row>
    <row r="173" spans="1:23" x14ac:dyDescent="0.35">
      <c r="A173" s="19"/>
      <c r="B173" s="19"/>
      <c r="C173" s="19"/>
      <c r="D173" s="19"/>
      <c r="E173" s="19"/>
      <c r="F173" s="19"/>
      <c r="G173" s="19"/>
      <c r="H173" s="19"/>
      <c r="I173" s="19"/>
      <c r="J173" s="19"/>
      <c r="K173" s="19"/>
      <c r="L173" s="19"/>
      <c r="M173" s="19"/>
      <c r="N173" s="19"/>
      <c r="O173" s="19"/>
      <c r="P173" s="19"/>
      <c r="Q173" s="19"/>
      <c r="R173" s="19"/>
      <c r="S173" s="19"/>
      <c r="T173" s="19"/>
      <c r="U173" s="19"/>
      <c r="V173" s="19"/>
      <c r="W173" s="19"/>
    </row>
    <row r="174" spans="1:23" x14ac:dyDescent="0.35">
      <c r="A174" s="19"/>
      <c r="B174" s="19"/>
      <c r="C174" s="19"/>
      <c r="D174" s="19"/>
      <c r="E174" s="19"/>
      <c r="F174" s="19"/>
      <c r="G174" s="19"/>
      <c r="H174" s="19"/>
      <c r="I174" s="19"/>
      <c r="J174" s="19"/>
      <c r="K174" s="19"/>
      <c r="L174" s="19"/>
      <c r="M174" s="19"/>
      <c r="N174" s="19"/>
      <c r="O174" s="19"/>
      <c r="P174" s="19"/>
      <c r="Q174" s="19"/>
      <c r="R174" s="19"/>
      <c r="S174" s="19"/>
      <c r="T174" s="19"/>
      <c r="U174" s="19"/>
      <c r="V174" s="19"/>
      <c r="W174" s="19"/>
    </row>
    <row r="175" spans="1:23" x14ac:dyDescent="0.35">
      <c r="A175" s="19"/>
      <c r="B175" s="19"/>
      <c r="C175" s="19"/>
      <c r="D175" s="19"/>
      <c r="E175" s="19"/>
      <c r="F175" s="19"/>
      <c r="G175" s="19"/>
      <c r="H175" s="19"/>
      <c r="I175" s="19"/>
      <c r="J175" s="19"/>
      <c r="K175" s="19"/>
      <c r="L175" s="19"/>
      <c r="M175" s="19"/>
      <c r="N175" s="19"/>
      <c r="O175" s="19"/>
      <c r="P175" s="19"/>
      <c r="Q175" s="19"/>
      <c r="R175" s="19"/>
      <c r="S175" s="19"/>
      <c r="T175" s="19"/>
      <c r="U175" s="19"/>
      <c r="V175" s="19"/>
      <c r="W175" s="19"/>
    </row>
    <row r="176" spans="1:23" x14ac:dyDescent="0.35">
      <c r="A176" s="19"/>
      <c r="B176" s="19"/>
      <c r="C176" s="19"/>
      <c r="D176" s="19"/>
      <c r="E176" s="19"/>
      <c r="F176" s="19"/>
      <c r="G176" s="19"/>
      <c r="H176" s="19"/>
      <c r="I176" s="19"/>
      <c r="J176" s="19"/>
      <c r="K176" s="19"/>
      <c r="L176" s="19"/>
      <c r="M176" s="19"/>
      <c r="N176" s="19"/>
      <c r="O176" s="19"/>
      <c r="P176" s="19"/>
      <c r="Q176" s="19"/>
      <c r="R176" s="19"/>
      <c r="S176" s="19"/>
      <c r="T176" s="19"/>
      <c r="U176" s="19"/>
      <c r="V176" s="19"/>
      <c r="W176" s="19"/>
    </row>
    <row r="177" spans="1:23" x14ac:dyDescent="0.35">
      <c r="A177" s="19"/>
      <c r="B177" s="19"/>
      <c r="C177" s="19"/>
      <c r="D177" s="19"/>
      <c r="E177" s="19"/>
      <c r="F177" s="19"/>
      <c r="G177" s="19"/>
      <c r="H177" s="19"/>
      <c r="I177" s="19"/>
      <c r="J177" s="19"/>
      <c r="K177" s="19"/>
      <c r="L177" s="19"/>
      <c r="M177" s="19"/>
      <c r="N177" s="19"/>
      <c r="O177" s="19"/>
      <c r="P177" s="19"/>
      <c r="Q177" s="19"/>
      <c r="R177" s="19"/>
      <c r="S177" s="19"/>
      <c r="T177" s="19"/>
      <c r="U177" s="19"/>
      <c r="V177" s="19"/>
      <c r="W177" s="19"/>
    </row>
    <row r="178" spans="1:23" x14ac:dyDescent="0.35">
      <c r="A178" s="19"/>
      <c r="B178" s="19"/>
      <c r="C178" s="19"/>
      <c r="D178" s="19"/>
      <c r="E178" s="19"/>
      <c r="F178" s="19"/>
      <c r="G178" s="19"/>
      <c r="H178" s="19"/>
      <c r="I178" s="19"/>
      <c r="J178" s="19"/>
      <c r="K178" s="19"/>
      <c r="L178" s="19"/>
      <c r="M178" s="19"/>
      <c r="N178" s="19"/>
      <c r="O178" s="19"/>
      <c r="P178" s="19"/>
      <c r="Q178" s="19"/>
      <c r="R178" s="19"/>
      <c r="S178" s="19"/>
      <c r="T178" s="19"/>
      <c r="U178" s="19"/>
      <c r="V178" s="19"/>
      <c r="W178" s="19"/>
    </row>
    <row r="179" spans="1:23" x14ac:dyDescent="0.35">
      <c r="A179" s="19"/>
      <c r="B179" s="19"/>
      <c r="C179" s="19"/>
      <c r="D179" s="19"/>
      <c r="E179" s="19"/>
      <c r="F179" s="19"/>
      <c r="G179" s="19"/>
      <c r="H179" s="19"/>
      <c r="I179" s="19"/>
      <c r="J179" s="19"/>
      <c r="K179" s="19"/>
      <c r="L179" s="19"/>
      <c r="M179" s="19"/>
      <c r="N179" s="19"/>
      <c r="O179" s="19"/>
      <c r="P179" s="19"/>
      <c r="Q179" s="19"/>
      <c r="R179" s="19"/>
      <c r="S179" s="19"/>
      <c r="T179" s="19"/>
      <c r="U179" s="19"/>
      <c r="V179" s="19"/>
      <c r="W179" s="19"/>
    </row>
    <row r="180" spans="1:23" x14ac:dyDescent="0.35">
      <c r="A180" s="19"/>
      <c r="B180" s="19"/>
      <c r="C180" s="19"/>
      <c r="D180" s="19"/>
      <c r="E180" s="19"/>
      <c r="F180" s="19"/>
      <c r="G180" s="19"/>
      <c r="H180" s="19"/>
      <c r="I180" s="19"/>
      <c r="J180" s="19"/>
      <c r="K180" s="19"/>
      <c r="L180" s="19"/>
      <c r="M180" s="19"/>
      <c r="N180" s="19"/>
      <c r="O180" s="19"/>
      <c r="P180" s="19"/>
      <c r="Q180" s="19"/>
      <c r="R180" s="19"/>
      <c r="S180" s="19"/>
      <c r="T180" s="19"/>
      <c r="U180" s="19"/>
      <c r="V180" s="19"/>
      <c r="W180" s="19"/>
    </row>
    <row r="181" spans="1:23" x14ac:dyDescent="0.35">
      <c r="A181" s="19"/>
      <c r="B181" s="19"/>
      <c r="C181" s="19"/>
      <c r="D181" s="19"/>
      <c r="E181" s="19"/>
      <c r="F181" s="19"/>
      <c r="G181" s="19"/>
      <c r="H181" s="19"/>
      <c r="I181" s="19"/>
      <c r="J181" s="19"/>
      <c r="K181" s="19"/>
      <c r="L181" s="19"/>
      <c r="M181" s="19"/>
      <c r="N181" s="19"/>
      <c r="O181" s="19"/>
      <c r="P181" s="19"/>
      <c r="Q181" s="19"/>
      <c r="R181" s="19"/>
      <c r="S181" s="19"/>
      <c r="T181" s="19"/>
      <c r="U181" s="19"/>
      <c r="V181" s="19"/>
      <c r="W181" s="19"/>
    </row>
    <row r="182" spans="1:23" x14ac:dyDescent="0.35">
      <c r="A182" s="19"/>
      <c r="B182" s="19"/>
      <c r="C182" s="19"/>
      <c r="D182" s="19"/>
      <c r="E182" s="19"/>
      <c r="F182" s="19"/>
      <c r="G182" s="19"/>
      <c r="H182" s="19"/>
      <c r="I182" s="19"/>
      <c r="J182" s="19"/>
      <c r="K182" s="19"/>
      <c r="L182" s="19"/>
      <c r="M182" s="19"/>
      <c r="N182" s="19"/>
      <c r="O182" s="19"/>
      <c r="P182" s="19"/>
      <c r="Q182" s="19"/>
      <c r="R182" s="19"/>
      <c r="S182" s="19"/>
      <c r="T182" s="19"/>
      <c r="U182" s="19"/>
      <c r="V182" s="19"/>
      <c r="W182" s="19"/>
    </row>
    <row r="183" spans="1:23" x14ac:dyDescent="0.35">
      <c r="A183" s="19"/>
      <c r="B183" s="19"/>
      <c r="C183" s="19"/>
      <c r="D183" s="19"/>
      <c r="E183" s="19"/>
      <c r="F183" s="19"/>
      <c r="G183" s="19"/>
      <c r="H183" s="19"/>
      <c r="I183" s="19"/>
      <c r="J183" s="19"/>
      <c r="K183" s="19"/>
      <c r="L183" s="19"/>
      <c r="M183" s="19"/>
      <c r="N183" s="19"/>
      <c r="O183" s="19"/>
      <c r="P183" s="19"/>
      <c r="Q183" s="19"/>
      <c r="R183" s="19"/>
      <c r="S183" s="19"/>
      <c r="T183" s="19"/>
      <c r="U183" s="19"/>
      <c r="V183" s="19"/>
      <c r="W183" s="19"/>
    </row>
    <row r="184" spans="1:23" x14ac:dyDescent="0.35">
      <c r="A184" s="19"/>
      <c r="B184" s="19"/>
      <c r="C184" s="19"/>
      <c r="D184" s="19"/>
      <c r="E184" s="19"/>
      <c r="F184" s="19"/>
      <c r="G184" s="19"/>
      <c r="H184" s="19"/>
      <c r="I184" s="19"/>
      <c r="J184" s="19"/>
      <c r="K184" s="19"/>
      <c r="L184" s="19"/>
      <c r="M184" s="19"/>
      <c r="N184" s="19"/>
      <c r="O184" s="19"/>
      <c r="P184" s="19"/>
      <c r="Q184" s="19"/>
      <c r="R184" s="19"/>
      <c r="S184" s="19"/>
      <c r="T184" s="19"/>
      <c r="U184" s="19"/>
      <c r="V184" s="19"/>
      <c r="W184" s="19"/>
    </row>
    <row r="185" spans="1:23" x14ac:dyDescent="0.35">
      <c r="A185" s="19"/>
      <c r="B185" s="19"/>
      <c r="C185" s="19"/>
      <c r="D185" s="19"/>
      <c r="E185" s="19"/>
      <c r="F185" s="19"/>
      <c r="G185" s="19"/>
      <c r="H185" s="19"/>
      <c r="I185" s="19"/>
      <c r="J185" s="19"/>
      <c r="K185" s="19"/>
      <c r="L185" s="19"/>
      <c r="M185" s="19"/>
      <c r="N185" s="19"/>
      <c r="O185" s="19"/>
      <c r="P185" s="19"/>
      <c r="Q185" s="19"/>
      <c r="R185" s="19"/>
      <c r="S185" s="19"/>
      <c r="T185" s="19"/>
      <c r="U185" s="19"/>
      <c r="V185" s="19"/>
      <c r="W185" s="19"/>
    </row>
    <row r="186" spans="1:23" x14ac:dyDescent="0.35">
      <c r="A186" s="19"/>
      <c r="B186" s="19"/>
      <c r="C186" s="19"/>
      <c r="D186" s="19"/>
      <c r="E186" s="19"/>
      <c r="F186" s="19"/>
      <c r="G186" s="19"/>
      <c r="H186" s="19"/>
      <c r="I186" s="19"/>
      <c r="J186" s="19"/>
      <c r="K186" s="19"/>
      <c r="L186" s="19"/>
      <c r="M186" s="19"/>
      <c r="N186" s="19"/>
      <c r="O186" s="19"/>
      <c r="P186" s="19"/>
      <c r="Q186" s="19"/>
      <c r="R186" s="19"/>
      <c r="S186" s="19"/>
      <c r="T186" s="19"/>
      <c r="U186" s="19"/>
      <c r="V186" s="19"/>
      <c r="W186" s="19"/>
    </row>
    <row r="187" spans="1:23" x14ac:dyDescent="0.35">
      <c r="A187" s="19"/>
      <c r="B187" s="19"/>
      <c r="C187" s="19"/>
      <c r="D187" s="19"/>
      <c r="E187" s="19"/>
      <c r="F187" s="19"/>
      <c r="G187" s="19"/>
      <c r="H187" s="19"/>
      <c r="I187" s="19"/>
      <c r="J187" s="19"/>
      <c r="K187" s="19"/>
      <c r="L187" s="19"/>
      <c r="M187" s="19"/>
      <c r="N187" s="19"/>
      <c r="O187" s="19"/>
      <c r="P187" s="19"/>
      <c r="Q187" s="19"/>
      <c r="R187" s="19"/>
      <c r="S187" s="19"/>
      <c r="T187" s="19"/>
      <c r="U187" s="19"/>
      <c r="V187" s="19"/>
      <c r="W187" s="19"/>
    </row>
    <row r="188" spans="1:23" x14ac:dyDescent="0.35">
      <c r="A188" s="19"/>
      <c r="B188" s="19"/>
      <c r="C188" s="19"/>
      <c r="D188" s="19"/>
      <c r="E188" s="19"/>
      <c r="F188" s="19"/>
      <c r="G188" s="19"/>
      <c r="H188" s="19"/>
      <c r="I188" s="19"/>
      <c r="J188" s="19"/>
      <c r="K188" s="19"/>
      <c r="L188" s="19"/>
      <c r="M188" s="19"/>
      <c r="N188" s="19"/>
      <c r="O188" s="19"/>
      <c r="P188" s="19"/>
      <c r="Q188" s="19"/>
      <c r="R188" s="19"/>
      <c r="S188" s="19"/>
      <c r="T188" s="19"/>
      <c r="U188" s="19"/>
      <c r="V188" s="19"/>
      <c r="W188" s="19"/>
    </row>
    <row r="189" spans="1:23" x14ac:dyDescent="0.35">
      <c r="A189" s="19"/>
      <c r="B189" s="19"/>
      <c r="C189" s="19"/>
      <c r="D189" s="19"/>
      <c r="E189" s="19"/>
      <c r="F189" s="19"/>
      <c r="G189" s="19"/>
      <c r="H189" s="19"/>
      <c r="I189" s="19"/>
      <c r="J189" s="19"/>
      <c r="K189" s="19"/>
      <c r="L189" s="19"/>
      <c r="M189" s="19"/>
      <c r="N189" s="19"/>
      <c r="O189" s="19"/>
      <c r="P189" s="19"/>
      <c r="Q189" s="19"/>
      <c r="R189" s="19"/>
      <c r="S189" s="19"/>
      <c r="T189" s="19"/>
      <c r="U189" s="19"/>
      <c r="V189" s="19"/>
      <c r="W189" s="19"/>
    </row>
    <row r="190" spans="1:23" x14ac:dyDescent="0.35">
      <c r="A190" s="19"/>
      <c r="B190" s="19"/>
      <c r="C190" s="19"/>
      <c r="D190" s="19"/>
      <c r="E190" s="19"/>
      <c r="F190" s="19"/>
      <c r="G190" s="19"/>
      <c r="H190" s="19"/>
      <c r="I190" s="19"/>
      <c r="J190" s="19"/>
      <c r="K190" s="19"/>
      <c r="L190" s="19"/>
      <c r="M190" s="19"/>
      <c r="N190" s="19"/>
      <c r="O190" s="19"/>
      <c r="P190" s="19"/>
      <c r="Q190" s="19"/>
      <c r="R190" s="19"/>
      <c r="S190" s="19"/>
      <c r="T190" s="19"/>
      <c r="U190" s="19"/>
      <c r="V190" s="19"/>
      <c r="W190" s="19"/>
    </row>
    <row r="191" spans="1:23" x14ac:dyDescent="0.35">
      <c r="A191" s="19"/>
      <c r="B191" s="19"/>
      <c r="C191" s="19"/>
      <c r="D191" s="19"/>
      <c r="E191" s="19"/>
      <c r="F191" s="19"/>
      <c r="G191" s="19"/>
      <c r="H191" s="19"/>
      <c r="I191" s="19"/>
      <c r="J191" s="19"/>
      <c r="K191" s="19"/>
      <c r="L191" s="19"/>
      <c r="M191" s="19"/>
      <c r="N191" s="19"/>
      <c r="O191" s="19"/>
      <c r="P191" s="19"/>
      <c r="Q191" s="19"/>
      <c r="R191" s="19"/>
      <c r="S191" s="19"/>
      <c r="T191" s="19"/>
      <c r="U191" s="19"/>
      <c r="V191" s="19"/>
      <c r="W191" s="19"/>
    </row>
    <row r="192" spans="1:23" x14ac:dyDescent="0.35">
      <c r="A192" s="19"/>
      <c r="B192" s="19"/>
      <c r="C192" s="19"/>
      <c r="D192" s="19"/>
      <c r="E192" s="19"/>
      <c r="F192" s="19"/>
      <c r="G192" s="19"/>
      <c r="H192" s="19"/>
      <c r="I192" s="19"/>
      <c r="J192" s="19"/>
      <c r="K192" s="19"/>
      <c r="L192" s="19"/>
      <c r="M192" s="19"/>
      <c r="N192" s="19"/>
      <c r="O192" s="19"/>
      <c r="P192" s="19"/>
      <c r="Q192" s="19"/>
      <c r="R192" s="19"/>
      <c r="S192" s="19"/>
      <c r="T192" s="19"/>
      <c r="U192" s="19"/>
      <c r="V192" s="19"/>
      <c r="W192" s="19"/>
    </row>
    <row r="193" spans="1:23" x14ac:dyDescent="0.35">
      <c r="A193" s="19"/>
      <c r="B193" s="19"/>
      <c r="C193" s="19"/>
      <c r="D193" s="19"/>
      <c r="E193" s="19"/>
      <c r="F193" s="19"/>
      <c r="G193" s="19"/>
      <c r="H193" s="19"/>
      <c r="I193" s="19"/>
      <c r="J193" s="19"/>
      <c r="K193" s="19"/>
      <c r="L193" s="19"/>
      <c r="M193" s="19"/>
      <c r="N193" s="19"/>
      <c r="O193" s="19"/>
      <c r="P193" s="19"/>
      <c r="Q193" s="19"/>
      <c r="R193" s="19"/>
      <c r="S193" s="19"/>
      <c r="T193" s="19"/>
      <c r="U193" s="19"/>
      <c r="V193" s="19"/>
      <c r="W193" s="19"/>
    </row>
    <row r="194" spans="1:23" x14ac:dyDescent="0.35">
      <c r="A194" s="19"/>
      <c r="B194" s="19"/>
      <c r="C194" s="19"/>
      <c r="D194" s="19"/>
      <c r="E194" s="19"/>
      <c r="F194" s="19"/>
      <c r="G194" s="19"/>
      <c r="H194" s="19"/>
      <c r="I194" s="19"/>
      <c r="J194" s="19"/>
      <c r="K194" s="19"/>
      <c r="L194" s="19"/>
      <c r="M194" s="19"/>
      <c r="N194" s="19"/>
      <c r="O194" s="19"/>
      <c r="P194" s="19"/>
      <c r="Q194" s="19"/>
      <c r="R194" s="19"/>
      <c r="S194" s="19"/>
      <c r="T194" s="19"/>
      <c r="U194" s="19"/>
      <c r="V194" s="19"/>
      <c r="W194" s="19"/>
    </row>
    <row r="195" spans="1:23" x14ac:dyDescent="0.35">
      <c r="A195" s="19"/>
      <c r="B195" s="19"/>
      <c r="C195" s="19"/>
      <c r="D195" s="19"/>
      <c r="E195" s="19"/>
      <c r="F195" s="19"/>
      <c r="G195" s="19"/>
      <c r="H195" s="19"/>
      <c r="I195" s="19"/>
      <c r="J195" s="19"/>
      <c r="K195" s="19"/>
      <c r="L195" s="19"/>
      <c r="M195" s="19"/>
      <c r="N195" s="19"/>
      <c r="O195" s="19"/>
      <c r="P195" s="19"/>
      <c r="Q195" s="19"/>
      <c r="R195" s="19"/>
      <c r="S195" s="19"/>
      <c r="T195" s="19"/>
      <c r="U195" s="19"/>
      <c r="V195" s="19"/>
      <c r="W195" s="19"/>
    </row>
    <row r="196" spans="1:23" x14ac:dyDescent="0.35">
      <c r="A196" s="19"/>
      <c r="B196" s="19"/>
      <c r="C196" s="19"/>
      <c r="D196" s="19"/>
      <c r="E196" s="19"/>
      <c r="F196" s="19"/>
      <c r="G196" s="19"/>
      <c r="H196" s="19"/>
      <c r="I196" s="19"/>
      <c r="J196" s="19"/>
      <c r="K196" s="19"/>
      <c r="L196" s="19"/>
      <c r="M196" s="19"/>
      <c r="N196" s="19"/>
      <c r="O196" s="19"/>
      <c r="P196" s="19"/>
      <c r="Q196" s="19"/>
      <c r="R196" s="19"/>
      <c r="S196" s="19"/>
      <c r="T196" s="19"/>
      <c r="U196" s="19"/>
      <c r="V196" s="19"/>
      <c r="W196" s="19"/>
    </row>
    <row r="197" spans="1:23" x14ac:dyDescent="0.35">
      <c r="A197" s="19"/>
      <c r="B197" s="19"/>
      <c r="C197" s="19"/>
      <c r="D197" s="19"/>
      <c r="E197" s="19"/>
      <c r="F197" s="19"/>
      <c r="G197" s="19"/>
      <c r="H197" s="19"/>
      <c r="I197" s="19"/>
      <c r="J197" s="19"/>
      <c r="K197" s="19"/>
      <c r="L197" s="19"/>
      <c r="M197" s="19"/>
      <c r="N197" s="19"/>
      <c r="O197" s="19"/>
      <c r="P197" s="19"/>
      <c r="Q197" s="19"/>
      <c r="R197" s="19"/>
      <c r="S197" s="19"/>
      <c r="T197" s="19"/>
      <c r="U197" s="19"/>
      <c r="V197" s="19"/>
      <c r="W197" s="19"/>
    </row>
    <row r="198" spans="1:23" x14ac:dyDescent="0.35">
      <c r="A198" s="19"/>
      <c r="B198" s="19"/>
      <c r="C198" s="19"/>
      <c r="D198" s="19"/>
      <c r="E198" s="19"/>
      <c r="F198" s="19"/>
      <c r="G198" s="19"/>
      <c r="H198" s="19"/>
      <c r="I198" s="19"/>
      <c r="J198" s="19"/>
      <c r="K198" s="19"/>
      <c r="L198" s="19"/>
      <c r="M198" s="19"/>
      <c r="N198" s="19"/>
      <c r="O198" s="19"/>
      <c r="P198" s="19"/>
      <c r="Q198" s="19"/>
      <c r="R198" s="19"/>
      <c r="S198" s="19"/>
      <c r="T198" s="19"/>
      <c r="U198" s="19"/>
      <c r="V198" s="19"/>
      <c r="W198" s="19"/>
    </row>
    <row r="199" spans="1:23" x14ac:dyDescent="0.35">
      <c r="A199" s="19"/>
      <c r="B199" s="19"/>
      <c r="C199" s="19"/>
      <c r="D199" s="19"/>
      <c r="E199" s="19"/>
      <c r="F199" s="19"/>
      <c r="G199" s="19"/>
      <c r="H199" s="19"/>
      <c r="I199" s="19"/>
      <c r="J199" s="19"/>
      <c r="K199" s="19"/>
      <c r="L199" s="19"/>
      <c r="M199" s="19"/>
      <c r="N199" s="19"/>
      <c r="O199" s="19"/>
      <c r="P199" s="19"/>
      <c r="Q199" s="19"/>
      <c r="R199" s="19"/>
      <c r="S199" s="19"/>
      <c r="T199" s="19"/>
      <c r="U199" s="19"/>
      <c r="V199" s="19"/>
      <c r="W199" s="19"/>
    </row>
    <row r="200" spans="1:23" x14ac:dyDescent="0.35">
      <c r="A200" s="19"/>
      <c r="B200" s="19"/>
      <c r="C200" s="19"/>
      <c r="D200" s="19"/>
      <c r="E200" s="19"/>
      <c r="F200" s="19"/>
      <c r="G200" s="19"/>
      <c r="H200" s="19"/>
      <c r="I200" s="19"/>
      <c r="J200" s="19"/>
      <c r="K200" s="19"/>
      <c r="L200" s="19"/>
      <c r="M200" s="19"/>
      <c r="N200" s="19"/>
      <c r="O200" s="19"/>
      <c r="P200" s="19"/>
      <c r="Q200" s="19"/>
      <c r="R200" s="19"/>
      <c r="S200" s="19"/>
      <c r="T200" s="19"/>
      <c r="U200" s="19"/>
      <c r="V200" s="19"/>
      <c r="W200" s="19"/>
    </row>
    <row r="201" spans="1:23" x14ac:dyDescent="0.35">
      <c r="A201" s="19"/>
      <c r="B201" s="19"/>
      <c r="C201" s="19"/>
      <c r="D201" s="19"/>
      <c r="E201" s="19"/>
      <c r="F201" s="19"/>
      <c r="G201" s="19"/>
      <c r="H201" s="19"/>
      <c r="I201" s="19"/>
      <c r="J201" s="19"/>
      <c r="K201" s="19"/>
      <c r="L201" s="19"/>
      <c r="M201" s="19"/>
      <c r="N201" s="19"/>
      <c r="O201" s="19"/>
      <c r="P201" s="19"/>
      <c r="Q201" s="19"/>
      <c r="R201" s="19"/>
      <c r="S201" s="19"/>
      <c r="T201" s="19"/>
      <c r="U201" s="19"/>
      <c r="V201" s="19"/>
      <c r="W201" s="19"/>
    </row>
    <row r="202" spans="1:23" x14ac:dyDescent="0.35">
      <c r="A202" s="19"/>
      <c r="B202" s="19"/>
      <c r="C202" s="19"/>
      <c r="D202" s="19"/>
      <c r="E202" s="19"/>
      <c r="F202" s="19"/>
      <c r="G202" s="19"/>
      <c r="H202" s="19"/>
      <c r="I202" s="19"/>
      <c r="J202" s="19"/>
      <c r="K202" s="19"/>
      <c r="L202" s="19"/>
      <c r="M202" s="19"/>
      <c r="N202" s="19"/>
      <c r="O202" s="19"/>
      <c r="P202" s="19"/>
      <c r="Q202" s="19"/>
      <c r="R202" s="19"/>
      <c r="S202" s="19"/>
      <c r="T202" s="19"/>
      <c r="U202" s="19"/>
      <c r="V202" s="19"/>
      <c r="W202" s="19"/>
    </row>
    <row r="203" spans="1:23" x14ac:dyDescent="0.35">
      <c r="A203" s="19"/>
      <c r="B203" s="19"/>
      <c r="C203" s="19"/>
      <c r="D203" s="19"/>
      <c r="E203" s="19"/>
      <c r="F203" s="19"/>
      <c r="G203" s="19"/>
      <c r="H203" s="19"/>
      <c r="I203" s="19"/>
      <c r="J203" s="19"/>
      <c r="K203" s="19"/>
      <c r="L203" s="19"/>
      <c r="M203" s="19"/>
      <c r="N203" s="19"/>
      <c r="O203" s="19"/>
      <c r="P203" s="19"/>
      <c r="Q203" s="19"/>
      <c r="R203" s="19"/>
      <c r="S203" s="19"/>
      <c r="T203" s="19"/>
      <c r="U203" s="19"/>
      <c r="V203" s="19"/>
      <c r="W203" s="19"/>
    </row>
    <row r="204" spans="1:23" x14ac:dyDescent="0.35">
      <c r="A204" s="19"/>
      <c r="B204" s="19"/>
      <c r="C204" s="19"/>
      <c r="D204" s="19"/>
      <c r="E204" s="19"/>
      <c r="F204" s="19"/>
      <c r="G204" s="19"/>
      <c r="H204" s="19"/>
      <c r="I204" s="19"/>
      <c r="J204" s="19"/>
      <c r="K204" s="19"/>
      <c r="L204" s="19"/>
      <c r="M204" s="19"/>
      <c r="N204" s="19"/>
      <c r="O204" s="19"/>
      <c r="P204" s="19"/>
      <c r="Q204" s="19"/>
      <c r="R204" s="19"/>
      <c r="S204" s="19"/>
      <c r="T204" s="19"/>
      <c r="U204" s="19"/>
      <c r="V204" s="19"/>
      <c r="W204" s="19"/>
    </row>
    <row r="205" spans="1:23" x14ac:dyDescent="0.35">
      <c r="A205" s="19"/>
      <c r="B205" s="19"/>
      <c r="C205" s="19"/>
      <c r="D205" s="19"/>
      <c r="E205" s="19"/>
      <c r="F205" s="19"/>
      <c r="G205" s="19"/>
      <c r="H205" s="19"/>
      <c r="I205" s="19"/>
      <c r="J205" s="19"/>
      <c r="K205" s="19"/>
      <c r="L205" s="19"/>
      <c r="M205" s="19"/>
      <c r="N205" s="19"/>
      <c r="O205" s="19"/>
      <c r="P205" s="19"/>
      <c r="Q205" s="19"/>
      <c r="R205" s="19"/>
      <c r="S205" s="19"/>
      <c r="T205" s="19"/>
      <c r="U205" s="19"/>
      <c r="V205" s="19"/>
      <c r="W205" s="19"/>
    </row>
    <row r="206" spans="1:23" x14ac:dyDescent="0.35">
      <c r="A206" s="19"/>
      <c r="B206" s="19"/>
      <c r="C206" s="19"/>
      <c r="D206" s="19"/>
      <c r="E206" s="19"/>
      <c r="F206" s="19"/>
      <c r="G206" s="19"/>
      <c r="H206" s="19"/>
      <c r="I206" s="19"/>
      <c r="J206" s="19"/>
      <c r="K206" s="19"/>
      <c r="L206" s="19"/>
      <c r="M206" s="19"/>
      <c r="N206" s="19"/>
      <c r="O206" s="19"/>
      <c r="P206" s="19"/>
      <c r="Q206" s="19"/>
      <c r="R206" s="19"/>
      <c r="S206" s="19"/>
      <c r="T206" s="19"/>
      <c r="U206" s="19"/>
      <c r="V206" s="19"/>
      <c r="W206" s="19"/>
    </row>
    <row r="207" spans="1:23" x14ac:dyDescent="0.35">
      <c r="A207" s="19"/>
      <c r="B207" s="19"/>
      <c r="C207" s="19"/>
      <c r="D207" s="19"/>
      <c r="E207" s="19"/>
      <c r="F207" s="19"/>
      <c r="G207" s="19"/>
      <c r="H207" s="19"/>
      <c r="I207" s="19"/>
      <c r="J207" s="19"/>
      <c r="K207" s="19"/>
      <c r="L207" s="19"/>
      <c r="M207" s="19"/>
      <c r="N207" s="19"/>
      <c r="O207" s="19"/>
      <c r="P207" s="19"/>
      <c r="Q207" s="19"/>
      <c r="R207" s="19"/>
      <c r="S207" s="19"/>
      <c r="T207" s="19"/>
      <c r="U207" s="19"/>
      <c r="V207" s="19"/>
      <c r="W207" s="19"/>
    </row>
    <row r="208" spans="1:23" x14ac:dyDescent="0.35">
      <c r="A208" s="19"/>
      <c r="B208" s="19"/>
      <c r="C208" s="19"/>
      <c r="D208" s="19"/>
      <c r="E208" s="19"/>
      <c r="F208" s="19"/>
      <c r="G208" s="19"/>
      <c r="H208" s="19"/>
      <c r="I208" s="19"/>
      <c r="J208" s="19"/>
      <c r="K208" s="19"/>
      <c r="L208" s="19"/>
      <c r="M208" s="19"/>
      <c r="N208" s="19"/>
      <c r="O208" s="19"/>
      <c r="P208" s="19"/>
      <c r="Q208" s="19"/>
      <c r="R208" s="19"/>
      <c r="S208" s="19"/>
      <c r="T208" s="19"/>
      <c r="U208" s="19"/>
      <c r="V208" s="19"/>
      <c r="W208" s="19"/>
    </row>
    <row r="209" spans="1:23" x14ac:dyDescent="0.35">
      <c r="A209" s="19"/>
      <c r="B209" s="19"/>
      <c r="C209" s="19"/>
      <c r="D209" s="19"/>
      <c r="E209" s="19"/>
      <c r="F209" s="19"/>
      <c r="G209" s="19"/>
      <c r="H209" s="19"/>
      <c r="I209" s="19"/>
      <c r="J209" s="19"/>
      <c r="K209" s="19"/>
      <c r="L209" s="19"/>
      <c r="M209" s="19"/>
      <c r="N209" s="19"/>
      <c r="O209" s="19"/>
      <c r="P209" s="19"/>
      <c r="Q209" s="19"/>
      <c r="R209" s="19"/>
      <c r="S209" s="19"/>
      <c r="T209" s="19"/>
      <c r="U209" s="19"/>
      <c r="V209" s="19"/>
      <c r="W209" s="19"/>
    </row>
    <row r="210" spans="1:23" x14ac:dyDescent="0.35">
      <c r="A210" s="19"/>
      <c r="B210" s="19"/>
      <c r="C210" s="19"/>
      <c r="D210" s="19"/>
      <c r="E210" s="19"/>
      <c r="F210" s="19"/>
      <c r="G210" s="19"/>
      <c r="H210" s="19"/>
      <c r="I210" s="19"/>
      <c r="J210" s="19"/>
      <c r="K210" s="19"/>
      <c r="L210" s="19"/>
      <c r="M210" s="19"/>
      <c r="N210" s="19"/>
      <c r="O210" s="19"/>
      <c r="P210" s="19"/>
      <c r="Q210" s="19"/>
      <c r="R210" s="19"/>
      <c r="S210" s="19"/>
      <c r="T210" s="19"/>
      <c r="U210" s="19"/>
      <c r="V210" s="19"/>
      <c r="W210" s="19"/>
    </row>
    <row r="211" spans="1:23" x14ac:dyDescent="0.35">
      <c r="A211" s="19"/>
      <c r="B211" s="19"/>
      <c r="C211" s="19"/>
      <c r="D211" s="19"/>
      <c r="E211" s="19"/>
      <c r="F211" s="19"/>
      <c r="G211" s="19"/>
      <c r="H211" s="19"/>
      <c r="I211" s="19"/>
      <c r="J211" s="19"/>
      <c r="K211" s="19"/>
      <c r="L211" s="19"/>
      <c r="M211" s="19"/>
      <c r="N211" s="19"/>
      <c r="O211" s="19"/>
      <c r="P211" s="19"/>
      <c r="Q211" s="19"/>
      <c r="R211" s="19"/>
      <c r="S211" s="19"/>
      <c r="T211" s="19"/>
      <c r="U211" s="19"/>
      <c r="V211" s="19"/>
      <c r="W211" s="19"/>
    </row>
    <row r="212" spans="1:23" x14ac:dyDescent="0.35">
      <c r="A212" s="19"/>
      <c r="B212" s="19"/>
      <c r="C212" s="19"/>
      <c r="D212" s="19"/>
      <c r="E212" s="19"/>
      <c r="F212" s="19"/>
      <c r="G212" s="19"/>
      <c r="H212" s="19"/>
      <c r="I212" s="19"/>
      <c r="J212" s="19"/>
      <c r="K212" s="19"/>
      <c r="L212" s="19"/>
      <c r="M212" s="19"/>
      <c r="N212" s="19"/>
      <c r="O212" s="19"/>
      <c r="P212" s="19"/>
      <c r="Q212" s="19"/>
      <c r="R212" s="19"/>
      <c r="S212" s="19"/>
      <c r="T212" s="19"/>
      <c r="U212" s="19"/>
      <c r="V212" s="19"/>
      <c r="W212" s="19"/>
    </row>
    <row r="213" spans="1:23" x14ac:dyDescent="0.35">
      <c r="A213" s="19"/>
      <c r="B213" s="19"/>
      <c r="C213" s="19"/>
      <c r="D213" s="19"/>
      <c r="E213" s="19"/>
      <c r="F213" s="19"/>
      <c r="G213" s="19"/>
      <c r="H213" s="19"/>
      <c r="I213" s="19"/>
      <c r="J213" s="19"/>
      <c r="K213" s="19"/>
      <c r="L213" s="19"/>
      <c r="M213" s="19"/>
      <c r="N213" s="19"/>
      <c r="O213" s="19"/>
      <c r="P213" s="19"/>
      <c r="Q213" s="19"/>
      <c r="R213" s="19"/>
      <c r="S213" s="19"/>
      <c r="T213" s="19"/>
      <c r="U213" s="19"/>
      <c r="V213" s="19"/>
      <c r="W213" s="19"/>
    </row>
    <row r="214" spans="1:23" x14ac:dyDescent="0.35">
      <c r="A214" s="19"/>
      <c r="B214" s="19"/>
      <c r="C214" s="19"/>
      <c r="D214" s="19"/>
      <c r="E214" s="19"/>
      <c r="F214" s="19"/>
      <c r="G214" s="19"/>
      <c r="H214" s="19"/>
      <c r="I214" s="19"/>
      <c r="J214" s="19"/>
      <c r="K214" s="19"/>
      <c r="L214" s="19"/>
      <c r="M214" s="19"/>
      <c r="N214" s="19"/>
      <c r="O214" s="19"/>
      <c r="P214" s="19"/>
      <c r="Q214" s="19"/>
      <c r="R214" s="19"/>
      <c r="S214" s="19"/>
      <c r="T214" s="19"/>
      <c r="U214" s="19"/>
      <c r="V214" s="19"/>
      <c r="W214" s="19"/>
    </row>
    <row r="215" spans="1:23" x14ac:dyDescent="0.35">
      <c r="A215" s="19"/>
      <c r="B215" s="19"/>
      <c r="C215" s="19"/>
      <c r="D215" s="19"/>
      <c r="E215" s="19"/>
      <c r="F215" s="19"/>
      <c r="G215" s="19"/>
      <c r="H215" s="19"/>
      <c r="I215" s="19"/>
      <c r="J215" s="19"/>
      <c r="K215" s="19"/>
      <c r="L215" s="19"/>
      <c r="M215" s="19"/>
      <c r="N215" s="19"/>
      <c r="O215" s="19"/>
      <c r="P215" s="19"/>
      <c r="Q215" s="19"/>
      <c r="R215" s="19"/>
      <c r="S215" s="19"/>
      <c r="T215" s="19"/>
      <c r="U215" s="19"/>
      <c r="V215" s="19"/>
      <c r="W215" s="19"/>
    </row>
    <row r="216" spans="1:23" x14ac:dyDescent="0.35">
      <c r="A216" s="19"/>
      <c r="B216" s="19"/>
      <c r="C216" s="19"/>
      <c r="D216" s="19"/>
      <c r="E216" s="19"/>
      <c r="F216" s="19"/>
      <c r="G216" s="19"/>
      <c r="H216" s="19"/>
      <c r="I216" s="19"/>
      <c r="J216" s="19"/>
      <c r="K216" s="19"/>
      <c r="L216" s="19"/>
      <c r="M216" s="19"/>
      <c r="N216" s="19"/>
      <c r="O216" s="19"/>
      <c r="P216" s="19"/>
      <c r="Q216" s="19"/>
      <c r="R216" s="19"/>
      <c r="S216" s="19"/>
      <c r="T216" s="19"/>
      <c r="U216" s="19"/>
      <c r="V216" s="19"/>
      <c r="W216" s="19"/>
    </row>
    <row r="217" spans="1:23" x14ac:dyDescent="0.35">
      <c r="A217" s="19"/>
      <c r="B217" s="19"/>
      <c r="C217" s="19"/>
      <c r="D217" s="19"/>
      <c r="E217" s="19"/>
      <c r="F217" s="19"/>
      <c r="G217" s="19"/>
      <c r="H217" s="19"/>
      <c r="I217" s="19"/>
      <c r="J217" s="19"/>
      <c r="K217" s="19"/>
      <c r="L217" s="19"/>
      <c r="M217" s="19"/>
      <c r="N217" s="19"/>
      <c r="O217" s="19"/>
      <c r="P217" s="19"/>
      <c r="Q217" s="19"/>
      <c r="R217" s="19"/>
      <c r="S217" s="19"/>
      <c r="T217" s="19"/>
      <c r="U217" s="19"/>
      <c r="V217" s="19"/>
      <c r="W217" s="19"/>
    </row>
    <row r="218" spans="1:23" x14ac:dyDescent="0.35">
      <c r="A218" s="19"/>
      <c r="B218" s="19"/>
      <c r="C218" s="19"/>
      <c r="D218" s="19"/>
      <c r="E218" s="19"/>
      <c r="F218" s="19"/>
      <c r="G218" s="19"/>
      <c r="H218" s="19"/>
      <c r="I218" s="19"/>
      <c r="J218" s="19"/>
      <c r="K218" s="19"/>
      <c r="L218" s="19"/>
      <c r="M218" s="19"/>
      <c r="N218" s="19"/>
      <c r="O218" s="19"/>
      <c r="P218" s="19"/>
      <c r="Q218" s="19"/>
      <c r="R218" s="19"/>
      <c r="S218" s="19"/>
      <c r="T218" s="19"/>
      <c r="U218" s="19"/>
      <c r="V218" s="19"/>
      <c r="W218" s="19"/>
    </row>
    <row r="219" spans="1:23" x14ac:dyDescent="0.35">
      <c r="A219" s="19"/>
      <c r="B219" s="19"/>
      <c r="C219" s="19"/>
      <c r="D219" s="19"/>
      <c r="E219" s="19"/>
      <c r="F219" s="19"/>
      <c r="G219" s="19"/>
      <c r="H219" s="19"/>
      <c r="I219" s="19"/>
      <c r="J219" s="19"/>
      <c r="K219" s="19"/>
      <c r="L219" s="19"/>
      <c r="M219" s="19"/>
      <c r="N219" s="19"/>
      <c r="O219" s="19"/>
      <c r="P219" s="19"/>
      <c r="Q219" s="19"/>
      <c r="R219" s="19"/>
      <c r="S219" s="19"/>
      <c r="T219" s="19"/>
      <c r="U219" s="19"/>
      <c r="V219" s="19"/>
      <c r="W219" s="19"/>
    </row>
    <row r="220" spans="1:23" x14ac:dyDescent="0.35">
      <c r="A220" s="19"/>
      <c r="B220" s="19"/>
      <c r="C220" s="19"/>
      <c r="D220" s="19"/>
      <c r="E220" s="19"/>
      <c r="F220" s="19"/>
      <c r="G220" s="19"/>
      <c r="H220" s="19"/>
      <c r="I220" s="19"/>
      <c r="J220" s="19"/>
      <c r="K220" s="19"/>
      <c r="L220" s="19"/>
      <c r="M220" s="19"/>
      <c r="N220" s="19"/>
      <c r="O220" s="19"/>
      <c r="P220" s="19"/>
      <c r="Q220" s="19"/>
      <c r="R220" s="19"/>
      <c r="S220" s="19"/>
      <c r="T220" s="19"/>
      <c r="U220" s="19"/>
      <c r="V220" s="19"/>
      <c r="W220" s="19"/>
    </row>
    <row r="221" spans="1:23" x14ac:dyDescent="0.35">
      <c r="A221" s="19"/>
      <c r="B221" s="19"/>
      <c r="C221" s="19"/>
      <c r="D221" s="19"/>
      <c r="E221" s="19"/>
      <c r="F221" s="19"/>
      <c r="G221" s="19"/>
      <c r="H221" s="19"/>
      <c r="I221" s="19"/>
      <c r="J221" s="19"/>
      <c r="K221" s="19"/>
      <c r="L221" s="19"/>
      <c r="M221" s="19"/>
      <c r="N221" s="19"/>
      <c r="O221" s="19"/>
      <c r="P221" s="19"/>
      <c r="Q221" s="19"/>
      <c r="R221" s="19"/>
      <c r="S221" s="19"/>
      <c r="T221" s="19"/>
      <c r="U221" s="19"/>
      <c r="V221" s="19"/>
      <c r="W221" s="19"/>
    </row>
    <row r="222" spans="1:23" x14ac:dyDescent="0.35">
      <c r="A222" s="19"/>
      <c r="B222" s="19"/>
      <c r="C222" s="19"/>
      <c r="D222" s="19"/>
      <c r="E222" s="19"/>
      <c r="F222" s="19"/>
      <c r="G222" s="19"/>
      <c r="H222" s="19"/>
      <c r="I222" s="19"/>
      <c r="J222" s="19"/>
      <c r="K222" s="19"/>
      <c r="L222" s="19"/>
      <c r="M222" s="19"/>
      <c r="N222" s="19"/>
      <c r="O222" s="19"/>
      <c r="P222" s="19"/>
      <c r="Q222" s="19"/>
      <c r="R222" s="19"/>
      <c r="S222" s="19"/>
      <c r="T222" s="19"/>
      <c r="U222" s="19"/>
      <c r="V222" s="19"/>
      <c r="W222" s="19"/>
    </row>
    <row r="223" spans="1:23" x14ac:dyDescent="0.35">
      <c r="A223" s="19"/>
      <c r="B223" s="19"/>
      <c r="C223" s="19"/>
      <c r="D223" s="19"/>
      <c r="E223" s="19"/>
      <c r="F223" s="19"/>
      <c r="G223" s="19"/>
      <c r="H223" s="19"/>
      <c r="I223" s="19"/>
      <c r="J223" s="19"/>
      <c r="K223" s="19"/>
      <c r="L223" s="19"/>
      <c r="M223" s="19"/>
      <c r="N223" s="19"/>
      <c r="O223" s="19"/>
      <c r="P223" s="19"/>
      <c r="Q223" s="19"/>
      <c r="R223" s="19"/>
      <c r="S223" s="19"/>
      <c r="T223" s="19"/>
      <c r="U223" s="19"/>
      <c r="V223" s="19"/>
      <c r="W223" s="19"/>
    </row>
    <row r="224" spans="1:23" x14ac:dyDescent="0.35">
      <c r="A224" s="19"/>
      <c r="B224" s="19"/>
      <c r="C224" s="19"/>
      <c r="D224" s="19"/>
      <c r="E224" s="19"/>
      <c r="F224" s="19"/>
      <c r="G224" s="19"/>
      <c r="H224" s="19"/>
      <c r="I224" s="19"/>
      <c r="J224" s="19"/>
      <c r="K224" s="19"/>
      <c r="L224" s="19"/>
      <c r="M224" s="19"/>
      <c r="N224" s="19"/>
      <c r="O224" s="19"/>
      <c r="P224" s="19"/>
      <c r="Q224" s="19"/>
      <c r="R224" s="19"/>
      <c r="S224" s="19"/>
      <c r="T224" s="19"/>
      <c r="U224" s="19"/>
      <c r="V224" s="19"/>
      <c r="W224" s="19"/>
    </row>
    <row r="225" spans="1:23" x14ac:dyDescent="0.35">
      <c r="A225" s="19"/>
      <c r="B225" s="19"/>
      <c r="C225" s="19"/>
      <c r="D225" s="19"/>
      <c r="E225" s="19"/>
      <c r="F225" s="19"/>
      <c r="G225" s="19"/>
      <c r="H225" s="19"/>
      <c r="I225" s="19"/>
      <c r="J225" s="19"/>
      <c r="K225" s="19"/>
      <c r="L225" s="19"/>
      <c r="M225" s="19"/>
      <c r="N225" s="19"/>
      <c r="O225" s="19"/>
      <c r="P225" s="19"/>
      <c r="Q225" s="19"/>
      <c r="R225" s="19"/>
      <c r="S225" s="19"/>
      <c r="T225" s="19"/>
      <c r="U225" s="19"/>
      <c r="V225" s="19"/>
      <c r="W225" s="19"/>
    </row>
    <row r="226" spans="1:23" x14ac:dyDescent="0.35">
      <c r="A226" s="19"/>
      <c r="B226" s="19"/>
      <c r="C226" s="19"/>
      <c r="D226" s="19"/>
      <c r="E226" s="19"/>
      <c r="F226" s="19"/>
      <c r="G226" s="19"/>
      <c r="H226" s="19"/>
      <c r="I226" s="19"/>
      <c r="J226" s="19"/>
      <c r="K226" s="19"/>
      <c r="L226" s="19"/>
      <c r="M226" s="19"/>
      <c r="N226" s="19"/>
      <c r="O226" s="19"/>
      <c r="P226" s="19"/>
      <c r="Q226" s="19"/>
      <c r="R226" s="19"/>
      <c r="S226" s="19"/>
      <c r="T226" s="19"/>
      <c r="U226" s="19"/>
      <c r="V226" s="19"/>
      <c r="W226" s="19"/>
    </row>
    <row r="227" spans="1:23" x14ac:dyDescent="0.35">
      <c r="A227" s="19"/>
      <c r="B227" s="19"/>
      <c r="C227" s="19"/>
      <c r="D227" s="19"/>
      <c r="E227" s="19"/>
      <c r="F227" s="19"/>
      <c r="G227" s="19"/>
      <c r="H227" s="19"/>
      <c r="I227" s="19"/>
      <c r="J227" s="19"/>
      <c r="K227" s="19"/>
      <c r="L227" s="19"/>
      <c r="M227" s="19"/>
      <c r="N227" s="19"/>
      <c r="O227" s="19"/>
      <c r="P227" s="19"/>
      <c r="Q227" s="19"/>
      <c r="R227" s="19"/>
      <c r="S227" s="19"/>
      <c r="T227" s="19"/>
      <c r="U227" s="19"/>
      <c r="V227" s="19"/>
      <c r="W227" s="19"/>
    </row>
    <row r="228" spans="1:23" x14ac:dyDescent="0.35">
      <c r="A228" s="19"/>
      <c r="B228" s="19"/>
      <c r="C228" s="19"/>
      <c r="D228" s="19"/>
      <c r="E228" s="19"/>
      <c r="F228" s="19"/>
      <c r="G228" s="19"/>
      <c r="H228" s="19"/>
      <c r="I228" s="19"/>
      <c r="J228" s="19"/>
      <c r="K228" s="19"/>
      <c r="L228" s="19"/>
      <c r="M228" s="19"/>
      <c r="N228" s="19"/>
      <c r="O228" s="19"/>
      <c r="P228" s="19"/>
      <c r="Q228" s="19"/>
      <c r="R228" s="19"/>
      <c r="S228" s="19"/>
      <c r="T228" s="19"/>
      <c r="U228" s="19"/>
      <c r="V228" s="19"/>
      <c r="W228" s="19"/>
    </row>
    <row r="229" spans="1:23" x14ac:dyDescent="0.35">
      <c r="A229" s="19"/>
      <c r="B229" s="19"/>
      <c r="C229" s="19"/>
      <c r="D229" s="19"/>
      <c r="E229" s="19"/>
      <c r="F229" s="19"/>
      <c r="G229" s="19"/>
      <c r="H229" s="19"/>
      <c r="I229" s="19"/>
      <c r="J229" s="19"/>
      <c r="K229" s="19"/>
      <c r="L229" s="19"/>
      <c r="M229" s="19"/>
      <c r="N229" s="19"/>
      <c r="O229" s="19"/>
      <c r="P229" s="19"/>
      <c r="Q229" s="19"/>
      <c r="R229" s="19"/>
      <c r="S229" s="19"/>
      <c r="T229" s="19"/>
      <c r="U229" s="19"/>
      <c r="V229" s="19"/>
      <c r="W229" s="19"/>
    </row>
    <row r="230" spans="1:23" x14ac:dyDescent="0.35">
      <c r="A230" s="19"/>
      <c r="B230" s="19"/>
      <c r="C230" s="19"/>
      <c r="D230" s="19"/>
      <c r="E230" s="19"/>
      <c r="F230" s="19"/>
      <c r="G230" s="19"/>
      <c r="H230" s="19"/>
      <c r="I230" s="19"/>
      <c r="J230" s="19"/>
      <c r="K230" s="19"/>
      <c r="L230" s="19"/>
      <c r="M230" s="19"/>
      <c r="N230" s="19"/>
      <c r="O230" s="19"/>
      <c r="P230" s="19"/>
      <c r="Q230" s="19"/>
      <c r="R230" s="19"/>
      <c r="S230" s="19"/>
      <c r="T230" s="19"/>
      <c r="U230" s="19"/>
      <c r="V230" s="19"/>
      <c r="W230" s="19"/>
    </row>
    <row r="231" spans="1:23" x14ac:dyDescent="0.35">
      <c r="A231" s="19"/>
      <c r="B231" s="19"/>
      <c r="C231" s="19"/>
      <c r="D231" s="19"/>
      <c r="E231" s="19"/>
      <c r="F231" s="19"/>
      <c r="G231" s="19"/>
      <c r="H231" s="19"/>
      <c r="I231" s="19"/>
      <c r="J231" s="19"/>
      <c r="K231" s="19"/>
      <c r="L231" s="19"/>
      <c r="M231" s="19"/>
      <c r="N231" s="19"/>
      <c r="O231" s="19"/>
      <c r="P231" s="19"/>
      <c r="Q231" s="19"/>
      <c r="R231" s="19"/>
      <c r="S231" s="19"/>
      <c r="T231" s="19"/>
      <c r="U231" s="19"/>
      <c r="V231" s="19"/>
      <c r="W231" s="19"/>
    </row>
    <row r="232" spans="1:23" x14ac:dyDescent="0.35">
      <c r="A232" s="19"/>
      <c r="B232" s="19"/>
      <c r="C232" s="19"/>
      <c r="D232" s="19"/>
      <c r="E232" s="19"/>
      <c r="F232" s="19"/>
      <c r="G232" s="19"/>
      <c r="H232" s="19"/>
      <c r="I232" s="19"/>
      <c r="J232" s="19"/>
      <c r="K232" s="19"/>
      <c r="L232" s="19"/>
      <c r="M232" s="19"/>
      <c r="N232" s="19"/>
      <c r="O232" s="19"/>
      <c r="P232" s="19"/>
      <c r="Q232" s="19"/>
      <c r="R232" s="19"/>
      <c r="S232" s="19"/>
      <c r="T232" s="19"/>
      <c r="U232" s="19"/>
      <c r="V232" s="19"/>
      <c r="W232" s="19"/>
    </row>
    <row r="233" spans="1:23" x14ac:dyDescent="0.35">
      <c r="A233" s="19"/>
      <c r="B233" s="19"/>
      <c r="C233" s="19"/>
      <c r="D233" s="19"/>
      <c r="E233" s="19"/>
      <c r="F233" s="19"/>
      <c r="G233" s="19"/>
      <c r="H233" s="19"/>
      <c r="I233" s="19"/>
      <c r="J233" s="19"/>
      <c r="K233" s="19"/>
      <c r="L233" s="19"/>
      <c r="M233" s="19"/>
      <c r="N233" s="19"/>
      <c r="O233" s="19"/>
      <c r="P233" s="19"/>
      <c r="Q233" s="19"/>
      <c r="R233" s="19"/>
      <c r="S233" s="19"/>
      <c r="T233" s="19"/>
      <c r="U233" s="19"/>
      <c r="V233" s="19"/>
      <c r="W233" s="19"/>
    </row>
    <row r="234" spans="1:23" x14ac:dyDescent="0.35">
      <c r="A234" s="19"/>
      <c r="B234" s="19"/>
      <c r="C234" s="19"/>
      <c r="D234" s="19"/>
      <c r="E234" s="19"/>
      <c r="F234" s="19"/>
      <c r="G234" s="19"/>
      <c r="H234" s="19"/>
      <c r="I234" s="19"/>
      <c r="J234" s="19"/>
      <c r="K234" s="19"/>
      <c r="L234" s="19"/>
      <c r="M234" s="19"/>
      <c r="N234" s="19"/>
      <c r="O234" s="19"/>
      <c r="P234" s="19"/>
      <c r="Q234" s="19"/>
      <c r="R234" s="19"/>
      <c r="S234" s="19"/>
      <c r="T234" s="19"/>
      <c r="U234" s="19"/>
      <c r="V234" s="19"/>
      <c r="W234" s="19"/>
    </row>
    <row r="235" spans="1:23" x14ac:dyDescent="0.35">
      <c r="A235" s="19"/>
      <c r="B235" s="19"/>
      <c r="C235" s="19"/>
      <c r="D235" s="19"/>
      <c r="E235" s="19"/>
      <c r="F235" s="19"/>
      <c r="G235" s="19"/>
      <c r="H235" s="19"/>
      <c r="I235" s="19"/>
      <c r="J235" s="19"/>
      <c r="K235" s="19"/>
      <c r="L235" s="19"/>
      <c r="M235" s="19"/>
      <c r="N235" s="19"/>
      <c r="O235" s="19"/>
      <c r="P235" s="19"/>
      <c r="Q235" s="19"/>
      <c r="R235" s="19"/>
      <c r="S235" s="19"/>
      <c r="T235" s="19"/>
      <c r="U235" s="19"/>
      <c r="V235" s="19"/>
      <c r="W235" s="19"/>
    </row>
    <row r="236" spans="1:23" x14ac:dyDescent="0.35">
      <c r="A236" s="19"/>
      <c r="B236" s="19"/>
      <c r="C236" s="19"/>
      <c r="D236" s="19"/>
      <c r="E236" s="19"/>
      <c r="F236" s="19"/>
      <c r="G236" s="19"/>
      <c r="H236" s="19"/>
      <c r="I236" s="19"/>
      <c r="J236" s="19"/>
      <c r="K236" s="19"/>
      <c r="L236" s="19"/>
      <c r="M236" s="19"/>
      <c r="N236" s="19"/>
      <c r="O236" s="19"/>
      <c r="P236" s="19"/>
      <c r="Q236" s="19"/>
      <c r="R236" s="19"/>
      <c r="S236" s="19"/>
      <c r="T236" s="19"/>
      <c r="U236" s="19"/>
      <c r="V236" s="19"/>
      <c r="W236" s="19"/>
    </row>
    <row r="237" spans="1:23" x14ac:dyDescent="0.35">
      <c r="A237" s="19"/>
      <c r="B237" s="19"/>
      <c r="C237" s="19"/>
      <c r="D237" s="19"/>
      <c r="E237" s="19"/>
      <c r="F237" s="19"/>
      <c r="G237" s="19"/>
      <c r="H237" s="19"/>
      <c r="I237" s="19"/>
      <c r="J237" s="19"/>
      <c r="K237" s="19"/>
      <c r="L237" s="19"/>
      <c r="M237" s="19"/>
      <c r="N237" s="19"/>
      <c r="O237" s="19"/>
      <c r="P237" s="19"/>
      <c r="Q237" s="19"/>
      <c r="R237" s="19"/>
      <c r="S237" s="19"/>
      <c r="T237" s="19"/>
      <c r="U237" s="19"/>
      <c r="V237" s="19"/>
      <c r="W237" s="19"/>
    </row>
    <row r="238" spans="1:23" x14ac:dyDescent="0.35">
      <c r="A238" s="19"/>
      <c r="B238" s="19"/>
      <c r="C238" s="19"/>
      <c r="D238" s="19"/>
      <c r="E238" s="19"/>
      <c r="F238" s="19"/>
      <c r="G238" s="19"/>
      <c r="H238" s="19"/>
      <c r="I238" s="19"/>
      <c r="J238" s="19"/>
      <c r="K238" s="19"/>
      <c r="L238" s="19"/>
      <c r="M238" s="19"/>
      <c r="N238" s="19"/>
      <c r="O238" s="19"/>
      <c r="P238" s="19"/>
      <c r="Q238" s="19"/>
      <c r="R238" s="19"/>
      <c r="S238" s="19"/>
      <c r="T238" s="19"/>
      <c r="U238" s="19"/>
      <c r="V238" s="19"/>
      <c r="W238" s="19"/>
    </row>
    <row r="239" spans="1:23" x14ac:dyDescent="0.35">
      <c r="A239" s="19"/>
      <c r="B239" s="19"/>
      <c r="C239" s="19"/>
      <c r="D239" s="19"/>
      <c r="E239" s="19"/>
      <c r="F239" s="19"/>
      <c r="G239" s="19"/>
      <c r="H239" s="19"/>
      <c r="I239" s="19"/>
      <c r="J239" s="19"/>
      <c r="K239" s="19"/>
      <c r="L239" s="19"/>
      <c r="M239" s="19"/>
      <c r="N239" s="19"/>
      <c r="O239" s="19"/>
      <c r="P239" s="19"/>
      <c r="Q239" s="19"/>
      <c r="R239" s="19"/>
      <c r="S239" s="19"/>
      <c r="T239" s="19"/>
      <c r="U239" s="19"/>
      <c r="V239" s="19"/>
      <c r="W239" s="19"/>
    </row>
    <row r="240" spans="1:23" x14ac:dyDescent="0.35">
      <c r="A240" s="19"/>
      <c r="B240" s="19"/>
      <c r="C240" s="19"/>
      <c r="D240" s="19"/>
      <c r="E240" s="19"/>
      <c r="F240" s="19"/>
      <c r="G240" s="19"/>
      <c r="H240" s="19"/>
      <c r="I240" s="19"/>
      <c r="J240" s="19"/>
      <c r="K240" s="19"/>
      <c r="L240" s="19"/>
      <c r="M240" s="19"/>
      <c r="N240" s="19"/>
      <c r="O240" s="19"/>
      <c r="P240" s="19"/>
      <c r="Q240" s="19"/>
      <c r="R240" s="19"/>
      <c r="S240" s="19"/>
      <c r="T240" s="19"/>
      <c r="U240" s="19"/>
      <c r="V240" s="19"/>
      <c r="W240" s="19"/>
    </row>
    <row r="241" spans="1:23" x14ac:dyDescent="0.35">
      <c r="A241" s="19"/>
      <c r="B241" s="19"/>
      <c r="C241" s="19"/>
      <c r="D241" s="19"/>
      <c r="E241" s="19"/>
      <c r="F241" s="19"/>
      <c r="G241" s="19"/>
      <c r="H241" s="19"/>
      <c r="I241" s="19"/>
      <c r="J241" s="19"/>
      <c r="K241" s="19"/>
      <c r="L241" s="19"/>
      <c r="M241" s="19"/>
      <c r="N241" s="19"/>
      <c r="O241" s="19"/>
      <c r="P241" s="19"/>
      <c r="Q241" s="19"/>
      <c r="R241" s="19"/>
      <c r="S241" s="19"/>
      <c r="T241" s="19"/>
      <c r="U241" s="19"/>
      <c r="V241" s="19"/>
      <c r="W241" s="19"/>
    </row>
    <row r="242" spans="1:23" x14ac:dyDescent="0.35">
      <c r="A242" s="19"/>
      <c r="B242" s="19"/>
      <c r="C242" s="19"/>
      <c r="D242" s="19"/>
      <c r="E242" s="19"/>
      <c r="F242" s="19"/>
      <c r="G242" s="19"/>
      <c r="H242" s="19"/>
      <c r="I242" s="19"/>
      <c r="J242" s="19"/>
      <c r="K242" s="19"/>
      <c r="L242" s="19"/>
      <c r="M242" s="19"/>
      <c r="N242" s="19"/>
      <c r="O242" s="19"/>
      <c r="P242" s="19"/>
      <c r="Q242" s="19"/>
      <c r="R242" s="19"/>
      <c r="S242" s="19"/>
      <c r="T242" s="19"/>
      <c r="U242" s="19"/>
      <c r="V242" s="19"/>
      <c r="W242" s="19"/>
    </row>
    <row r="243" spans="1:23" x14ac:dyDescent="0.35">
      <c r="A243" s="19"/>
      <c r="B243" s="19"/>
      <c r="C243" s="19"/>
      <c r="D243" s="19"/>
      <c r="E243" s="19"/>
      <c r="F243" s="19"/>
      <c r="G243" s="19"/>
      <c r="H243" s="19"/>
      <c r="I243" s="19"/>
      <c r="J243" s="19"/>
      <c r="K243" s="19"/>
      <c r="L243" s="19"/>
      <c r="M243" s="19"/>
      <c r="N243" s="19"/>
      <c r="O243" s="19"/>
      <c r="P243" s="19"/>
      <c r="Q243" s="19"/>
      <c r="R243" s="19"/>
      <c r="S243" s="19"/>
      <c r="T243" s="19"/>
      <c r="U243" s="19"/>
      <c r="V243" s="19"/>
      <c r="W243" s="19"/>
    </row>
    <row r="244" spans="1:23" x14ac:dyDescent="0.35">
      <c r="A244" s="19"/>
      <c r="B244" s="19"/>
      <c r="C244" s="19"/>
      <c r="D244" s="19"/>
      <c r="E244" s="19"/>
      <c r="F244" s="19"/>
      <c r="G244" s="19"/>
      <c r="H244" s="19"/>
      <c r="I244" s="19"/>
      <c r="J244" s="19"/>
      <c r="K244" s="19"/>
      <c r="L244" s="19"/>
      <c r="M244" s="19"/>
      <c r="N244" s="19"/>
      <c r="O244" s="19"/>
      <c r="P244" s="19"/>
      <c r="Q244" s="19"/>
      <c r="R244" s="19"/>
      <c r="S244" s="19"/>
      <c r="T244" s="19"/>
      <c r="U244" s="19"/>
      <c r="V244" s="19"/>
      <c r="W244" s="19"/>
    </row>
    <row r="245" spans="1:23" x14ac:dyDescent="0.35">
      <c r="A245" s="19"/>
      <c r="B245" s="19"/>
      <c r="C245" s="19"/>
      <c r="D245" s="19"/>
      <c r="E245" s="19"/>
      <c r="F245" s="19"/>
      <c r="G245" s="19"/>
      <c r="H245" s="19"/>
      <c r="I245" s="19"/>
      <c r="J245" s="19"/>
      <c r="K245" s="19"/>
      <c r="L245" s="19"/>
      <c r="M245" s="19"/>
      <c r="N245" s="19"/>
      <c r="O245" s="19"/>
      <c r="P245" s="19"/>
      <c r="Q245" s="19"/>
      <c r="R245" s="19"/>
      <c r="S245" s="19"/>
      <c r="T245" s="19"/>
      <c r="U245" s="19"/>
      <c r="V245" s="19"/>
      <c r="W245" s="19"/>
    </row>
    <row r="246" spans="1:23" x14ac:dyDescent="0.35">
      <c r="A246" s="19"/>
      <c r="B246" s="19"/>
      <c r="C246" s="19"/>
      <c r="D246" s="19"/>
      <c r="E246" s="19"/>
      <c r="F246" s="19"/>
      <c r="G246" s="19"/>
      <c r="H246" s="19"/>
      <c r="I246" s="19"/>
      <c r="J246" s="19"/>
      <c r="K246" s="19"/>
      <c r="L246" s="19"/>
      <c r="M246" s="19"/>
      <c r="N246" s="19"/>
      <c r="O246" s="19"/>
      <c r="P246" s="19"/>
      <c r="Q246" s="19"/>
      <c r="R246" s="19"/>
      <c r="S246" s="19"/>
      <c r="T246" s="19"/>
      <c r="U246" s="19"/>
      <c r="V246" s="19"/>
      <c r="W246" s="19"/>
    </row>
    <row r="247" spans="1:23" x14ac:dyDescent="0.35">
      <c r="A247" s="19"/>
      <c r="B247" s="19"/>
      <c r="C247" s="19"/>
      <c r="D247" s="19"/>
      <c r="E247" s="19"/>
      <c r="F247" s="19"/>
      <c r="G247" s="19"/>
      <c r="H247" s="19"/>
      <c r="I247" s="19"/>
      <c r="J247" s="19"/>
      <c r="K247" s="19"/>
      <c r="L247" s="19"/>
      <c r="M247" s="19"/>
      <c r="N247" s="19"/>
      <c r="O247" s="19"/>
      <c r="P247" s="19"/>
      <c r="Q247" s="19"/>
      <c r="R247" s="19"/>
      <c r="S247" s="19"/>
      <c r="T247" s="19"/>
      <c r="U247" s="19"/>
      <c r="V247" s="19"/>
      <c r="W247" s="19"/>
    </row>
    <row r="248" spans="1:23" x14ac:dyDescent="0.35">
      <c r="A248" s="19"/>
      <c r="B248" s="19"/>
      <c r="C248" s="19"/>
      <c r="D248" s="19"/>
      <c r="E248" s="19"/>
      <c r="F248" s="19"/>
      <c r="G248" s="19"/>
      <c r="H248" s="19"/>
      <c r="I248" s="19"/>
      <c r="J248" s="19"/>
      <c r="K248" s="19"/>
      <c r="L248" s="19"/>
      <c r="M248" s="19"/>
      <c r="N248" s="19"/>
      <c r="O248" s="19"/>
      <c r="P248" s="19"/>
      <c r="Q248" s="19"/>
      <c r="R248" s="19"/>
      <c r="S248" s="19"/>
      <c r="T248" s="19"/>
      <c r="U248" s="19"/>
      <c r="V248" s="19"/>
      <c r="W248" s="19"/>
    </row>
    <row r="249" spans="1:23" x14ac:dyDescent="0.35">
      <c r="A249" s="19"/>
      <c r="B249" s="19"/>
      <c r="C249" s="19"/>
      <c r="D249" s="19"/>
      <c r="E249" s="19"/>
      <c r="F249" s="19"/>
      <c r="G249" s="19"/>
      <c r="H249" s="19"/>
      <c r="I249" s="19"/>
      <c r="J249" s="19"/>
      <c r="K249" s="19"/>
      <c r="L249" s="19"/>
      <c r="M249" s="19"/>
      <c r="N249" s="19"/>
      <c r="O249" s="19"/>
      <c r="P249" s="19"/>
      <c r="Q249" s="19"/>
      <c r="R249" s="19"/>
      <c r="S249" s="19"/>
      <c r="T249" s="19"/>
      <c r="U249" s="19"/>
      <c r="V249" s="19"/>
      <c r="W249" s="19"/>
    </row>
    <row r="250" spans="1:23" x14ac:dyDescent="0.35">
      <c r="A250" s="19"/>
      <c r="B250" s="19"/>
      <c r="C250" s="19"/>
      <c r="D250" s="19"/>
      <c r="E250" s="19"/>
      <c r="F250" s="19"/>
      <c r="G250" s="19"/>
      <c r="H250" s="19"/>
      <c r="I250" s="19"/>
      <c r="J250" s="19"/>
      <c r="K250" s="19"/>
      <c r="L250" s="19"/>
      <c r="M250" s="19"/>
      <c r="N250" s="19"/>
      <c r="O250" s="19"/>
      <c r="P250" s="19"/>
      <c r="Q250" s="19"/>
      <c r="R250" s="19"/>
      <c r="S250" s="19"/>
      <c r="T250" s="19"/>
      <c r="U250" s="19"/>
      <c r="V250" s="19"/>
      <c r="W250" s="19"/>
    </row>
    <row r="251" spans="1:23" x14ac:dyDescent="0.35">
      <c r="A251" s="19"/>
      <c r="B251" s="19"/>
      <c r="C251" s="19"/>
      <c r="D251" s="19"/>
      <c r="E251" s="19"/>
      <c r="F251" s="19"/>
      <c r="G251" s="19"/>
      <c r="H251" s="19"/>
      <c r="I251" s="19"/>
      <c r="J251" s="19"/>
      <c r="K251" s="19"/>
      <c r="L251" s="19"/>
      <c r="M251" s="19"/>
      <c r="N251" s="19"/>
      <c r="O251" s="19"/>
      <c r="P251" s="19"/>
      <c r="Q251" s="19"/>
      <c r="R251" s="19"/>
      <c r="S251" s="19"/>
      <c r="T251" s="19"/>
      <c r="U251" s="19"/>
      <c r="V251" s="19"/>
      <c r="W251" s="19"/>
    </row>
    <row r="252" spans="1:23" x14ac:dyDescent="0.35">
      <c r="A252" s="19"/>
      <c r="B252" s="19"/>
      <c r="C252" s="19"/>
      <c r="D252" s="19"/>
      <c r="E252" s="19"/>
      <c r="F252" s="19"/>
      <c r="G252" s="19"/>
      <c r="H252" s="19"/>
      <c r="I252" s="19"/>
      <c r="J252" s="19"/>
      <c r="K252" s="19"/>
      <c r="L252" s="19"/>
      <c r="M252" s="19"/>
      <c r="N252" s="19"/>
      <c r="O252" s="19"/>
      <c r="P252" s="19"/>
      <c r="Q252" s="19"/>
      <c r="R252" s="19"/>
      <c r="S252" s="19"/>
      <c r="T252" s="19"/>
      <c r="U252" s="19"/>
      <c r="V252" s="19"/>
      <c r="W252" s="19"/>
    </row>
    <row r="253" spans="1:23" x14ac:dyDescent="0.35">
      <c r="A253" s="19"/>
      <c r="B253" s="19"/>
      <c r="C253" s="19"/>
      <c r="D253" s="19"/>
      <c r="E253" s="19"/>
      <c r="F253" s="19"/>
      <c r="G253" s="19"/>
      <c r="H253" s="19"/>
      <c r="I253" s="19"/>
      <c r="J253" s="19"/>
      <c r="K253" s="19"/>
      <c r="L253" s="19"/>
      <c r="M253" s="19"/>
      <c r="N253" s="19"/>
      <c r="O253" s="19"/>
      <c r="P253" s="19"/>
      <c r="Q253" s="19"/>
      <c r="R253" s="19"/>
      <c r="S253" s="19"/>
      <c r="T253" s="19"/>
      <c r="U253" s="19"/>
      <c r="V253" s="19"/>
      <c r="W253" s="19"/>
    </row>
    <row r="254" spans="1:23" x14ac:dyDescent="0.35">
      <c r="A254" s="19"/>
      <c r="B254" s="19"/>
      <c r="C254" s="19"/>
      <c r="D254" s="19"/>
      <c r="E254" s="19"/>
      <c r="F254" s="19"/>
      <c r="G254" s="19"/>
      <c r="H254" s="19"/>
      <c r="I254" s="19"/>
      <c r="J254" s="19"/>
      <c r="K254" s="19"/>
      <c r="L254" s="19"/>
      <c r="M254" s="19"/>
      <c r="N254" s="19"/>
      <c r="O254" s="19"/>
      <c r="P254" s="19"/>
      <c r="Q254" s="19"/>
      <c r="R254" s="19"/>
      <c r="S254" s="19"/>
      <c r="T254" s="19"/>
      <c r="U254" s="19"/>
      <c r="V254" s="19"/>
      <c r="W254" s="19"/>
    </row>
    <row r="255" spans="1:23" x14ac:dyDescent="0.35">
      <c r="A255" s="19"/>
      <c r="B255" s="19"/>
      <c r="C255" s="19"/>
      <c r="D255" s="19"/>
      <c r="E255" s="19"/>
      <c r="F255" s="19"/>
      <c r="G255" s="19"/>
      <c r="H255" s="19"/>
      <c r="I255" s="19"/>
      <c r="J255" s="19"/>
      <c r="K255" s="19"/>
      <c r="L255" s="19"/>
      <c r="M255" s="19"/>
      <c r="N255" s="19"/>
      <c r="O255" s="19"/>
      <c r="P255" s="19"/>
      <c r="Q255" s="19"/>
      <c r="R255" s="19"/>
      <c r="S255" s="19"/>
      <c r="T255" s="19"/>
      <c r="U255" s="19"/>
      <c r="V255" s="19"/>
      <c r="W255" s="19"/>
    </row>
    <row r="256" spans="1:23" x14ac:dyDescent="0.35">
      <c r="A256" s="19"/>
      <c r="B256" s="19"/>
      <c r="C256" s="19"/>
      <c r="D256" s="19"/>
      <c r="E256" s="19"/>
      <c r="F256" s="19"/>
      <c r="G256" s="19"/>
      <c r="H256" s="19"/>
      <c r="I256" s="19"/>
      <c r="J256" s="19"/>
      <c r="K256" s="19"/>
      <c r="L256" s="19"/>
      <c r="M256" s="19"/>
      <c r="N256" s="19"/>
      <c r="O256" s="19"/>
      <c r="P256" s="19"/>
      <c r="Q256" s="19"/>
      <c r="R256" s="19"/>
      <c r="S256" s="19"/>
      <c r="T256" s="19"/>
      <c r="U256" s="19"/>
      <c r="V256" s="19"/>
      <c r="W256" s="19"/>
    </row>
    <row r="257" spans="1:23" x14ac:dyDescent="0.35">
      <c r="A257" s="19"/>
      <c r="B257" s="19"/>
      <c r="C257" s="19"/>
      <c r="D257" s="19"/>
      <c r="E257" s="19"/>
      <c r="F257" s="19"/>
      <c r="G257" s="19"/>
      <c r="H257" s="19"/>
      <c r="I257" s="19"/>
      <c r="J257" s="19"/>
      <c r="K257" s="19"/>
      <c r="L257" s="19"/>
      <c r="M257" s="19"/>
      <c r="N257" s="19"/>
      <c r="O257" s="19"/>
      <c r="P257" s="19"/>
      <c r="Q257" s="19"/>
      <c r="R257" s="19"/>
      <c r="S257" s="19"/>
      <c r="T257" s="19"/>
      <c r="U257" s="19"/>
      <c r="V257" s="19"/>
      <c r="W257" s="19"/>
    </row>
    <row r="258" spans="1:23" x14ac:dyDescent="0.35">
      <c r="A258" s="19"/>
      <c r="B258" s="19"/>
      <c r="C258" s="19"/>
      <c r="D258" s="19"/>
      <c r="E258" s="19"/>
      <c r="F258" s="19"/>
      <c r="G258" s="19"/>
      <c r="H258" s="19"/>
      <c r="I258" s="19"/>
      <c r="J258" s="19"/>
      <c r="K258" s="19"/>
      <c r="L258" s="19"/>
      <c r="M258" s="19"/>
      <c r="N258" s="19"/>
      <c r="O258" s="19"/>
      <c r="P258" s="19"/>
      <c r="Q258" s="19"/>
      <c r="R258" s="19"/>
      <c r="S258" s="19"/>
      <c r="T258" s="19"/>
      <c r="U258" s="19"/>
      <c r="V258" s="19"/>
      <c r="W258" s="19"/>
    </row>
    <row r="259" spans="1:23" x14ac:dyDescent="0.35">
      <c r="A259" s="19"/>
      <c r="B259" s="19"/>
      <c r="C259" s="19"/>
      <c r="D259" s="19"/>
      <c r="E259" s="19"/>
      <c r="F259" s="19"/>
      <c r="G259" s="19"/>
      <c r="H259" s="19"/>
      <c r="I259" s="19"/>
      <c r="J259" s="19"/>
      <c r="K259" s="19"/>
      <c r="L259" s="19"/>
      <c r="M259" s="19"/>
      <c r="N259" s="19"/>
      <c r="O259" s="19"/>
      <c r="P259" s="19"/>
      <c r="Q259" s="19"/>
      <c r="R259" s="19"/>
      <c r="S259" s="19"/>
      <c r="T259" s="19"/>
      <c r="U259" s="19"/>
      <c r="V259" s="19"/>
      <c r="W259" s="19"/>
    </row>
    <row r="260" spans="1:23" x14ac:dyDescent="0.35">
      <c r="A260" s="19"/>
      <c r="B260" s="19"/>
      <c r="C260" s="19"/>
      <c r="D260" s="19"/>
      <c r="E260" s="19"/>
      <c r="F260" s="19"/>
      <c r="G260" s="19"/>
      <c r="H260" s="19"/>
      <c r="I260" s="19"/>
      <c r="J260" s="19"/>
      <c r="K260" s="19"/>
      <c r="L260" s="19"/>
      <c r="M260" s="19"/>
      <c r="N260" s="19"/>
      <c r="O260" s="19"/>
      <c r="P260" s="19"/>
      <c r="Q260" s="19"/>
      <c r="R260" s="19"/>
      <c r="S260" s="19"/>
      <c r="T260" s="19"/>
      <c r="U260" s="19"/>
      <c r="V260" s="19"/>
      <c r="W260" s="19"/>
    </row>
    <row r="261" spans="1:23" x14ac:dyDescent="0.35">
      <c r="A261" s="19"/>
      <c r="B261" s="19"/>
      <c r="C261" s="19"/>
      <c r="D261" s="19"/>
      <c r="E261" s="19"/>
      <c r="F261" s="19"/>
      <c r="G261" s="19"/>
      <c r="H261" s="19"/>
      <c r="I261" s="19"/>
      <c r="J261" s="19"/>
      <c r="K261" s="19"/>
      <c r="L261" s="19"/>
      <c r="M261" s="19"/>
      <c r="N261" s="19"/>
      <c r="O261" s="19"/>
      <c r="P261" s="19"/>
      <c r="Q261" s="19"/>
      <c r="R261" s="19"/>
      <c r="S261" s="19"/>
      <c r="T261" s="19"/>
      <c r="U261" s="19"/>
      <c r="V261" s="19"/>
      <c r="W261" s="19"/>
    </row>
    <row r="262" spans="1:23" x14ac:dyDescent="0.35">
      <c r="A262" s="19"/>
      <c r="B262" s="19"/>
      <c r="C262" s="19"/>
      <c r="D262" s="19"/>
      <c r="E262" s="19"/>
      <c r="F262" s="19"/>
      <c r="G262" s="19"/>
      <c r="H262" s="19"/>
      <c r="I262" s="19"/>
      <c r="J262" s="19"/>
      <c r="K262" s="19"/>
      <c r="L262" s="19"/>
      <c r="M262" s="19"/>
      <c r="N262" s="19"/>
      <c r="O262" s="19"/>
      <c r="P262" s="19"/>
      <c r="Q262" s="19"/>
      <c r="R262" s="19"/>
      <c r="S262" s="19"/>
      <c r="T262" s="19"/>
      <c r="U262" s="19"/>
      <c r="V262" s="19"/>
      <c r="W262" s="19"/>
    </row>
    <row r="263" spans="1:23" x14ac:dyDescent="0.35">
      <c r="A263" s="19"/>
      <c r="B263" s="19"/>
      <c r="C263" s="19"/>
      <c r="D263" s="19"/>
      <c r="E263" s="19"/>
      <c r="F263" s="19"/>
      <c r="G263" s="19"/>
      <c r="H263" s="19"/>
      <c r="I263" s="19"/>
      <c r="J263" s="19"/>
      <c r="K263" s="19"/>
      <c r="L263" s="19"/>
      <c r="M263" s="19"/>
      <c r="N263" s="19"/>
      <c r="O263" s="19"/>
      <c r="P263" s="19"/>
      <c r="Q263" s="19"/>
      <c r="R263" s="19"/>
      <c r="S263" s="19"/>
      <c r="T263" s="19"/>
      <c r="U263" s="19"/>
      <c r="V263" s="19"/>
      <c r="W263" s="19"/>
    </row>
    <row r="264" spans="1:23" x14ac:dyDescent="0.35">
      <c r="A264" s="19"/>
      <c r="B264" s="19"/>
      <c r="C264" s="19"/>
      <c r="D264" s="19"/>
      <c r="E264" s="19"/>
      <c r="F264" s="19"/>
      <c r="G264" s="19"/>
      <c r="H264" s="19"/>
      <c r="I264" s="19"/>
      <c r="J264" s="19"/>
      <c r="K264" s="19"/>
      <c r="L264" s="19"/>
      <c r="M264" s="19"/>
      <c r="N264" s="19"/>
      <c r="O264" s="19"/>
      <c r="P264" s="19"/>
      <c r="Q264" s="19"/>
      <c r="R264" s="19"/>
      <c r="S264" s="19"/>
      <c r="T264" s="19"/>
      <c r="U264" s="19"/>
      <c r="V264" s="19"/>
      <c r="W264" s="19"/>
    </row>
    <row r="265" spans="1:23" x14ac:dyDescent="0.35">
      <c r="A265" s="19"/>
      <c r="B265" s="19"/>
      <c r="C265" s="19"/>
      <c r="D265" s="19"/>
      <c r="E265" s="19"/>
      <c r="F265" s="19"/>
      <c r="G265" s="19"/>
      <c r="H265" s="19"/>
      <c r="I265" s="19"/>
      <c r="J265" s="19"/>
      <c r="K265" s="19"/>
      <c r="L265" s="19"/>
      <c r="M265" s="19"/>
      <c r="N265" s="19"/>
      <c r="O265" s="19"/>
      <c r="P265" s="19"/>
      <c r="Q265" s="19"/>
      <c r="R265" s="19"/>
      <c r="S265" s="19"/>
      <c r="T265" s="19"/>
      <c r="U265" s="19"/>
      <c r="V265" s="19"/>
      <c r="W265" s="19"/>
    </row>
    <row r="266" spans="1:23" x14ac:dyDescent="0.35">
      <c r="A266" s="19"/>
      <c r="B266" s="19"/>
      <c r="C266" s="19"/>
      <c r="D266" s="19"/>
      <c r="E266" s="19"/>
      <c r="F266" s="19"/>
      <c r="G266" s="19"/>
      <c r="H266" s="19"/>
      <c r="I266" s="19"/>
      <c r="J266" s="19"/>
      <c r="K266" s="19"/>
      <c r="L266" s="19"/>
      <c r="M266" s="19"/>
      <c r="N266" s="19"/>
      <c r="O266" s="19"/>
      <c r="P266" s="19"/>
      <c r="Q266" s="19"/>
      <c r="R266" s="19"/>
      <c r="S266" s="19"/>
      <c r="T266" s="19"/>
      <c r="U266" s="19"/>
      <c r="V266" s="19"/>
      <c r="W266" s="19"/>
    </row>
    <row r="267" spans="1:23" x14ac:dyDescent="0.35">
      <c r="A267" s="19"/>
      <c r="B267" s="19"/>
      <c r="C267" s="19"/>
      <c r="D267" s="19"/>
      <c r="E267" s="19"/>
      <c r="F267" s="19"/>
      <c r="G267" s="19"/>
      <c r="H267" s="19"/>
      <c r="I267" s="19"/>
      <c r="J267" s="19"/>
      <c r="K267" s="19"/>
      <c r="L267" s="19"/>
      <c r="M267" s="19"/>
      <c r="N267" s="19"/>
      <c r="O267" s="19"/>
      <c r="P267" s="19"/>
      <c r="Q267" s="19"/>
      <c r="R267" s="19"/>
      <c r="S267" s="19"/>
      <c r="T267" s="19"/>
      <c r="U267" s="19"/>
      <c r="V267" s="19"/>
      <c r="W267" s="19"/>
    </row>
    <row r="268" spans="1:23" x14ac:dyDescent="0.35">
      <c r="A268" s="19"/>
      <c r="B268" s="19"/>
      <c r="C268" s="19"/>
      <c r="D268" s="19"/>
      <c r="E268" s="19"/>
      <c r="F268" s="19"/>
      <c r="G268" s="19"/>
      <c r="H268" s="19"/>
      <c r="I268" s="19"/>
      <c r="J268" s="19"/>
      <c r="K268" s="19"/>
      <c r="L268" s="19"/>
      <c r="M268" s="19"/>
      <c r="N268" s="19"/>
      <c r="O268" s="19"/>
      <c r="P268" s="19"/>
      <c r="Q268" s="19"/>
      <c r="R268" s="19"/>
      <c r="S268" s="19"/>
      <c r="T268" s="19"/>
      <c r="U268" s="19"/>
      <c r="V268" s="19"/>
      <c r="W268" s="19"/>
    </row>
    <row r="269" spans="1:23" x14ac:dyDescent="0.35">
      <c r="A269" s="19"/>
      <c r="B269" s="19"/>
      <c r="C269" s="19"/>
      <c r="D269" s="19"/>
      <c r="E269" s="19"/>
      <c r="F269" s="19"/>
      <c r="G269" s="19"/>
      <c r="H269" s="19"/>
      <c r="I269" s="19"/>
      <c r="J269" s="19"/>
      <c r="K269" s="19"/>
      <c r="L269" s="19"/>
      <c r="M269" s="19"/>
      <c r="N269" s="19"/>
      <c r="O269" s="19"/>
      <c r="P269" s="19"/>
      <c r="Q269" s="19"/>
      <c r="R269" s="19"/>
      <c r="S269" s="19"/>
      <c r="T269" s="19"/>
      <c r="U269" s="19"/>
      <c r="V269" s="19"/>
      <c r="W269" s="19"/>
    </row>
    <row r="270" spans="1:23" x14ac:dyDescent="0.35">
      <c r="A270" s="19"/>
      <c r="B270" s="19"/>
      <c r="C270" s="19"/>
      <c r="D270" s="19"/>
      <c r="E270" s="19"/>
      <c r="F270" s="19"/>
      <c r="G270" s="19"/>
      <c r="H270" s="19"/>
      <c r="I270" s="19"/>
      <c r="J270" s="19"/>
      <c r="K270" s="19"/>
      <c r="L270" s="19"/>
      <c r="M270" s="19"/>
      <c r="N270" s="19"/>
      <c r="O270" s="19"/>
      <c r="P270" s="19"/>
      <c r="Q270" s="19"/>
      <c r="R270" s="19"/>
      <c r="S270" s="19"/>
      <c r="T270" s="19"/>
      <c r="U270" s="19"/>
      <c r="V270" s="19"/>
      <c r="W270" s="19"/>
    </row>
    <row r="271" spans="1:23" x14ac:dyDescent="0.35">
      <c r="A271" s="19"/>
      <c r="B271" s="19"/>
      <c r="C271" s="19"/>
      <c r="D271" s="19"/>
      <c r="E271" s="19"/>
      <c r="F271" s="19"/>
      <c r="G271" s="19"/>
      <c r="H271" s="19"/>
      <c r="I271" s="19"/>
      <c r="J271" s="19"/>
      <c r="K271" s="19"/>
      <c r="L271" s="19"/>
      <c r="M271" s="19"/>
      <c r="N271" s="19"/>
      <c r="O271" s="19"/>
      <c r="P271" s="19"/>
      <c r="Q271" s="19"/>
      <c r="R271" s="19"/>
      <c r="S271" s="19"/>
      <c r="T271" s="19"/>
      <c r="U271" s="19"/>
      <c r="V271" s="19"/>
      <c r="W271" s="19"/>
    </row>
    <row r="272" spans="1:23" x14ac:dyDescent="0.35">
      <c r="A272" s="19"/>
      <c r="B272" s="19"/>
      <c r="C272" s="19"/>
      <c r="D272" s="19"/>
      <c r="E272" s="19"/>
      <c r="F272" s="19"/>
      <c r="G272" s="19"/>
      <c r="H272" s="19"/>
      <c r="I272" s="19"/>
      <c r="J272" s="19"/>
      <c r="K272" s="19"/>
      <c r="L272" s="19"/>
      <c r="M272" s="19"/>
      <c r="N272" s="19"/>
      <c r="O272" s="19"/>
      <c r="P272" s="19"/>
      <c r="Q272" s="19"/>
      <c r="R272" s="19"/>
      <c r="S272" s="19"/>
      <c r="T272" s="19"/>
      <c r="U272" s="19"/>
      <c r="V272" s="19"/>
      <c r="W272" s="19"/>
    </row>
    <row r="273" spans="1:23" x14ac:dyDescent="0.35">
      <c r="A273" s="19"/>
      <c r="B273" s="19"/>
      <c r="C273" s="19"/>
      <c r="D273" s="19"/>
      <c r="E273" s="19"/>
      <c r="F273" s="19"/>
      <c r="G273" s="19"/>
      <c r="H273" s="19"/>
      <c r="I273" s="19"/>
      <c r="J273" s="19"/>
      <c r="K273" s="19"/>
      <c r="L273" s="19"/>
      <c r="M273" s="19"/>
      <c r="N273" s="19"/>
      <c r="O273" s="19"/>
      <c r="P273" s="19"/>
      <c r="Q273" s="19"/>
      <c r="R273" s="19"/>
      <c r="S273" s="19"/>
      <c r="T273" s="19"/>
      <c r="U273" s="19"/>
      <c r="V273" s="19"/>
      <c r="W273" s="19"/>
    </row>
    <row r="274" spans="1:23" x14ac:dyDescent="0.35">
      <c r="A274" s="19"/>
      <c r="B274" s="19"/>
      <c r="C274" s="19"/>
      <c r="D274" s="19"/>
      <c r="E274" s="19"/>
      <c r="F274" s="19"/>
      <c r="G274" s="19"/>
      <c r="H274" s="19"/>
      <c r="I274" s="19"/>
      <c r="J274" s="19"/>
      <c r="K274" s="19"/>
      <c r="L274" s="19"/>
      <c r="M274" s="19"/>
      <c r="N274" s="19"/>
      <c r="O274" s="19"/>
      <c r="P274" s="19"/>
      <c r="Q274" s="19"/>
      <c r="R274" s="19"/>
      <c r="S274" s="19"/>
      <c r="T274" s="19"/>
      <c r="U274" s="19"/>
      <c r="V274" s="19"/>
      <c r="W274" s="19"/>
    </row>
    <row r="275" spans="1:23" x14ac:dyDescent="0.35">
      <c r="A275" s="19"/>
      <c r="B275" s="19"/>
      <c r="C275" s="19"/>
      <c r="D275" s="19"/>
      <c r="E275" s="19"/>
      <c r="F275" s="19"/>
      <c r="G275" s="19"/>
      <c r="H275" s="19"/>
      <c r="I275" s="19"/>
      <c r="J275" s="19"/>
      <c r="K275" s="19"/>
      <c r="L275" s="19"/>
      <c r="M275" s="19"/>
      <c r="N275" s="19"/>
      <c r="O275" s="19"/>
      <c r="P275" s="19"/>
      <c r="Q275" s="19"/>
      <c r="R275" s="19"/>
      <c r="S275" s="19"/>
      <c r="T275" s="19"/>
      <c r="U275" s="19"/>
      <c r="V275" s="19"/>
      <c r="W275" s="19"/>
    </row>
    <row r="276" spans="1:23" x14ac:dyDescent="0.35">
      <c r="A276" s="19"/>
      <c r="B276" s="19"/>
      <c r="C276" s="19"/>
      <c r="D276" s="19"/>
      <c r="E276" s="19"/>
      <c r="F276" s="19"/>
      <c r="G276" s="19"/>
      <c r="H276" s="19"/>
      <c r="I276" s="19"/>
      <c r="J276" s="19"/>
      <c r="K276" s="19"/>
      <c r="L276" s="19"/>
      <c r="M276" s="19"/>
      <c r="N276" s="19"/>
      <c r="O276" s="19"/>
      <c r="P276" s="19"/>
      <c r="Q276" s="19"/>
      <c r="R276" s="19"/>
      <c r="S276" s="19"/>
      <c r="T276" s="19"/>
      <c r="U276" s="19"/>
      <c r="V276" s="19"/>
      <c r="W276" s="19"/>
    </row>
    <row r="277" spans="1:23" x14ac:dyDescent="0.35">
      <c r="A277" s="19"/>
      <c r="B277" s="19"/>
      <c r="C277" s="19"/>
      <c r="D277" s="19"/>
      <c r="E277" s="19"/>
      <c r="F277" s="19"/>
      <c r="G277" s="19"/>
      <c r="H277" s="19"/>
      <c r="I277" s="19"/>
      <c r="J277" s="19"/>
      <c r="K277" s="19"/>
      <c r="L277" s="19"/>
      <c r="M277" s="19"/>
      <c r="N277" s="19"/>
      <c r="O277" s="19"/>
      <c r="P277" s="19"/>
      <c r="Q277" s="19"/>
      <c r="R277" s="19"/>
      <c r="S277" s="19"/>
      <c r="T277" s="19"/>
      <c r="U277" s="19"/>
      <c r="V277" s="19"/>
      <c r="W277" s="19"/>
    </row>
    <row r="278" spans="1:23" x14ac:dyDescent="0.35">
      <c r="A278" s="19"/>
      <c r="B278" s="19"/>
      <c r="C278" s="19"/>
      <c r="D278" s="19"/>
      <c r="E278" s="19"/>
      <c r="F278" s="19"/>
      <c r="G278" s="19"/>
      <c r="H278" s="19"/>
      <c r="I278" s="19"/>
      <c r="J278" s="19"/>
      <c r="K278" s="19"/>
      <c r="L278" s="19"/>
      <c r="M278" s="19"/>
      <c r="N278" s="19"/>
      <c r="O278" s="19"/>
      <c r="P278" s="19"/>
      <c r="Q278" s="19"/>
      <c r="R278" s="19"/>
      <c r="S278" s="19"/>
      <c r="T278" s="19"/>
      <c r="U278" s="19"/>
      <c r="V278" s="19"/>
      <c r="W278" s="19"/>
    </row>
    <row r="279" spans="1:23" x14ac:dyDescent="0.35">
      <c r="A279" s="19"/>
      <c r="B279" s="19"/>
      <c r="C279" s="19"/>
      <c r="D279" s="19"/>
      <c r="E279" s="19"/>
      <c r="F279" s="19"/>
      <c r="G279" s="19"/>
      <c r="H279" s="19"/>
      <c r="I279" s="19"/>
      <c r="J279" s="19"/>
      <c r="K279" s="19"/>
      <c r="L279" s="19"/>
      <c r="M279" s="19"/>
      <c r="N279" s="19"/>
      <c r="O279" s="19"/>
      <c r="P279" s="19"/>
      <c r="Q279" s="19"/>
      <c r="R279" s="19"/>
      <c r="S279" s="19"/>
      <c r="T279" s="19"/>
      <c r="U279" s="19"/>
      <c r="V279" s="19"/>
      <c r="W279" s="19"/>
    </row>
    <row r="280" spans="1:23" x14ac:dyDescent="0.35">
      <c r="A280" s="19"/>
      <c r="B280" s="19"/>
      <c r="C280" s="19"/>
      <c r="D280" s="19"/>
      <c r="E280" s="19"/>
      <c r="F280" s="19"/>
      <c r="G280" s="19"/>
      <c r="H280" s="19"/>
      <c r="I280" s="19"/>
      <c r="J280" s="19"/>
      <c r="K280" s="19"/>
      <c r="L280" s="19"/>
      <c r="M280" s="19"/>
      <c r="N280" s="19"/>
      <c r="O280" s="19"/>
      <c r="P280" s="19"/>
      <c r="Q280" s="19"/>
      <c r="R280" s="19"/>
      <c r="S280" s="19"/>
      <c r="T280" s="19"/>
      <c r="U280" s="19"/>
      <c r="V280" s="19"/>
      <c r="W280" s="19"/>
    </row>
    <row r="281" spans="1:23" x14ac:dyDescent="0.35">
      <c r="A281" s="19"/>
      <c r="B281" s="19"/>
      <c r="C281" s="19"/>
      <c r="D281" s="19"/>
      <c r="E281" s="19"/>
      <c r="F281" s="19"/>
      <c r="G281" s="19"/>
      <c r="H281" s="19"/>
      <c r="I281" s="19"/>
      <c r="J281" s="19"/>
      <c r="K281" s="19"/>
      <c r="L281" s="19"/>
      <c r="M281" s="19"/>
      <c r="N281" s="19"/>
      <c r="O281" s="19"/>
      <c r="P281" s="19"/>
      <c r="Q281" s="19"/>
      <c r="R281" s="19"/>
      <c r="S281" s="19"/>
      <c r="T281" s="19"/>
      <c r="U281" s="19"/>
      <c r="V281" s="19"/>
      <c r="W281" s="19"/>
    </row>
    <row r="282" spans="1:23" x14ac:dyDescent="0.35">
      <c r="A282" s="19"/>
      <c r="B282" s="19"/>
      <c r="C282" s="19"/>
      <c r="D282" s="19"/>
      <c r="E282" s="19"/>
      <c r="F282" s="19"/>
      <c r="G282" s="19"/>
      <c r="H282" s="19"/>
      <c r="I282" s="19"/>
      <c r="J282" s="19"/>
      <c r="K282" s="19"/>
      <c r="L282" s="19"/>
      <c r="M282" s="19"/>
      <c r="N282" s="19"/>
      <c r="O282" s="19"/>
      <c r="P282" s="19"/>
      <c r="Q282" s="19"/>
      <c r="R282" s="19"/>
      <c r="S282" s="19"/>
      <c r="T282" s="19"/>
      <c r="U282" s="19"/>
      <c r="V282" s="19"/>
      <c r="W282" s="19"/>
    </row>
    <row r="283" spans="1:23" x14ac:dyDescent="0.35">
      <c r="A283" s="19"/>
      <c r="B283" s="19"/>
      <c r="C283" s="19"/>
      <c r="D283" s="19"/>
      <c r="E283" s="19"/>
      <c r="F283" s="19"/>
      <c r="G283" s="19"/>
      <c r="H283" s="19"/>
      <c r="I283" s="19"/>
      <c r="J283" s="19"/>
      <c r="K283" s="19"/>
      <c r="L283" s="19"/>
      <c r="M283" s="19"/>
      <c r="N283" s="19"/>
      <c r="O283" s="19"/>
      <c r="P283" s="19"/>
      <c r="Q283" s="19"/>
      <c r="R283" s="19"/>
      <c r="S283" s="19"/>
      <c r="T283" s="19"/>
      <c r="U283" s="19"/>
      <c r="V283" s="19"/>
      <c r="W283" s="19"/>
    </row>
    <row r="284" spans="1:23" x14ac:dyDescent="0.35">
      <c r="A284" s="19"/>
      <c r="B284" s="19"/>
      <c r="C284" s="19"/>
      <c r="D284" s="19"/>
      <c r="E284" s="19"/>
      <c r="F284" s="19"/>
      <c r="G284" s="19"/>
      <c r="H284" s="19"/>
      <c r="I284" s="19"/>
      <c r="J284" s="19"/>
      <c r="K284" s="19"/>
      <c r="L284" s="19"/>
      <c r="M284" s="19"/>
      <c r="N284" s="19"/>
      <c r="O284" s="19"/>
      <c r="P284" s="19"/>
      <c r="Q284" s="19"/>
      <c r="R284" s="19"/>
      <c r="S284" s="19"/>
      <c r="T284" s="19"/>
      <c r="U284" s="19"/>
      <c r="V284" s="19"/>
      <c r="W284" s="19"/>
    </row>
    <row r="285" spans="1:23" x14ac:dyDescent="0.35">
      <c r="A285" s="19"/>
      <c r="B285" s="19"/>
      <c r="C285" s="19"/>
      <c r="D285" s="19"/>
      <c r="E285" s="19"/>
      <c r="F285" s="19"/>
      <c r="G285" s="19"/>
      <c r="H285" s="19"/>
      <c r="I285" s="19"/>
      <c r="J285" s="19"/>
      <c r="K285" s="19"/>
      <c r="L285" s="19"/>
      <c r="M285" s="19"/>
      <c r="N285" s="19"/>
      <c r="O285" s="19"/>
      <c r="P285" s="19"/>
      <c r="Q285" s="19"/>
      <c r="R285" s="19"/>
      <c r="S285" s="19"/>
      <c r="T285" s="19"/>
      <c r="U285" s="19"/>
      <c r="V285" s="19"/>
      <c r="W285" s="19"/>
    </row>
    <row r="286" spans="1:23" x14ac:dyDescent="0.35">
      <c r="A286" s="19"/>
      <c r="B286" s="19"/>
      <c r="C286" s="19"/>
      <c r="D286" s="19"/>
      <c r="E286" s="19"/>
      <c r="F286" s="19"/>
      <c r="G286" s="19"/>
      <c r="H286" s="19"/>
      <c r="I286" s="19"/>
      <c r="J286" s="19"/>
      <c r="K286" s="19"/>
      <c r="L286" s="19"/>
      <c r="M286" s="19"/>
      <c r="N286" s="19"/>
      <c r="O286" s="19"/>
      <c r="P286" s="19"/>
      <c r="Q286" s="19"/>
      <c r="R286" s="19"/>
      <c r="S286" s="19"/>
      <c r="T286" s="19"/>
      <c r="U286" s="19"/>
      <c r="V286" s="19"/>
      <c r="W286" s="19"/>
    </row>
    <row r="287" spans="1:23" x14ac:dyDescent="0.35">
      <c r="A287" s="19"/>
      <c r="B287" s="19"/>
      <c r="C287" s="19"/>
      <c r="D287" s="19"/>
      <c r="E287" s="19"/>
      <c r="F287" s="19"/>
      <c r="G287" s="19"/>
      <c r="H287" s="19"/>
      <c r="I287" s="19"/>
      <c r="J287" s="19"/>
      <c r="K287" s="19"/>
      <c r="L287" s="19"/>
      <c r="M287" s="19"/>
      <c r="N287" s="19"/>
      <c r="O287" s="19"/>
      <c r="P287" s="19"/>
      <c r="Q287" s="19"/>
      <c r="R287" s="19"/>
      <c r="S287" s="19"/>
      <c r="T287" s="19"/>
      <c r="U287" s="19"/>
      <c r="V287" s="19"/>
      <c r="W287" s="19"/>
    </row>
    <row r="288" spans="1:23" x14ac:dyDescent="0.35">
      <c r="A288" s="19"/>
      <c r="B288" s="19"/>
      <c r="C288" s="19"/>
      <c r="D288" s="19"/>
      <c r="E288" s="19"/>
      <c r="F288" s="19"/>
      <c r="G288" s="19"/>
      <c r="H288" s="19"/>
      <c r="I288" s="19"/>
      <c r="J288" s="19"/>
      <c r="K288" s="19"/>
      <c r="L288" s="19"/>
      <c r="M288" s="19"/>
      <c r="N288" s="19"/>
      <c r="O288" s="19"/>
      <c r="P288" s="19"/>
      <c r="Q288" s="19"/>
      <c r="R288" s="19"/>
      <c r="S288" s="19"/>
      <c r="T288" s="19"/>
      <c r="U288" s="19"/>
      <c r="V288" s="19"/>
      <c r="W288" s="19"/>
    </row>
    <row r="289" spans="1:23" x14ac:dyDescent="0.35">
      <c r="A289" s="19"/>
      <c r="B289" s="19"/>
      <c r="C289" s="19"/>
      <c r="D289" s="19"/>
      <c r="E289" s="19"/>
      <c r="F289" s="19"/>
      <c r="G289" s="19"/>
      <c r="H289" s="19"/>
      <c r="I289" s="19"/>
      <c r="J289" s="19"/>
      <c r="K289" s="19"/>
      <c r="L289" s="19"/>
      <c r="M289" s="19"/>
      <c r="N289" s="19"/>
      <c r="O289" s="19"/>
      <c r="P289" s="19"/>
      <c r="Q289" s="19"/>
      <c r="R289" s="19"/>
      <c r="S289" s="19"/>
      <c r="T289" s="19"/>
      <c r="U289" s="19"/>
      <c r="V289" s="19"/>
      <c r="W289" s="19"/>
    </row>
    <row r="290" spans="1:23" x14ac:dyDescent="0.35">
      <c r="A290" s="19"/>
      <c r="B290" s="19"/>
      <c r="C290" s="19"/>
      <c r="D290" s="19"/>
      <c r="E290" s="19"/>
      <c r="F290" s="19"/>
      <c r="G290" s="19"/>
      <c r="H290" s="19"/>
      <c r="I290" s="19"/>
      <c r="J290" s="19"/>
      <c r="K290" s="19"/>
      <c r="L290" s="19"/>
      <c r="M290" s="19"/>
      <c r="N290" s="19"/>
      <c r="O290" s="19"/>
      <c r="P290" s="19"/>
      <c r="Q290" s="19"/>
      <c r="R290" s="19"/>
      <c r="S290" s="19"/>
      <c r="T290" s="19"/>
      <c r="U290" s="19"/>
      <c r="V290" s="19"/>
      <c r="W290" s="19"/>
    </row>
    <row r="291" spans="1:23" x14ac:dyDescent="0.35">
      <c r="A291" s="19"/>
      <c r="B291" s="19"/>
      <c r="C291" s="19"/>
      <c r="D291" s="19"/>
      <c r="E291" s="19"/>
      <c r="F291" s="19"/>
      <c r="G291" s="19"/>
      <c r="H291" s="19"/>
      <c r="I291" s="19"/>
      <c r="J291" s="19"/>
      <c r="K291" s="19"/>
      <c r="L291" s="19"/>
      <c r="M291" s="19"/>
      <c r="N291" s="19"/>
      <c r="O291" s="19"/>
      <c r="P291" s="19"/>
      <c r="Q291" s="19"/>
      <c r="R291" s="19"/>
      <c r="S291" s="19"/>
      <c r="T291" s="19"/>
      <c r="U291" s="19"/>
      <c r="V291" s="19"/>
      <c r="W291" s="19"/>
    </row>
    <row r="292" spans="1:23" x14ac:dyDescent="0.35">
      <c r="A292" s="19"/>
      <c r="B292" s="19"/>
      <c r="C292" s="19"/>
      <c r="D292" s="19"/>
      <c r="E292" s="19"/>
      <c r="F292" s="19"/>
      <c r="G292" s="19"/>
      <c r="H292" s="19"/>
      <c r="I292" s="19"/>
      <c r="J292" s="19"/>
      <c r="K292" s="19"/>
      <c r="L292" s="19"/>
      <c r="M292" s="19"/>
      <c r="N292" s="19"/>
      <c r="O292" s="19"/>
      <c r="P292" s="19"/>
      <c r="Q292" s="19"/>
      <c r="R292" s="19"/>
      <c r="S292" s="19"/>
      <c r="T292" s="19"/>
      <c r="U292" s="19"/>
      <c r="V292" s="19"/>
      <c r="W292" s="19"/>
    </row>
    <row r="293" spans="1:23" x14ac:dyDescent="0.35">
      <c r="A293" s="19"/>
      <c r="B293" s="19"/>
      <c r="C293" s="19"/>
      <c r="D293" s="19"/>
      <c r="E293" s="19"/>
      <c r="F293" s="19"/>
      <c r="G293" s="19"/>
      <c r="H293" s="19"/>
      <c r="I293" s="19"/>
      <c r="J293" s="19"/>
      <c r="K293" s="19"/>
      <c r="L293" s="19"/>
      <c r="M293" s="19"/>
      <c r="N293" s="19"/>
      <c r="O293" s="19"/>
      <c r="P293" s="19"/>
      <c r="Q293" s="19"/>
      <c r="R293" s="19"/>
      <c r="S293" s="19"/>
      <c r="T293" s="19"/>
      <c r="U293" s="19"/>
      <c r="V293" s="19"/>
      <c r="W293" s="19"/>
    </row>
    <row r="294" spans="1:23" x14ac:dyDescent="0.35">
      <c r="A294" s="19"/>
      <c r="B294" s="19"/>
      <c r="C294" s="19"/>
      <c r="D294" s="19"/>
      <c r="E294" s="19"/>
      <c r="F294" s="19"/>
      <c r="G294" s="19"/>
      <c r="H294" s="19"/>
      <c r="I294" s="19"/>
      <c r="J294" s="19"/>
      <c r="K294" s="19"/>
      <c r="L294" s="19"/>
      <c r="M294" s="19"/>
      <c r="N294" s="19"/>
      <c r="O294" s="19"/>
      <c r="P294" s="19"/>
      <c r="Q294" s="19"/>
      <c r="R294" s="19"/>
      <c r="S294" s="19"/>
      <c r="T294" s="19"/>
      <c r="U294" s="19"/>
      <c r="V294" s="19"/>
      <c r="W294" s="19"/>
    </row>
    <row r="295" spans="1:23" x14ac:dyDescent="0.35">
      <c r="A295" s="19"/>
      <c r="B295" s="19"/>
      <c r="C295" s="19"/>
      <c r="D295" s="19"/>
      <c r="E295" s="19"/>
      <c r="F295" s="19"/>
      <c r="G295" s="19"/>
      <c r="H295" s="19"/>
      <c r="I295" s="19"/>
      <c r="J295" s="19"/>
      <c r="K295" s="19"/>
      <c r="L295" s="19"/>
      <c r="M295" s="19"/>
      <c r="N295" s="19"/>
      <c r="O295" s="19"/>
      <c r="P295" s="19"/>
      <c r="Q295" s="19"/>
      <c r="R295" s="19"/>
      <c r="S295" s="19"/>
      <c r="T295" s="19"/>
      <c r="U295" s="19"/>
      <c r="V295" s="19"/>
      <c r="W295" s="19"/>
    </row>
    <row r="296" spans="1:23" x14ac:dyDescent="0.35">
      <c r="A296" s="19"/>
      <c r="B296" s="19"/>
      <c r="C296" s="19"/>
      <c r="D296" s="19"/>
      <c r="E296" s="19"/>
      <c r="F296" s="19"/>
      <c r="G296" s="19"/>
      <c r="H296" s="19"/>
      <c r="I296" s="19"/>
      <c r="J296" s="19"/>
      <c r="K296" s="19"/>
      <c r="L296" s="19"/>
      <c r="M296" s="19"/>
      <c r="N296" s="19"/>
      <c r="O296" s="19"/>
      <c r="P296" s="19"/>
      <c r="Q296" s="19"/>
      <c r="R296" s="19"/>
      <c r="S296" s="19"/>
      <c r="T296" s="19"/>
      <c r="U296" s="19"/>
      <c r="V296" s="19"/>
      <c r="W296" s="19"/>
    </row>
    <row r="297" spans="1:23" x14ac:dyDescent="0.35">
      <c r="A297" s="19"/>
      <c r="B297" s="19"/>
      <c r="C297" s="19"/>
      <c r="D297" s="19"/>
      <c r="E297" s="19"/>
      <c r="F297" s="19"/>
      <c r="G297" s="19"/>
      <c r="H297" s="19"/>
      <c r="I297" s="19"/>
      <c r="J297" s="19"/>
      <c r="K297" s="19"/>
      <c r="L297" s="19"/>
      <c r="M297" s="19"/>
      <c r="N297" s="19"/>
      <c r="O297" s="19"/>
      <c r="P297" s="19"/>
      <c r="Q297" s="19"/>
      <c r="R297" s="19"/>
      <c r="S297" s="19"/>
      <c r="T297" s="19"/>
      <c r="U297" s="19"/>
      <c r="V297" s="19"/>
      <c r="W297" s="19"/>
    </row>
    <row r="298" spans="1:23" x14ac:dyDescent="0.35">
      <c r="A298" s="19"/>
      <c r="B298" s="19"/>
      <c r="C298" s="19"/>
      <c r="D298" s="19"/>
      <c r="E298" s="19"/>
      <c r="F298" s="19"/>
      <c r="G298" s="19"/>
      <c r="H298" s="19"/>
      <c r="I298" s="19"/>
      <c r="J298" s="19"/>
      <c r="K298" s="19"/>
      <c r="L298" s="19"/>
      <c r="M298" s="19"/>
      <c r="N298" s="19"/>
      <c r="O298" s="19"/>
      <c r="P298" s="19"/>
      <c r="Q298" s="19"/>
      <c r="R298" s="19"/>
      <c r="S298" s="19"/>
      <c r="T298" s="19"/>
      <c r="U298" s="19"/>
      <c r="V298" s="19"/>
      <c r="W298" s="19"/>
    </row>
    <row r="299" spans="1:23" x14ac:dyDescent="0.35">
      <c r="A299" s="19"/>
      <c r="B299" s="19"/>
      <c r="C299" s="19"/>
      <c r="D299" s="19"/>
      <c r="E299" s="19"/>
      <c r="F299" s="19"/>
      <c r="G299" s="19"/>
      <c r="H299" s="19"/>
      <c r="I299" s="19"/>
      <c r="J299" s="19"/>
      <c r="K299" s="19"/>
      <c r="L299" s="19"/>
      <c r="M299" s="19"/>
      <c r="N299" s="19"/>
      <c r="O299" s="19"/>
      <c r="P299" s="19"/>
      <c r="Q299" s="19"/>
      <c r="R299" s="19"/>
      <c r="S299" s="19"/>
      <c r="T299" s="19"/>
      <c r="U299" s="19"/>
      <c r="V299" s="19"/>
      <c r="W299" s="19"/>
    </row>
    <row r="300" spans="1:23" x14ac:dyDescent="0.35">
      <c r="A300" s="19"/>
      <c r="B300" s="19"/>
      <c r="C300" s="19"/>
      <c r="D300" s="19"/>
      <c r="E300" s="19"/>
      <c r="F300" s="19"/>
      <c r="G300" s="19"/>
      <c r="H300" s="19"/>
      <c r="I300" s="19"/>
      <c r="J300" s="19"/>
      <c r="K300" s="19"/>
      <c r="L300" s="19"/>
      <c r="M300" s="19"/>
      <c r="N300" s="19"/>
      <c r="O300" s="19"/>
      <c r="P300" s="19"/>
      <c r="Q300" s="19"/>
      <c r="R300" s="19"/>
      <c r="S300" s="19"/>
      <c r="T300" s="19"/>
      <c r="U300" s="19"/>
      <c r="V300" s="19"/>
      <c r="W300" s="19"/>
    </row>
    <row r="301" spans="1:23" x14ac:dyDescent="0.35">
      <c r="A301" s="19"/>
      <c r="B301" s="19"/>
      <c r="C301" s="19"/>
      <c r="D301" s="19"/>
      <c r="E301" s="19"/>
      <c r="F301" s="19"/>
      <c r="G301" s="19"/>
      <c r="H301" s="19"/>
      <c r="I301" s="19"/>
      <c r="J301" s="19"/>
      <c r="K301" s="19"/>
      <c r="L301" s="19"/>
      <c r="M301" s="19"/>
      <c r="N301" s="19"/>
      <c r="O301" s="19"/>
      <c r="P301" s="19"/>
      <c r="Q301" s="19"/>
      <c r="R301" s="19"/>
      <c r="S301" s="19"/>
      <c r="T301" s="19"/>
      <c r="U301" s="19"/>
      <c r="V301" s="19"/>
      <c r="W301" s="19"/>
    </row>
    <row r="302" spans="1:23" x14ac:dyDescent="0.35">
      <c r="A302" s="19"/>
      <c r="B302" s="19"/>
      <c r="C302" s="19"/>
      <c r="D302" s="19"/>
      <c r="E302" s="19"/>
      <c r="F302" s="19"/>
      <c r="G302" s="19"/>
      <c r="H302" s="19"/>
      <c r="I302" s="19"/>
      <c r="J302" s="19"/>
      <c r="K302" s="19"/>
      <c r="L302" s="19"/>
      <c r="M302" s="19"/>
      <c r="N302" s="19"/>
      <c r="O302" s="19"/>
      <c r="P302" s="19"/>
      <c r="Q302" s="19"/>
      <c r="R302" s="19"/>
      <c r="S302" s="19"/>
      <c r="T302" s="19"/>
      <c r="U302" s="19"/>
      <c r="V302" s="19"/>
      <c r="W302" s="19"/>
    </row>
    <row r="303" spans="1:23" x14ac:dyDescent="0.35">
      <c r="A303" s="19"/>
      <c r="B303" s="19"/>
      <c r="C303" s="19"/>
      <c r="D303" s="19"/>
      <c r="E303" s="19"/>
      <c r="F303" s="19"/>
      <c r="G303" s="19"/>
      <c r="H303" s="19"/>
      <c r="I303" s="19"/>
      <c r="J303" s="19"/>
      <c r="K303" s="19"/>
      <c r="L303" s="19"/>
      <c r="M303" s="19"/>
      <c r="N303" s="19"/>
      <c r="O303" s="19"/>
      <c r="P303" s="19"/>
      <c r="Q303" s="19"/>
      <c r="R303" s="19"/>
      <c r="S303" s="19"/>
      <c r="T303" s="19"/>
      <c r="U303" s="19"/>
      <c r="V303" s="19"/>
      <c r="W303" s="19"/>
    </row>
    <row r="304" spans="1:23" x14ac:dyDescent="0.35">
      <c r="A304" s="19"/>
      <c r="B304" s="19"/>
      <c r="C304" s="19"/>
      <c r="D304" s="19"/>
      <c r="E304" s="19"/>
      <c r="F304" s="19"/>
      <c r="G304" s="19"/>
      <c r="H304" s="19"/>
      <c r="I304" s="19"/>
      <c r="J304" s="19"/>
      <c r="K304" s="19"/>
      <c r="L304" s="19"/>
      <c r="M304" s="19"/>
      <c r="N304" s="19"/>
      <c r="O304" s="19"/>
      <c r="P304" s="19"/>
      <c r="Q304" s="19"/>
      <c r="R304" s="19"/>
      <c r="S304" s="19"/>
      <c r="T304" s="19"/>
      <c r="U304" s="19"/>
      <c r="V304" s="19"/>
      <c r="W304" s="19"/>
    </row>
    <row r="305" spans="1:23" x14ac:dyDescent="0.35">
      <c r="A305" s="19"/>
      <c r="B305" s="19"/>
      <c r="C305" s="19"/>
      <c r="D305" s="19"/>
      <c r="E305" s="19"/>
      <c r="F305" s="19"/>
      <c r="G305" s="19"/>
      <c r="H305" s="19"/>
      <c r="I305" s="19"/>
      <c r="J305" s="19"/>
      <c r="K305" s="19"/>
      <c r="L305" s="19"/>
      <c r="M305" s="19"/>
      <c r="N305" s="19"/>
      <c r="O305" s="19"/>
      <c r="P305" s="19"/>
      <c r="Q305" s="19"/>
      <c r="R305" s="19"/>
      <c r="S305" s="19"/>
      <c r="T305" s="19"/>
      <c r="U305" s="19"/>
      <c r="V305" s="19"/>
      <c r="W305" s="19"/>
    </row>
    <row r="306" spans="1:23" x14ac:dyDescent="0.35">
      <c r="A306" s="19"/>
      <c r="B306" s="19"/>
      <c r="C306" s="19"/>
      <c r="D306" s="19"/>
      <c r="E306" s="19"/>
      <c r="F306" s="19"/>
      <c r="G306" s="19"/>
      <c r="H306" s="19"/>
      <c r="I306" s="19"/>
      <c r="J306" s="19"/>
      <c r="K306" s="19"/>
      <c r="L306" s="19"/>
      <c r="M306" s="19"/>
      <c r="N306" s="19"/>
      <c r="O306" s="19"/>
      <c r="P306" s="19"/>
      <c r="Q306" s="19"/>
      <c r="R306" s="19"/>
      <c r="S306" s="19"/>
      <c r="T306" s="19"/>
      <c r="U306" s="19"/>
      <c r="V306" s="19"/>
      <c r="W306" s="19"/>
    </row>
    <row r="307" spans="1:23" x14ac:dyDescent="0.35">
      <c r="A307" s="19"/>
      <c r="B307" s="19"/>
      <c r="C307" s="19"/>
      <c r="D307" s="19"/>
      <c r="E307" s="19"/>
      <c r="F307" s="19"/>
      <c r="G307" s="19"/>
      <c r="H307" s="19"/>
      <c r="I307" s="19"/>
      <c r="J307" s="19"/>
      <c r="K307" s="19"/>
      <c r="L307" s="19"/>
      <c r="M307" s="19"/>
      <c r="N307" s="19"/>
      <c r="O307" s="19"/>
      <c r="P307" s="19"/>
      <c r="Q307" s="19"/>
      <c r="R307" s="19"/>
      <c r="S307" s="19"/>
      <c r="T307" s="19"/>
      <c r="U307" s="19"/>
      <c r="V307" s="19"/>
      <c r="W307" s="19"/>
    </row>
    <row r="308" spans="1:23" x14ac:dyDescent="0.35">
      <c r="A308" s="19"/>
      <c r="B308" s="19"/>
      <c r="C308" s="19"/>
      <c r="D308" s="19"/>
      <c r="E308" s="19"/>
      <c r="F308" s="19"/>
      <c r="G308" s="19"/>
      <c r="H308" s="19"/>
      <c r="I308" s="19"/>
      <c r="J308" s="19"/>
      <c r="K308" s="19"/>
      <c r="L308" s="19"/>
      <c r="M308" s="19"/>
      <c r="N308" s="19"/>
      <c r="O308" s="19"/>
      <c r="P308" s="19"/>
      <c r="Q308" s="19"/>
      <c r="R308" s="19"/>
      <c r="S308" s="19"/>
      <c r="T308" s="19"/>
      <c r="U308" s="19"/>
      <c r="V308" s="19"/>
      <c r="W308" s="19"/>
    </row>
    <row r="309" spans="1:23" x14ac:dyDescent="0.35">
      <c r="A309" s="19"/>
      <c r="B309" s="19"/>
      <c r="C309" s="19"/>
      <c r="D309" s="19"/>
      <c r="E309" s="19"/>
      <c r="F309" s="19"/>
      <c r="G309" s="19"/>
      <c r="H309" s="19"/>
      <c r="I309" s="19"/>
      <c r="J309" s="19"/>
      <c r="K309" s="19"/>
      <c r="L309" s="19"/>
      <c r="M309" s="19"/>
      <c r="N309" s="19"/>
      <c r="O309" s="19"/>
      <c r="P309" s="19"/>
      <c r="Q309" s="19"/>
      <c r="R309" s="19"/>
      <c r="S309" s="19"/>
      <c r="T309" s="19"/>
      <c r="U309" s="19"/>
      <c r="V309" s="19"/>
      <c r="W309" s="19"/>
    </row>
    <row r="310" spans="1:23" x14ac:dyDescent="0.35">
      <c r="A310" s="19"/>
      <c r="B310" s="19"/>
      <c r="C310" s="19"/>
      <c r="D310" s="19"/>
      <c r="E310" s="19"/>
      <c r="F310" s="19"/>
      <c r="G310" s="19"/>
      <c r="H310" s="19"/>
      <c r="I310" s="19"/>
      <c r="J310" s="19"/>
      <c r="K310" s="19"/>
      <c r="L310" s="19"/>
      <c r="M310" s="19"/>
      <c r="N310" s="19"/>
      <c r="O310" s="19"/>
      <c r="P310" s="19"/>
      <c r="Q310" s="19"/>
      <c r="R310" s="19"/>
      <c r="S310" s="19"/>
      <c r="T310" s="19"/>
      <c r="U310" s="19"/>
      <c r="V310" s="19"/>
      <c r="W310" s="19"/>
    </row>
    <row r="311" spans="1:23" x14ac:dyDescent="0.35">
      <c r="A311" s="19"/>
      <c r="B311" s="19"/>
      <c r="C311" s="19"/>
      <c r="D311" s="19"/>
      <c r="E311" s="19"/>
      <c r="F311" s="19"/>
      <c r="G311" s="19"/>
      <c r="H311" s="19"/>
      <c r="I311" s="19"/>
      <c r="J311" s="19"/>
      <c r="K311" s="19"/>
      <c r="L311" s="19"/>
      <c r="M311" s="19"/>
      <c r="N311" s="19"/>
      <c r="O311" s="19"/>
      <c r="P311" s="19"/>
      <c r="Q311" s="19"/>
      <c r="R311" s="19"/>
      <c r="S311" s="19"/>
      <c r="T311" s="19"/>
      <c r="U311" s="19"/>
      <c r="V311" s="19"/>
      <c r="W311" s="19"/>
    </row>
    <row r="312" spans="1:23" x14ac:dyDescent="0.35">
      <c r="A312" s="19"/>
      <c r="B312" s="19"/>
      <c r="C312" s="19"/>
      <c r="D312" s="19"/>
      <c r="E312" s="19"/>
      <c r="F312" s="19"/>
      <c r="G312" s="19"/>
      <c r="H312" s="19"/>
      <c r="I312" s="19"/>
      <c r="J312" s="19"/>
      <c r="K312" s="19"/>
      <c r="L312" s="19"/>
      <c r="M312" s="19"/>
      <c r="N312" s="19"/>
      <c r="O312" s="19"/>
      <c r="P312" s="19"/>
      <c r="Q312" s="19"/>
      <c r="R312" s="19"/>
      <c r="S312" s="19"/>
      <c r="T312" s="19"/>
      <c r="U312" s="19"/>
      <c r="V312" s="19"/>
      <c r="W312" s="19"/>
    </row>
    <row r="313" spans="1:23" x14ac:dyDescent="0.35">
      <c r="A313" s="19"/>
      <c r="B313" s="19"/>
      <c r="C313" s="19"/>
      <c r="D313" s="19"/>
      <c r="E313" s="19"/>
      <c r="F313" s="19"/>
      <c r="G313" s="19"/>
      <c r="H313" s="19"/>
      <c r="I313" s="19"/>
      <c r="J313" s="19"/>
      <c r="K313" s="19"/>
      <c r="L313" s="19"/>
      <c r="M313" s="19"/>
      <c r="N313" s="19"/>
      <c r="O313" s="19"/>
      <c r="P313" s="19"/>
      <c r="Q313" s="19"/>
      <c r="R313" s="19"/>
      <c r="S313" s="19"/>
      <c r="T313" s="19"/>
      <c r="U313" s="19"/>
      <c r="V313" s="19"/>
      <c r="W313" s="19"/>
    </row>
    <row r="314" spans="1:23" x14ac:dyDescent="0.35">
      <c r="A314" s="19"/>
      <c r="B314" s="19"/>
      <c r="C314" s="19"/>
      <c r="D314" s="19"/>
      <c r="E314" s="19"/>
      <c r="F314" s="19"/>
      <c r="G314" s="19"/>
      <c r="H314" s="19"/>
      <c r="I314" s="19"/>
      <c r="J314" s="19"/>
      <c r="K314" s="19"/>
      <c r="L314" s="19"/>
      <c r="M314" s="19"/>
      <c r="N314" s="19"/>
      <c r="O314" s="19"/>
      <c r="P314" s="19"/>
      <c r="Q314" s="19"/>
      <c r="R314" s="19"/>
      <c r="S314" s="19"/>
      <c r="T314" s="19"/>
      <c r="U314" s="19"/>
      <c r="V314" s="19"/>
      <c r="W314" s="19"/>
    </row>
    <row r="315" spans="1:23" x14ac:dyDescent="0.35">
      <c r="A315" s="19"/>
      <c r="B315" s="19"/>
      <c r="C315" s="19"/>
      <c r="D315" s="19"/>
      <c r="E315" s="19"/>
      <c r="F315" s="19"/>
      <c r="G315" s="19"/>
      <c r="H315" s="19"/>
      <c r="I315" s="19"/>
      <c r="J315" s="19"/>
      <c r="K315" s="19"/>
      <c r="L315" s="19"/>
      <c r="M315" s="19"/>
      <c r="N315" s="19"/>
      <c r="O315" s="19"/>
      <c r="P315" s="19"/>
      <c r="Q315" s="19"/>
      <c r="R315" s="19"/>
      <c r="S315" s="19"/>
      <c r="T315" s="19"/>
      <c r="U315" s="19"/>
      <c r="V315" s="19"/>
      <c r="W315" s="19"/>
    </row>
    <row r="316" spans="1:23" x14ac:dyDescent="0.35">
      <c r="A316" s="19"/>
      <c r="B316" s="19"/>
      <c r="C316" s="19"/>
      <c r="D316" s="19"/>
      <c r="E316" s="19"/>
      <c r="F316" s="19"/>
      <c r="G316" s="19"/>
      <c r="H316" s="19"/>
      <c r="I316" s="19"/>
      <c r="J316" s="19"/>
      <c r="K316" s="19"/>
      <c r="L316" s="19"/>
      <c r="M316" s="19"/>
      <c r="N316" s="19"/>
      <c r="O316" s="19"/>
      <c r="P316" s="19"/>
      <c r="Q316" s="19"/>
      <c r="R316" s="19"/>
      <c r="S316" s="19"/>
      <c r="T316" s="19"/>
      <c r="U316" s="19"/>
      <c r="V316" s="19"/>
      <c r="W316" s="19"/>
    </row>
    <row r="317" spans="1:23" x14ac:dyDescent="0.35">
      <c r="A317" s="19"/>
      <c r="B317" s="19"/>
      <c r="C317" s="19"/>
      <c r="D317" s="19"/>
      <c r="E317" s="19"/>
      <c r="F317" s="19"/>
      <c r="G317" s="19"/>
      <c r="H317" s="19"/>
      <c r="I317" s="19"/>
      <c r="J317" s="19"/>
      <c r="K317" s="19"/>
      <c r="L317" s="19"/>
      <c r="M317" s="19"/>
      <c r="N317" s="19"/>
      <c r="O317" s="19"/>
      <c r="P317" s="19"/>
      <c r="Q317" s="19"/>
      <c r="R317" s="19"/>
      <c r="S317" s="19"/>
      <c r="T317" s="19"/>
      <c r="U317" s="19"/>
      <c r="V317" s="19"/>
      <c r="W317" s="19"/>
    </row>
    <row r="318" spans="1:23" x14ac:dyDescent="0.35">
      <c r="A318" s="19"/>
      <c r="B318" s="19"/>
      <c r="C318" s="19"/>
      <c r="D318" s="19"/>
      <c r="E318" s="19"/>
      <c r="F318" s="19"/>
      <c r="G318" s="19"/>
      <c r="H318" s="19"/>
      <c r="I318" s="19"/>
      <c r="J318" s="19"/>
      <c r="K318" s="19"/>
      <c r="L318" s="19"/>
      <c r="M318" s="19"/>
      <c r="N318" s="19"/>
      <c r="O318" s="19"/>
      <c r="P318" s="19"/>
      <c r="Q318" s="19"/>
      <c r="R318" s="19"/>
      <c r="S318" s="19"/>
      <c r="T318" s="19"/>
      <c r="U318" s="19"/>
      <c r="V318" s="19"/>
      <c r="W318" s="19"/>
    </row>
    <row r="319" spans="1:23" x14ac:dyDescent="0.35">
      <c r="A319" s="19"/>
      <c r="B319" s="19"/>
      <c r="C319" s="19"/>
      <c r="D319" s="19"/>
      <c r="E319" s="19"/>
      <c r="F319" s="19"/>
      <c r="G319" s="19"/>
      <c r="H319" s="19"/>
      <c r="I319" s="19"/>
      <c r="J319" s="19"/>
      <c r="K319" s="19"/>
      <c r="L319" s="19"/>
      <c r="M319" s="19"/>
      <c r="N319" s="19"/>
      <c r="O319" s="19"/>
      <c r="P319" s="19"/>
      <c r="Q319" s="19"/>
      <c r="R319" s="19"/>
      <c r="S319" s="19"/>
      <c r="T319" s="19"/>
      <c r="U319" s="19"/>
      <c r="V319" s="19"/>
      <c r="W319" s="19"/>
    </row>
    <row r="320" spans="1:23" x14ac:dyDescent="0.35">
      <c r="A320" s="19"/>
      <c r="B320" s="19"/>
      <c r="C320" s="19"/>
      <c r="D320" s="19"/>
      <c r="E320" s="19"/>
      <c r="F320" s="19"/>
      <c r="G320" s="19"/>
      <c r="H320" s="19"/>
      <c r="I320" s="19"/>
      <c r="J320" s="19"/>
      <c r="K320" s="19"/>
      <c r="L320" s="19"/>
      <c r="M320" s="19"/>
      <c r="N320" s="19"/>
      <c r="O320" s="19"/>
      <c r="P320" s="19"/>
      <c r="Q320" s="19"/>
      <c r="R320" s="19"/>
      <c r="S320" s="19"/>
      <c r="T320" s="19"/>
      <c r="U320" s="19"/>
      <c r="V320" s="19"/>
      <c r="W320" s="19"/>
    </row>
    <row r="321" spans="1:23" x14ac:dyDescent="0.35">
      <c r="A321" s="19"/>
      <c r="B321" s="19"/>
      <c r="C321" s="19"/>
      <c r="D321" s="19"/>
      <c r="E321" s="19"/>
      <c r="F321" s="19"/>
      <c r="G321" s="19"/>
      <c r="H321" s="19"/>
      <c r="I321" s="19"/>
      <c r="J321" s="19"/>
      <c r="K321" s="19"/>
      <c r="L321" s="19"/>
      <c r="M321" s="19"/>
      <c r="N321" s="19"/>
      <c r="O321" s="19"/>
      <c r="P321" s="19"/>
      <c r="Q321" s="19"/>
      <c r="R321" s="19"/>
      <c r="S321" s="19"/>
      <c r="T321" s="19"/>
      <c r="U321" s="19"/>
      <c r="V321" s="19"/>
      <c r="W321" s="19"/>
    </row>
    <row r="322" spans="1:23" x14ac:dyDescent="0.35">
      <c r="A322" s="19"/>
      <c r="B322" s="19"/>
      <c r="C322" s="19"/>
      <c r="D322" s="19"/>
      <c r="E322" s="19"/>
      <c r="F322" s="19"/>
      <c r="G322" s="19"/>
      <c r="H322" s="19"/>
      <c r="I322" s="19"/>
      <c r="J322" s="19"/>
      <c r="K322" s="19"/>
      <c r="L322" s="19"/>
      <c r="M322" s="19"/>
      <c r="N322" s="19"/>
      <c r="O322" s="19"/>
      <c r="P322" s="19"/>
      <c r="Q322" s="19"/>
      <c r="R322" s="19"/>
      <c r="S322" s="19"/>
      <c r="T322" s="19"/>
      <c r="U322" s="19"/>
      <c r="V322" s="19"/>
      <c r="W322" s="19"/>
    </row>
    <row r="323" spans="1:23" x14ac:dyDescent="0.35">
      <c r="A323" s="19"/>
      <c r="B323" s="19"/>
      <c r="C323" s="19"/>
      <c r="D323" s="19"/>
      <c r="E323" s="19"/>
      <c r="F323" s="19"/>
      <c r="G323" s="19"/>
      <c r="H323" s="19"/>
      <c r="I323" s="19"/>
      <c r="J323" s="19"/>
      <c r="K323" s="19"/>
      <c r="L323" s="19"/>
      <c r="M323" s="19"/>
      <c r="N323" s="19"/>
      <c r="O323" s="19"/>
      <c r="P323" s="19"/>
      <c r="Q323" s="19"/>
      <c r="R323" s="19"/>
      <c r="S323" s="19"/>
      <c r="T323" s="19"/>
      <c r="U323" s="19"/>
      <c r="V323" s="19"/>
      <c r="W323" s="19"/>
    </row>
    <row r="324" spans="1:23" x14ac:dyDescent="0.35">
      <c r="A324" s="19"/>
      <c r="B324" s="19"/>
      <c r="C324" s="19"/>
      <c r="D324" s="19"/>
      <c r="E324" s="19"/>
      <c r="F324" s="19"/>
      <c r="G324" s="19"/>
      <c r="H324" s="19"/>
      <c r="I324" s="19"/>
      <c r="J324" s="19"/>
      <c r="K324" s="19"/>
      <c r="L324" s="19"/>
      <c r="M324" s="19"/>
      <c r="N324" s="19"/>
      <c r="O324" s="19"/>
      <c r="P324" s="19"/>
      <c r="Q324" s="19"/>
      <c r="R324" s="19"/>
      <c r="S324" s="19"/>
      <c r="T324" s="19"/>
      <c r="U324" s="19"/>
      <c r="V324" s="19"/>
      <c r="W324" s="19"/>
    </row>
    <row r="325" spans="1:23" x14ac:dyDescent="0.35">
      <c r="A325" s="19"/>
      <c r="B325" s="19"/>
      <c r="C325" s="19"/>
      <c r="D325" s="19"/>
      <c r="E325" s="19"/>
      <c r="F325" s="19"/>
      <c r="G325" s="19"/>
      <c r="H325" s="19"/>
      <c r="I325" s="19"/>
      <c r="J325" s="19"/>
      <c r="K325" s="19"/>
      <c r="L325" s="19"/>
      <c r="M325" s="19"/>
      <c r="N325" s="19"/>
      <c r="O325" s="19"/>
      <c r="P325" s="19"/>
      <c r="Q325" s="19"/>
      <c r="R325" s="19"/>
      <c r="S325" s="19"/>
      <c r="T325" s="19"/>
      <c r="U325" s="19"/>
      <c r="V325" s="19"/>
      <c r="W325" s="19"/>
    </row>
    <row r="326" spans="1:23" x14ac:dyDescent="0.35">
      <c r="A326" s="19"/>
      <c r="B326" s="19"/>
      <c r="C326" s="19"/>
      <c r="D326" s="19"/>
      <c r="E326" s="19"/>
      <c r="F326" s="19"/>
      <c r="G326" s="19"/>
      <c r="H326" s="19"/>
      <c r="I326" s="19"/>
      <c r="J326" s="19"/>
      <c r="K326" s="19"/>
      <c r="L326" s="19"/>
      <c r="M326" s="19"/>
      <c r="N326" s="19"/>
      <c r="O326" s="19"/>
      <c r="P326" s="19"/>
      <c r="Q326" s="19"/>
      <c r="R326" s="19"/>
      <c r="S326" s="19"/>
      <c r="T326" s="19"/>
      <c r="U326" s="19"/>
      <c r="V326" s="19"/>
      <c r="W326" s="19"/>
    </row>
    <row r="327" spans="1:23" x14ac:dyDescent="0.35">
      <c r="A327" s="19"/>
      <c r="B327" s="19"/>
      <c r="C327" s="19"/>
      <c r="D327" s="19"/>
      <c r="E327" s="19"/>
      <c r="F327" s="19"/>
      <c r="G327" s="19"/>
      <c r="H327" s="19"/>
      <c r="I327" s="19"/>
      <c r="J327" s="19"/>
      <c r="K327" s="19"/>
      <c r="L327" s="19"/>
      <c r="M327" s="19"/>
      <c r="N327" s="19"/>
      <c r="O327" s="19"/>
      <c r="P327" s="19"/>
      <c r="Q327" s="19"/>
      <c r="R327" s="19"/>
      <c r="S327" s="19"/>
      <c r="T327" s="19"/>
      <c r="U327" s="19"/>
      <c r="V327" s="19"/>
      <c r="W327" s="19"/>
    </row>
    <row r="328" spans="1:23" x14ac:dyDescent="0.35">
      <c r="A328" s="19"/>
      <c r="B328" s="19"/>
      <c r="C328" s="19"/>
      <c r="D328" s="19"/>
      <c r="E328" s="19"/>
      <c r="F328" s="19"/>
      <c r="G328" s="19"/>
      <c r="H328" s="19"/>
      <c r="I328" s="19"/>
      <c r="J328" s="19"/>
      <c r="K328" s="19"/>
      <c r="L328" s="19"/>
      <c r="M328" s="19"/>
      <c r="N328" s="19"/>
      <c r="O328" s="19"/>
      <c r="P328" s="19"/>
      <c r="Q328" s="19"/>
      <c r="R328" s="19"/>
      <c r="S328" s="19"/>
      <c r="T328" s="19"/>
      <c r="U328" s="19"/>
      <c r="V328" s="19"/>
      <c r="W328" s="19"/>
    </row>
    <row r="329" spans="1:23" x14ac:dyDescent="0.35">
      <c r="A329" s="19"/>
      <c r="B329" s="19"/>
      <c r="C329" s="19"/>
      <c r="D329" s="19"/>
      <c r="E329" s="19"/>
      <c r="F329" s="19"/>
      <c r="G329" s="19"/>
      <c r="H329" s="19"/>
      <c r="I329" s="19"/>
      <c r="J329" s="19"/>
      <c r="K329" s="19"/>
      <c r="L329" s="19"/>
      <c r="M329" s="19"/>
      <c r="N329" s="19"/>
      <c r="O329" s="19"/>
      <c r="P329" s="19"/>
      <c r="Q329" s="19"/>
      <c r="R329" s="19"/>
      <c r="S329" s="19"/>
      <c r="T329" s="19"/>
      <c r="U329" s="19"/>
      <c r="V329" s="19"/>
      <c r="W329" s="19"/>
    </row>
    <row r="330" spans="1:23" x14ac:dyDescent="0.35">
      <c r="A330" s="19"/>
      <c r="B330" s="19"/>
      <c r="C330" s="19"/>
      <c r="D330" s="19"/>
      <c r="E330" s="19"/>
      <c r="F330" s="19"/>
      <c r="G330" s="19"/>
      <c r="H330" s="19"/>
      <c r="I330" s="19"/>
      <c r="J330" s="19"/>
      <c r="K330" s="19"/>
      <c r="L330" s="19"/>
      <c r="M330" s="19"/>
      <c r="N330" s="19"/>
      <c r="O330" s="19"/>
      <c r="P330" s="19"/>
      <c r="Q330" s="19"/>
      <c r="R330" s="19"/>
      <c r="S330" s="19"/>
      <c r="T330" s="19"/>
      <c r="U330" s="19"/>
      <c r="V330" s="19"/>
      <c r="W330" s="19"/>
    </row>
    <row r="331" spans="1:23" x14ac:dyDescent="0.35">
      <c r="A331" s="19"/>
      <c r="B331" s="19"/>
      <c r="C331" s="19"/>
      <c r="D331" s="19"/>
      <c r="E331" s="19"/>
      <c r="F331" s="19"/>
      <c r="G331" s="19"/>
      <c r="H331" s="19"/>
      <c r="I331" s="19"/>
      <c r="J331" s="19"/>
      <c r="K331" s="19"/>
      <c r="L331" s="19"/>
      <c r="M331" s="19"/>
      <c r="N331" s="19"/>
      <c r="O331" s="19"/>
      <c r="P331" s="19"/>
      <c r="Q331" s="19"/>
      <c r="R331" s="19"/>
      <c r="S331" s="19"/>
      <c r="T331" s="19"/>
      <c r="U331" s="19"/>
      <c r="V331" s="19"/>
      <c r="W331" s="19"/>
    </row>
    <row r="332" spans="1:23" x14ac:dyDescent="0.35">
      <c r="A332" s="19"/>
      <c r="B332" s="19"/>
      <c r="C332" s="19"/>
      <c r="D332" s="19"/>
      <c r="E332" s="19"/>
      <c r="F332" s="19"/>
      <c r="G332" s="19"/>
      <c r="H332" s="19"/>
      <c r="I332" s="19"/>
      <c r="J332" s="19"/>
      <c r="K332" s="19"/>
      <c r="L332" s="19"/>
      <c r="M332" s="19"/>
      <c r="N332" s="19"/>
      <c r="O332" s="19"/>
      <c r="P332" s="19"/>
      <c r="Q332" s="19"/>
      <c r="R332" s="19"/>
      <c r="S332" s="19"/>
      <c r="T332" s="19"/>
      <c r="U332" s="19"/>
      <c r="V332" s="19"/>
      <c r="W332" s="19"/>
    </row>
    <row r="333" spans="1:23" x14ac:dyDescent="0.35">
      <c r="A333" s="19"/>
      <c r="B333" s="19"/>
      <c r="C333" s="19"/>
      <c r="D333" s="19"/>
      <c r="E333" s="19"/>
      <c r="F333" s="19"/>
      <c r="G333" s="19"/>
      <c r="H333" s="19"/>
      <c r="I333" s="19"/>
      <c r="J333" s="19"/>
      <c r="K333" s="19"/>
      <c r="L333" s="19"/>
      <c r="M333" s="19"/>
      <c r="N333" s="19"/>
      <c r="O333" s="19"/>
      <c r="P333" s="19"/>
      <c r="Q333" s="19"/>
      <c r="R333" s="19"/>
      <c r="S333" s="19"/>
      <c r="T333" s="19"/>
      <c r="U333" s="19"/>
      <c r="V333" s="19"/>
      <c r="W333" s="19"/>
    </row>
    <row r="334" spans="1:23" x14ac:dyDescent="0.35">
      <c r="A334" s="19"/>
      <c r="B334" s="19"/>
      <c r="C334" s="19"/>
      <c r="D334" s="19"/>
      <c r="E334" s="19"/>
      <c r="F334" s="19"/>
      <c r="G334" s="19"/>
      <c r="H334" s="19"/>
      <c r="I334" s="19"/>
      <c r="J334" s="19"/>
      <c r="K334" s="19"/>
      <c r="L334" s="19"/>
      <c r="M334" s="19"/>
      <c r="N334" s="19"/>
      <c r="O334" s="19"/>
      <c r="P334" s="19"/>
      <c r="Q334" s="19"/>
      <c r="R334" s="19"/>
      <c r="S334" s="19"/>
      <c r="T334" s="19"/>
      <c r="U334" s="19"/>
      <c r="V334" s="19"/>
      <c r="W334" s="19"/>
    </row>
    <row r="335" spans="1:23" x14ac:dyDescent="0.35">
      <c r="A335" s="19"/>
      <c r="B335" s="19"/>
      <c r="C335" s="19"/>
      <c r="D335" s="19"/>
      <c r="E335" s="19"/>
      <c r="F335" s="19"/>
      <c r="G335" s="19"/>
      <c r="H335" s="19"/>
      <c r="I335" s="19"/>
      <c r="J335" s="19"/>
      <c r="K335" s="19"/>
      <c r="L335" s="19"/>
      <c r="M335" s="19"/>
      <c r="N335" s="19"/>
      <c r="O335" s="19"/>
      <c r="P335" s="19"/>
      <c r="Q335" s="19"/>
      <c r="R335" s="19"/>
      <c r="S335" s="19"/>
      <c r="T335" s="19"/>
      <c r="U335" s="19"/>
      <c r="V335" s="19"/>
      <c r="W335" s="19"/>
    </row>
    <row r="336" spans="1:23" x14ac:dyDescent="0.35">
      <c r="A336" s="19"/>
      <c r="B336" s="19"/>
      <c r="C336" s="19"/>
      <c r="D336" s="19"/>
      <c r="E336" s="19"/>
      <c r="F336" s="19"/>
      <c r="G336" s="19"/>
      <c r="H336" s="19"/>
      <c r="I336" s="19"/>
      <c r="J336" s="19"/>
      <c r="K336" s="19"/>
      <c r="L336" s="19"/>
      <c r="M336" s="19"/>
      <c r="N336" s="19"/>
      <c r="O336" s="19"/>
      <c r="P336" s="19"/>
      <c r="Q336" s="19"/>
      <c r="R336" s="19"/>
      <c r="S336" s="19"/>
      <c r="T336" s="19"/>
      <c r="U336" s="19"/>
      <c r="V336" s="19"/>
      <c r="W336" s="19"/>
    </row>
    <row r="337" spans="1:23" x14ac:dyDescent="0.35">
      <c r="A337" s="19"/>
      <c r="B337" s="19"/>
      <c r="C337" s="19"/>
      <c r="D337" s="19"/>
      <c r="E337" s="19"/>
      <c r="F337" s="19"/>
      <c r="G337" s="19"/>
      <c r="H337" s="19"/>
      <c r="I337" s="19"/>
      <c r="J337" s="19"/>
      <c r="K337" s="19"/>
      <c r="L337" s="19"/>
      <c r="M337" s="19"/>
      <c r="N337" s="19"/>
      <c r="O337" s="19"/>
      <c r="P337" s="19"/>
      <c r="Q337" s="19"/>
      <c r="R337" s="19"/>
      <c r="S337" s="19"/>
      <c r="T337" s="19"/>
      <c r="U337" s="19"/>
      <c r="V337" s="19"/>
      <c r="W337" s="19"/>
    </row>
    <row r="338" spans="1:23" x14ac:dyDescent="0.35">
      <c r="A338" s="19"/>
      <c r="B338" s="19"/>
      <c r="C338" s="19"/>
      <c r="D338" s="19"/>
      <c r="E338" s="19"/>
      <c r="F338" s="19"/>
      <c r="G338" s="19"/>
      <c r="H338" s="19"/>
      <c r="I338" s="19"/>
      <c r="J338" s="19"/>
      <c r="K338" s="19"/>
      <c r="L338" s="19"/>
      <c r="M338" s="19"/>
      <c r="N338" s="19"/>
      <c r="O338" s="19"/>
      <c r="P338" s="19"/>
      <c r="Q338" s="19"/>
      <c r="R338" s="19"/>
      <c r="S338" s="19"/>
      <c r="T338" s="19"/>
      <c r="U338" s="19"/>
      <c r="V338" s="19"/>
      <c r="W338" s="19"/>
    </row>
    <row r="339" spans="1:23" x14ac:dyDescent="0.35">
      <c r="A339" s="19"/>
      <c r="B339" s="19"/>
      <c r="C339" s="19"/>
      <c r="D339" s="19"/>
      <c r="E339" s="19"/>
      <c r="F339" s="19"/>
      <c r="G339" s="19"/>
      <c r="H339" s="19"/>
      <c r="I339" s="19"/>
      <c r="J339" s="19"/>
      <c r="K339" s="19"/>
      <c r="L339" s="19"/>
      <c r="M339" s="19"/>
      <c r="N339" s="19"/>
      <c r="O339" s="19"/>
      <c r="P339" s="19"/>
      <c r="Q339" s="19"/>
      <c r="R339" s="19"/>
      <c r="S339" s="19"/>
      <c r="T339" s="19"/>
      <c r="U339" s="19"/>
      <c r="V339" s="19"/>
      <c r="W339" s="19"/>
    </row>
    <row r="340" spans="1:23" x14ac:dyDescent="0.35">
      <c r="A340" s="19"/>
      <c r="B340" s="19"/>
      <c r="C340" s="19"/>
      <c r="D340" s="19"/>
      <c r="E340" s="19"/>
      <c r="F340" s="19"/>
      <c r="G340" s="19"/>
      <c r="H340" s="19"/>
      <c r="I340" s="19"/>
      <c r="J340" s="19"/>
      <c r="K340" s="19"/>
      <c r="L340" s="19"/>
      <c r="M340" s="19"/>
      <c r="N340" s="19"/>
      <c r="O340" s="19"/>
      <c r="P340" s="19"/>
      <c r="Q340" s="19"/>
      <c r="R340" s="19"/>
      <c r="S340" s="19"/>
      <c r="T340" s="19"/>
      <c r="U340" s="19"/>
      <c r="V340" s="19"/>
      <c r="W340" s="19"/>
    </row>
    <row r="341" spans="1:23" x14ac:dyDescent="0.35">
      <c r="A341" s="19"/>
      <c r="B341" s="19"/>
      <c r="C341" s="19"/>
      <c r="D341" s="19"/>
      <c r="E341" s="19"/>
      <c r="F341" s="19"/>
      <c r="G341" s="19"/>
      <c r="H341" s="19"/>
      <c r="I341" s="19"/>
      <c r="J341" s="19"/>
      <c r="K341" s="19"/>
      <c r="L341" s="19"/>
      <c r="M341" s="19"/>
      <c r="N341" s="19"/>
      <c r="O341" s="19"/>
      <c r="P341" s="19"/>
      <c r="Q341" s="19"/>
      <c r="R341" s="19"/>
      <c r="S341" s="19"/>
      <c r="T341" s="19"/>
      <c r="U341" s="19"/>
      <c r="V341" s="19"/>
      <c r="W341" s="19"/>
    </row>
    <row r="342" spans="1:23" x14ac:dyDescent="0.35">
      <c r="A342" s="19"/>
      <c r="B342" s="19"/>
      <c r="C342" s="19"/>
      <c r="D342" s="19"/>
      <c r="E342" s="19"/>
      <c r="F342" s="19"/>
      <c r="G342" s="19"/>
      <c r="H342" s="19"/>
      <c r="I342" s="19"/>
      <c r="J342" s="19"/>
      <c r="K342" s="19"/>
      <c r="L342" s="19"/>
      <c r="M342" s="19"/>
      <c r="N342" s="19"/>
      <c r="O342" s="19"/>
      <c r="P342" s="19"/>
      <c r="Q342" s="19"/>
      <c r="R342" s="19"/>
      <c r="S342" s="19"/>
      <c r="T342" s="19"/>
      <c r="U342" s="19"/>
      <c r="V342" s="19"/>
      <c r="W342" s="19"/>
    </row>
    <row r="343" spans="1:23" x14ac:dyDescent="0.35">
      <c r="A343" s="19"/>
      <c r="B343" s="19"/>
      <c r="C343" s="19"/>
      <c r="D343" s="19"/>
      <c r="E343" s="19"/>
      <c r="F343" s="19"/>
      <c r="G343" s="19"/>
      <c r="H343" s="19"/>
      <c r="I343" s="19"/>
      <c r="J343" s="19"/>
      <c r="K343" s="19"/>
      <c r="L343" s="19"/>
      <c r="M343" s="19"/>
      <c r="N343" s="19"/>
      <c r="O343" s="19"/>
      <c r="P343" s="19"/>
      <c r="Q343" s="19"/>
      <c r="R343" s="19"/>
      <c r="S343" s="19"/>
      <c r="T343" s="19"/>
      <c r="U343" s="19"/>
      <c r="V343" s="19"/>
      <c r="W343" s="19"/>
    </row>
    <row r="344" spans="1:23" x14ac:dyDescent="0.35">
      <c r="A344" s="19"/>
      <c r="B344" s="19"/>
      <c r="C344" s="19"/>
      <c r="D344" s="19"/>
      <c r="E344" s="19"/>
      <c r="F344" s="19"/>
      <c r="G344" s="19"/>
      <c r="H344" s="19"/>
      <c r="I344" s="19"/>
      <c r="J344" s="19"/>
      <c r="K344" s="19"/>
      <c r="L344" s="19"/>
      <c r="M344" s="19"/>
      <c r="N344" s="19"/>
      <c r="O344" s="19"/>
      <c r="P344" s="19"/>
      <c r="Q344" s="19"/>
      <c r="R344" s="19"/>
      <c r="S344" s="19"/>
      <c r="T344" s="19"/>
      <c r="U344" s="19"/>
      <c r="V344" s="19"/>
      <c r="W344" s="19"/>
    </row>
    <row r="345" spans="1:23" x14ac:dyDescent="0.35">
      <c r="A345" s="19"/>
      <c r="B345" s="19"/>
      <c r="C345" s="19"/>
      <c r="D345" s="19"/>
      <c r="E345" s="19"/>
      <c r="F345" s="19"/>
      <c r="G345" s="19"/>
      <c r="H345" s="19"/>
      <c r="I345" s="19"/>
      <c r="J345" s="19"/>
      <c r="K345" s="19"/>
      <c r="L345" s="19"/>
      <c r="M345" s="19"/>
      <c r="N345" s="19"/>
      <c r="O345" s="19"/>
      <c r="P345" s="19"/>
      <c r="Q345" s="19"/>
      <c r="R345" s="19"/>
      <c r="S345" s="19"/>
      <c r="T345" s="19"/>
      <c r="U345" s="19"/>
      <c r="V345" s="19"/>
      <c r="W345" s="19"/>
    </row>
    <row r="346" spans="1:23" x14ac:dyDescent="0.35">
      <c r="A346" s="19"/>
      <c r="B346" s="19"/>
      <c r="C346" s="19"/>
      <c r="D346" s="19"/>
      <c r="E346" s="19"/>
      <c r="F346" s="19"/>
      <c r="G346" s="19"/>
      <c r="H346" s="19"/>
      <c r="I346" s="19"/>
      <c r="J346" s="19"/>
      <c r="K346" s="19"/>
      <c r="L346" s="19"/>
      <c r="M346" s="19"/>
      <c r="N346" s="19"/>
      <c r="O346" s="19"/>
      <c r="P346" s="19"/>
      <c r="Q346" s="19"/>
      <c r="R346" s="19"/>
      <c r="S346" s="19"/>
      <c r="T346" s="19"/>
      <c r="U346" s="19"/>
      <c r="V346" s="19"/>
      <c r="W346" s="19"/>
    </row>
    <row r="347" spans="1:23" x14ac:dyDescent="0.35">
      <c r="A347" s="19"/>
      <c r="B347" s="19"/>
      <c r="C347" s="19"/>
      <c r="D347" s="19"/>
      <c r="E347" s="19"/>
      <c r="F347" s="19"/>
      <c r="G347" s="19"/>
      <c r="H347" s="19"/>
      <c r="I347" s="19"/>
      <c r="J347" s="19"/>
      <c r="K347" s="19"/>
      <c r="L347" s="19"/>
      <c r="M347" s="19"/>
      <c r="N347" s="19"/>
      <c r="O347" s="19"/>
      <c r="P347" s="19"/>
      <c r="Q347" s="19"/>
      <c r="R347" s="19"/>
      <c r="S347" s="19"/>
      <c r="T347" s="19"/>
      <c r="U347" s="19"/>
      <c r="V347" s="19"/>
      <c r="W347" s="19"/>
    </row>
    <row r="348" spans="1:23" x14ac:dyDescent="0.35">
      <c r="A348" s="19"/>
      <c r="B348" s="19"/>
      <c r="C348" s="19"/>
      <c r="D348" s="19"/>
      <c r="E348" s="19"/>
      <c r="F348" s="19"/>
      <c r="G348" s="19"/>
      <c r="H348" s="19"/>
      <c r="I348" s="19"/>
      <c r="J348" s="19"/>
      <c r="K348" s="19"/>
      <c r="L348" s="19"/>
      <c r="M348" s="19"/>
      <c r="N348" s="19"/>
      <c r="O348" s="19"/>
      <c r="P348" s="19"/>
      <c r="Q348" s="19"/>
      <c r="R348" s="19"/>
      <c r="S348" s="19"/>
      <c r="T348" s="19"/>
      <c r="U348" s="19"/>
      <c r="V348" s="19"/>
      <c r="W348" s="19"/>
    </row>
    <row r="349" spans="1:23" x14ac:dyDescent="0.35">
      <c r="A349" s="19"/>
      <c r="B349" s="19"/>
      <c r="C349" s="19"/>
      <c r="D349" s="19"/>
      <c r="E349" s="19"/>
      <c r="F349" s="19"/>
      <c r="G349" s="19"/>
      <c r="H349" s="19"/>
      <c r="I349" s="19"/>
      <c r="J349" s="19"/>
      <c r="K349" s="19"/>
      <c r="L349" s="19"/>
      <c r="M349" s="19"/>
      <c r="N349" s="19"/>
      <c r="O349" s="19"/>
      <c r="P349" s="19"/>
      <c r="Q349" s="19"/>
      <c r="R349" s="19"/>
      <c r="S349" s="19"/>
      <c r="T349" s="19"/>
      <c r="U349" s="19"/>
      <c r="V349" s="19"/>
      <c r="W349" s="19"/>
    </row>
    <row r="350" spans="1:23" x14ac:dyDescent="0.35">
      <c r="A350" s="19"/>
      <c r="B350" s="19"/>
      <c r="C350" s="19"/>
      <c r="D350" s="19"/>
      <c r="E350" s="19"/>
      <c r="F350" s="19"/>
      <c r="G350" s="19"/>
      <c r="H350" s="19"/>
      <c r="I350" s="19"/>
      <c r="J350" s="19"/>
      <c r="K350" s="19"/>
      <c r="L350" s="19"/>
      <c r="M350" s="19"/>
      <c r="N350" s="19"/>
      <c r="O350" s="19"/>
      <c r="P350" s="19"/>
      <c r="Q350" s="19"/>
      <c r="R350" s="19"/>
      <c r="S350" s="19"/>
      <c r="T350" s="19"/>
      <c r="U350" s="19"/>
      <c r="V350" s="19"/>
      <c r="W350" s="19"/>
    </row>
    <row r="351" spans="1:23" x14ac:dyDescent="0.35">
      <c r="A351" s="19"/>
      <c r="B351" s="19"/>
      <c r="C351" s="19"/>
      <c r="D351" s="19"/>
      <c r="E351" s="19"/>
      <c r="F351" s="19"/>
      <c r="G351" s="19"/>
      <c r="H351" s="19"/>
      <c r="I351" s="19"/>
      <c r="J351" s="19"/>
      <c r="K351" s="19"/>
      <c r="L351" s="19"/>
      <c r="M351" s="19"/>
      <c r="N351" s="19"/>
      <c r="O351" s="19"/>
      <c r="P351" s="19"/>
      <c r="Q351" s="19"/>
      <c r="R351" s="19"/>
      <c r="S351" s="19"/>
      <c r="T351" s="19"/>
      <c r="U351" s="19"/>
      <c r="V351" s="19"/>
      <c r="W351" s="19"/>
    </row>
    <row r="352" spans="1:23" x14ac:dyDescent="0.35">
      <c r="A352" s="19"/>
      <c r="B352" s="19"/>
      <c r="C352" s="19"/>
      <c r="D352" s="19"/>
      <c r="E352" s="19"/>
      <c r="F352" s="19"/>
      <c r="G352" s="19"/>
      <c r="H352" s="19"/>
      <c r="I352" s="19"/>
      <c r="J352" s="19"/>
      <c r="K352" s="19"/>
      <c r="L352" s="19"/>
      <c r="M352" s="19"/>
      <c r="N352" s="19"/>
      <c r="O352" s="19"/>
      <c r="P352" s="19"/>
      <c r="Q352" s="19"/>
      <c r="R352" s="19"/>
      <c r="S352" s="19"/>
      <c r="T352" s="19"/>
      <c r="U352" s="19"/>
      <c r="V352" s="19"/>
      <c r="W352" s="19"/>
    </row>
    <row r="353" spans="1:23" x14ac:dyDescent="0.35">
      <c r="A353" s="19"/>
      <c r="B353" s="19"/>
      <c r="C353" s="19"/>
      <c r="D353" s="19"/>
      <c r="E353" s="19"/>
      <c r="F353" s="19"/>
      <c r="G353" s="19"/>
      <c r="H353" s="19"/>
      <c r="I353" s="19"/>
      <c r="J353" s="19"/>
      <c r="K353" s="19"/>
      <c r="L353" s="19"/>
      <c r="M353" s="19"/>
      <c r="N353" s="19"/>
      <c r="O353" s="19"/>
      <c r="P353" s="19"/>
      <c r="Q353" s="19"/>
      <c r="R353" s="19"/>
      <c r="S353" s="19"/>
      <c r="T353" s="19"/>
      <c r="U353" s="19"/>
      <c r="V353" s="19"/>
      <c r="W353" s="19"/>
    </row>
    <row r="354" spans="1:23" x14ac:dyDescent="0.35">
      <c r="A354" s="19"/>
      <c r="B354" s="19"/>
      <c r="C354" s="19"/>
      <c r="D354" s="19"/>
      <c r="E354" s="19"/>
      <c r="F354" s="19"/>
      <c r="G354" s="19"/>
      <c r="H354" s="19"/>
      <c r="I354" s="19"/>
      <c r="J354" s="19"/>
      <c r="K354" s="19"/>
      <c r="L354" s="19"/>
      <c r="M354" s="19"/>
      <c r="N354" s="19"/>
      <c r="O354" s="19"/>
      <c r="P354" s="19"/>
      <c r="Q354" s="19"/>
      <c r="R354" s="19"/>
      <c r="S354" s="19"/>
      <c r="T354" s="19"/>
      <c r="U354" s="19"/>
      <c r="V354" s="19"/>
      <c r="W354" s="19"/>
    </row>
    <row r="355" spans="1:23" x14ac:dyDescent="0.35">
      <c r="A355" s="19"/>
      <c r="B355" s="19"/>
      <c r="C355" s="19"/>
      <c r="D355" s="19"/>
      <c r="E355" s="19"/>
      <c r="F355" s="19"/>
      <c r="G355" s="19"/>
      <c r="H355" s="19"/>
      <c r="I355" s="19"/>
      <c r="J355" s="19"/>
      <c r="K355" s="19"/>
      <c r="L355" s="19"/>
      <c r="M355" s="19"/>
      <c r="N355" s="19"/>
      <c r="O355" s="19"/>
      <c r="P355" s="19"/>
      <c r="Q355" s="19"/>
      <c r="R355" s="19"/>
      <c r="S355" s="19"/>
      <c r="T355" s="19"/>
      <c r="U355" s="19"/>
      <c r="V355" s="19"/>
      <c r="W355" s="19"/>
    </row>
    <row r="356" spans="1:23" x14ac:dyDescent="0.35">
      <c r="A356" s="19"/>
      <c r="B356" s="19"/>
      <c r="C356" s="19"/>
      <c r="D356" s="19"/>
      <c r="E356" s="19"/>
      <c r="F356" s="19"/>
      <c r="G356" s="19"/>
      <c r="H356" s="19"/>
      <c r="I356" s="19"/>
      <c r="J356" s="19"/>
      <c r="K356" s="19"/>
      <c r="L356" s="19"/>
      <c r="M356" s="19"/>
      <c r="N356" s="19"/>
      <c r="O356" s="19"/>
      <c r="P356" s="19"/>
      <c r="Q356" s="19"/>
      <c r="R356" s="19"/>
      <c r="S356" s="19"/>
      <c r="T356" s="19"/>
      <c r="U356" s="19"/>
      <c r="V356" s="19"/>
      <c r="W356" s="19"/>
    </row>
    <row r="357" spans="1:23" x14ac:dyDescent="0.35">
      <c r="A357" s="19"/>
      <c r="B357" s="19"/>
      <c r="C357" s="19"/>
      <c r="D357" s="19"/>
      <c r="E357" s="19"/>
      <c r="F357" s="19"/>
      <c r="G357" s="19"/>
      <c r="H357" s="19"/>
      <c r="I357" s="19"/>
      <c r="J357" s="19"/>
      <c r="K357" s="19"/>
      <c r="L357" s="19"/>
      <c r="M357" s="19"/>
      <c r="N357" s="19"/>
      <c r="O357" s="19"/>
      <c r="P357" s="19"/>
      <c r="Q357" s="19"/>
      <c r="R357" s="19"/>
      <c r="S357" s="19"/>
      <c r="T357" s="19"/>
      <c r="U357" s="19"/>
      <c r="V357" s="19"/>
      <c r="W357" s="19"/>
    </row>
    <row r="358" spans="1:23" x14ac:dyDescent="0.35">
      <c r="A358" s="19"/>
      <c r="B358" s="19"/>
      <c r="C358" s="19"/>
      <c r="D358" s="19"/>
      <c r="E358" s="19"/>
      <c r="F358" s="19"/>
      <c r="G358" s="19"/>
      <c r="H358" s="19"/>
      <c r="I358" s="19"/>
      <c r="J358" s="19"/>
      <c r="K358" s="19"/>
      <c r="L358" s="19"/>
      <c r="M358" s="19"/>
      <c r="N358" s="19"/>
      <c r="O358" s="19"/>
      <c r="P358" s="19"/>
      <c r="Q358" s="19"/>
      <c r="R358" s="19"/>
      <c r="S358" s="19"/>
      <c r="T358" s="19"/>
      <c r="U358" s="19"/>
      <c r="V358" s="19"/>
      <c r="W358" s="19"/>
    </row>
    <row r="359" spans="1:23" x14ac:dyDescent="0.35">
      <c r="A359" s="19"/>
      <c r="B359" s="19"/>
      <c r="C359" s="19"/>
      <c r="D359" s="19"/>
      <c r="E359" s="19"/>
      <c r="F359" s="19"/>
      <c r="G359" s="19"/>
      <c r="H359" s="19"/>
      <c r="I359" s="19"/>
      <c r="J359" s="19"/>
      <c r="K359" s="19"/>
      <c r="L359" s="19"/>
      <c r="M359" s="19"/>
      <c r="N359" s="19"/>
      <c r="O359" s="19"/>
      <c r="P359" s="19"/>
      <c r="Q359" s="19"/>
      <c r="R359" s="19"/>
      <c r="S359" s="19"/>
      <c r="T359" s="19"/>
      <c r="U359" s="19"/>
      <c r="V359" s="19"/>
      <c r="W359" s="19"/>
    </row>
    <row r="360" spans="1:23" x14ac:dyDescent="0.35">
      <c r="A360" s="19"/>
      <c r="B360" s="19"/>
      <c r="C360" s="19"/>
      <c r="D360" s="19"/>
      <c r="E360" s="19"/>
      <c r="F360" s="19"/>
      <c r="G360" s="19"/>
      <c r="H360" s="19"/>
      <c r="I360" s="19"/>
      <c r="J360" s="19"/>
      <c r="K360" s="19"/>
      <c r="L360" s="19"/>
      <c r="M360" s="19"/>
      <c r="N360" s="19"/>
      <c r="O360" s="19"/>
      <c r="P360" s="19"/>
      <c r="Q360" s="19"/>
      <c r="R360" s="19"/>
      <c r="S360" s="19"/>
      <c r="T360" s="19"/>
      <c r="U360" s="19"/>
      <c r="V360" s="19"/>
      <c r="W360" s="19"/>
    </row>
    <row r="361" spans="1:23" x14ac:dyDescent="0.35">
      <c r="A361" s="19"/>
      <c r="B361" s="19"/>
      <c r="C361" s="19"/>
      <c r="D361" s="19"/>
      <c r="E361" s="19"/>
      <c r="F361" s="19"/>
      <c r="G361" s="19"/>
      <c r="H361" s="19"/>
      <c r="I361" s="19"/>
      <c r="J361" s="19"/>
      <c r="K361" s="19"/>
      <c r="L361" s="19"/>
      <c r="M361" s="19"/>
      <c r="N361" s="19"/>
      <c r="O361" s="19"/>
      <c r="P361" s="19"/>
      <c r="Q361" s="19"/>
      <c r="R361" s="19"/>
      <c r="S361" s="19"/>
      <c r="T361" s="19"/>
      <c r="U361" s="19"/>
      <c r="V361" s="19"/>
      <c r="W361" s="19"/>
    </row>
    <row r="362" spans="1:23" x14ac:dyDescent="0.35">
      <c r="A362" s="19"/>
      <c r="B362" s="19"/>
      <c r="C362" s="19"/>
      <c r="D362" s="19"/>
      <c r="E362" s="19"/>
      <c r="F362" s="19"/>
      <c r="G362" s="19"/>
      <c r="H362" s="19"/>
      <c r="I362" s="19"/>
      <c r="J362" s="19"/>
      <c r="K362" s="19"/>
      <c r="L362" s="19"/>
      <c r="M362" s="19"/>
      <c r="N362" s="19"/>
      <c r="O362" s="19"/>
      <c r="P362" s="19"/>
      <c r="Q362" s="19"/>
      <c r="R362" s="19"/>
      <c r="S362" s="19"/>
      <c r="T362" s="19"/>
      <c r="U362" s="19"/>
      <c r="V362" s="19"/>
      <c r="W362" s="19"/>
    </row>
    <row r="363" spans="1:23" x14ac:dyDescent="0.35">
      <c r="A363" s="19"/>
      <c r="B363" s="19"/>
      <c r="C363" s="19"/>
      <c r="D363" s="19"/>
      <c r="E363" s="19"/>
      <c r="F363" s="19"/>
      <c r="G363" s="19"/>
      <c r="H363" s="19"/>
      <c r="I363" s="19"/>
      <c r="J363" s="19"/>
      <c r="K363" s="19"/>
      <c r="L363" s="19"/>
      <c r="M363" s="19"/>
      <c r="N363" s="19"/>
      <c r="O363" s="19"/>
      <c r="P363" s="19"/>
      <c r="Q363" s="19"/>
      <c r="R363" s="19"/>
      <c r="S363" s="19"/>
      <c r="T363" s="19"/>
      <c r="U363" s="19"/>
      <c r="V363" s="19"/>
      <c r="W363" s="19"/>
    </row>
    <row r="364" spans="1:23" x14ac:dyDescent="0.35">
      <c r="A364" s="19"/>
      <c r="B364" s="19"/>
      <c r="C364" s="19"/>
      <c r="D364" s="19"/>
      <c r="E364" s="19"/>
      <c r="F364" s="19"/>
      <c r="G364" s="19"/>
      <c r="H364" s="19"/>
      <c r="I364" s="19"/>
      <c r="J364" s="19"/>
      <c r="K364" s="19"/>
      <c r="L364" s="19"/>
      <c r="M364" s="19"/>
      <c r="N364" s="19"/>
      <c r="O364" s="19"/>
      <c r="P364" s="19"/>
      <c r="Q364" s="19"/>
      <c r="R364" s="19"/>
      <c r="S364" s="19"/>
      <c r="T364" s="19"/>
      <c r="U364" s="19"/>
      <c r="V364" s="19"/>
      <c r="W364" s="19"/>
    </row>
    <row r="365" spans="1:23" x14ac:dyDescent="0.35">
      <c r="A365" s="19"/>
      <c r="B365" s="19"/>
      <c r="C365" s="19"/>
      <c r="D365" s="19"/>
      <c r="E365" s="19"/>
      <c r="F365" s="19"/>
      <c r="G365" s="19"/>
      <c r="H365" s="19"/>
      <c r="I365" s="19"/>
      <c r="J365" s="19"/>
      <c r="K365" s="19"/>
      <c r="L365" s="19"/>
      <c r="M365" s="19"/>
      <c r="N365" s="19"/>
      <c r="O365" s="19"/>
      <c r="P365" s="19"/>
      <c r="Q365" s="19"/>
      <c r="R365" s="19"/>
      <c r="S365" s="19"/>
      <c r="T365" s="19"/>
      <c r="U365" s="19"/>
      <c r="V365" s="19"/>
      <c r="W365" s="19"/>
    </row>
    <row r="366" spans="1:23" x14ac:dyDescent="0.35">
      <c r="A366" s="19"/>
      <c r="B366" s="19"/>
      <c r="C366" s="19"/>
      <c r="D366" s="19"/>
      <c r="E366" s="19"/>
      <c r="F366" s="19"/>
      <c r="G366" s="19"/>
      <c r="H366" s="19"/>
      <c r="I366" s="19"/>
      <c r="J366" s="19"/>
      <c r="K366" s="19"/>
      <c r="L366" s="19"/>
      <c r="M366" s="19"/>
      <c r="N366" s="19"/>
      <c r="O366" s="19"/>
      <c r="P366" s="19"/>
      <c r="Q366" s="19"/>
      <c r="R366" s="19"/>
      <c r="S366" s="19"/>
      <c r="T366" s="19"/>
      <c r="U366" s="19"/>
      <c r="V366" s="19"/>
      <c r="W366" s="19"/>
    </row>
    <row r="367" spans="1:23" x14ac:dyDescent="0.35">
      <c r="A367" s="19"/>
      <c r="B367" s="19"/>
      <c r="C367" s="19"/>
      <c r="D367" s="19"/>
      <c r="E367" s="19"/>
      <c r="F367" s="19"/>
      <c r="G367" s="19"/>
      <c r="H367" s="19"/>
      <c r="I367" s="19"/>
      <c r="J367" s="19"/>
      <c r="K367" s="19"/>
      <c r="L367" s="19"/>
      <c r="M367" s="19"/>
      <c r="N367" s="19"/>
      <c r="O367" s="19"/>
      <c r="P367" s="19"/>
      <c r="Q367" s="19"/>
      <c r="R367" s="19"/>
      <c r="S367" s="19"/>
      <c r="T367" s="19"/>
      <c r="U367" s="19"/>
      <c r="V367" s="19"/>
      <c r="W367" s="19"/>
    </row>
    <row r="368" spans="1:23" x14ac:dyDescent="0.35">
      <c r="A368" s="19"/>
      <c r="B368" s="19"/>
      <c r="C368" s="19"/>
      <c r="D368" s="19"/>
      <c r="E368" s="19"/>
      <c r="F368" s="19"/>
      <c r="G368" s="19"/>
      <c r="H368" s="19"/>
      <c r="I368" s="19"/>
      <c r="J368" s="19"/>
      <c r="K368" s="19"/>
      <c r="L368" s="19"/>
      <c r="M368" s="19"/>
      <c r="N368" s="19"/>
      <c r="O368" s="19"/>
      <c r="P368" s="19"/>
      <c r="Q368" s="19"/>
      <c r="R368" s="19"/>
      <c r="S368" s="19"/>
      <c r="T368" s="19"/>
      <c r="U368" s="19"/>
      <c r="V368" s="19"/>
      <c r="W368" s="19"/>
    </row>
    <row r="369" spans="1:23" x14ac:dyDescent="0.35">
      <c r="A369" s="19"/>
      <c r="B369" s="19"/>
      <c r="C369" s="19"/>
      <c r="D369" s="19"/>
      <c r="E369" s="19"/>
      <c r="F369" s="19"/>
      <c r="G369" s="19"/>
      <c r="H369" s="19"/>
      <c r="I369" s="19"/>
      <c r="J369" s="19"/>
      <c r="K369" s="19"/>
      <c r="L369" s="19"/>
      <c r="M369" s="19"/>
      <c r="N369" s="19"/>
      <c r="O369" s="19"/>
      <c r="P369" s="19"/>
      <c r="Q369" s="19"/>
      <c r="R369" s="19"/>
      <c r="S369" s="19"/>
      <c r="T369" s="19"/>
      <c r="U369" s="19"/>
      <c r="V369" s="19"/>
      <c r="W369" s="19"/>
    </row>
    <row r="370" spans="1:23" x14ac:dyDescent="0.35">
      <c r="A370" s="19"/>
      <c r="B370" s="19"/>
      <c r="C370" s="19"/>
      <c r="D370" s="19"/>
      <c r="E370" s="19"/>
      <c r="F370" s="19"/>
      <c r="G370" s="19"/>
      <c r="H370" s="19"/>
      <c r="I370" s="19"/>
      <c r="J370" s="19"/>
      <c r="K370" s="19"/>
      <c r="L370" s="19"/>
      <c r="M370" s="19"/>
      <c r="N370" s="19"/>
      <c r="O370" s="19"/>
      <c r="P370" s="19"/>
      <c r="Q370" s="19"/>
      <c r="R370" s="19"/>
      <c r="S370" s="19"/>
      <c r="T370" s="19"/>
      <c r="U370" s="19"/>
      <c r="V370" s="19"/>
      <c r="W370" s="19"/>
    </row>
    <row r="371" spans="1:23" x14ac:dyDescent="0.35">
      <c r="A371" s="19"/>
      <c r="B371" s="19"/>
      <c r="C371" s="19"/>
      <c r="D371" s="19"/>
      <c r="E371" s="19"/>
      <c r="F371" s="19"/>
      <c r="G371" s="19"/>
      <c r="H371" s="19"/>
      <c r="I371" s="19"/>
      <c r="J371" s="19"/>
      <c r="K371" s="19"/>
      <c r="L371" s="19"/>
      <c r="M371" s="19"/>
      <c r="N371" s="19"/>
      <c r="O371" s="19"/>
      <c r="P371" s="19"/>
      <c r="Q371" s="19"/>
      <c r="R371" s="19"/>
      <c r="S371" s="19"/>
      <c r="T371" s="19"/>
      <c r="U371" s="19"/>
      <c r="V371" s="19"/>
      <c r="W371" s="19"/>
    </row>
    <row r="372" spans="1:23" x14ac:dyDescent="0.35">
      <c r="A372" s="19"/>
      <c r="B372" s="19"/>
      <c r="C372" s="19"/>
      <c r="D372" s="19"/>
      <c r="E372" s="19"/>
      <c r="F372" s="19"/>
      <c r="G372" s="19"/>
      <c r="H372" s="19"/>
      <c r="I372" s="19"/>
      <c r="J372" s="19"/>
      <c r="K372" s="19"/>
      <c r="L372" s="19"/>
      <c r="M372" s="19"/>
      <c r="N372" s="19"/>
      <c r="O372" s="19"/>
      <c r="P372" s="19"/>
      <c r="Q372" s="19"/>
      <c r="R372" s="19"/>
      <c r="S372" s="19"/>
      <c r="T372" s="19"/>
      <c r="U372" s="19"/>
      <c r="V372" s="19"/>
      <c r="W372" s="19"/>
    </row>
    <row r="373" spans="1:23" x14ac:dyDescent="0.35">
      <c r="A373" s="19"/>
      <c r="B373" s="19"/>
      <c r="C373" s="19"/>
      <c r="D373" s="19"/>
      <c r="E373" s="19"/>
      <c r="F373" s="19"/>
      <c r="G373" s="19"/>
      <c r="H373" s="19"/>
      <c r="I373" s="19"/>
      <c r="J373" s="19"/>
      <c r="K373" s="19"/>
      <c r="L373" s="19"/>
      <c r="M373" s="19"/>
      <c r="N373" s="19"/>
      <c r="O373" s="19"/>
      <c r="P373" s="19"/>
      <c r="Q373" s="19"/>
      <c r="R373" s="19"/>
      <c r="S373" s="19"/>
      <c r="T373" s="19"/>
      <c r="U373" s="19"/>
      <c r="V373" s="19"/>
      <c r="W373" s="19"/>
    </row>
    <row r="374" spans="1:23" x14ac:dyDescent="0.35">
      <c r="A374" s="19"/>
      <c r="B374" s="19"/>
      <c r="C374" s="19"/>
      <c r="D374" s="19"/>
      <c r="E374" s="19"/>
      <c r="F374" s="19"/>
      <c r="G374" s="19"/>
      <c r="H374" s="19"/>
      <c r="I374" s="19"/>
      <c r="J374" s="19"/>
      <c r="K374" s="19"/>
      <c r="L374" s="19"/>
      <c r="M374" s="19"/>
      <c r="N374" s="19"/>
      <c r="O374" s="19"/>
      <c r="P374" s="19"/>
      <c r="Q374" s="19"/>
      <c r="R374" s="19"/>
      <c r="S374" s="19"/>
      <c r="T374" s="19"/>
      <c r="U374" s="19"/>
      <c r="V374" s="19"/>
      <c r="W374" s="19"/>
    </row>
    <row r="375" spans="1:23" x14ac:dyDescent="0.35">
      <c r="A375" s="19"/>
      <c r="B375" s="19"/>
      <c r="C375" s="19"/>
      <c r="D375" s="19"/>
      <c r="E375" s="19"/>
      <c r="F375" s="19"/>
      <c r="G375" s="19"/>
      <c r="H375" s="19"/>
      <c r="I375" s="19"/>
      <c r="J375" s="19"/>
      <c r="K375" s="19"/>
      <c r="L375" s="19"/>
      <c r="M375" s="19"/>
      <c r="N375" s="19"/>
      <c r="O375" s="19"/>
      <c r="P375" s="19"/>
      <c r="Q375" s="19"/>
      <c r="R375" s="19"/>
      <c r="S375" s="19"/>
      <c r="T375" s="19"/>
      <c r="U375" s="19"/>
      <c r="V375" s="19"/>
      <c r="W375" s="19"/>
    </row>
    <row r="376" spans="1:23" x14ac:dyDescent="0.35">
      <c r="A376" s="19"/>
      <c r="B376" s="19"/>
      <c r="C376" s="19"/>
      <c r="D376" s="19"/>
      <c r="E376" s="19"/>
      <c r="F376" s="19"/>
      <c r="G376" s="19"/>
      <c r="H376" s="19"/>
      <c r="I376" s="19"/>
      <c r="J376" s="19"/>
      <c r="K376" s="19"/>
      <c r="L376" s="19"/>
      <c r="M376" s="19"/>
      <c r="N376" s="19"/>
      <c r="O376" s="19"/>
      <c r="P376" s="19"/>
      <c r="Q376" s="19"/>
      <c r="R376" s="19"/>
      <c r="S376" s="19"/>
      <c r="T376" s="19"/>
      <c r="U376" s="19"/>
      <c r="V376" s="19"/>
      <c r="W376" s="19"/>
    </row>
    <row r="377" spans="1:23" x14ac:dyDescent="0.35">
      <c r="A377" s="19"/>
      <c r="B377" s="19"/>
      <c r="C377" s="19"/>
      <c r="D377" s="19"/>
      <c r="E377" s="19"/>
      <c r="F377" s="19"/>
      <c r="G377" s="19"/>
      <c r="H377" s="19"/>
      <c r="I377" s="19"/>
      <c r="J377" s="19"/>
      <c r="K377" s="19"/>
      <c r="L377" s="19"/>
      <c r="M377" s="19"/>
      <c r="N377" s="19"/>
      <c r="O377" s="19"/>
      <c r="P377" s="19"/>
      <c r="Q377" s="19"/>
      <c r="R377" s="19"/>
      <c r="S377" s="19"/>
      <c r="T377" s="19"/>
      <c r="U377" s="19"/>
      <c r="V377" s="19"/>
      <c r="W377" s="19"/>
    </row>
    <row r="378" spans="1:23" x14ac:dyDescent="0.35">
      <c r="A378" s="19"/>
      <c r="B378" s="19"/>
      <c r="C378" s="19"/>
      <c r="D378" s="19"/>
      <c r="E378" s="19"/>
      <c r="F378" s="19"/>
      <c r="G378" s="19"/>
      <c r="H378" s="19"/>
      <c r="I378" s="19"/>
      <c r="J378" s="19"/>
      <c r="K378" s="19"/>
      <c r="L378" s="19"/>
      <c r="M378" s="19"/>
      <c r="N378" s="19"/>
      <c r="O378" s="19"/>
      <c r="P378" s="19"/>
      <c r="Q378" s="19"/>
      <c r="R378" s="19"/>
      <c r="S378" s="19"/>
      <c r="T378" s="19"/>
      <c r="U378" s="19"/>
      <c r="V378" s="19"/>
      <c r="W378" s="19"/>
    </row>
    <row r="379" spans="1:23" x14ac:dyDescent="0.35">
      <c r="A379" s="19"/>
      <c r="B379" s="19"/>
      <c r="C379" s="19"/>
      <c r="D379" s="19"/>
      <c r="E379" s="19"/>
      <c r="F379" s="19"/>
      <c r="G379" s="19"/>
      <c r="H379" s="19"/>
      <c r="I379" s="19"/>
      <c r="J379" s="19"/>
      <c r="K379" s="19"/>
      <c r="L379" s="19"/>
      <c r="M379" s="19"/>
      <c r="N379" s="19"/>
      <c r="O379" s="19"/>
      <c r="P379" s="19"/>
      <c r="Q379" s="19"/>
      <c r="R379" s="19"/>
      <c r="S379" s="19"/>
      <c r="T379" s="19"/>
      <c r="U379" s="19"/>
      <c r="V379" s="19"/>
      <c r="W379" s="19"/>
    </row>
    <row r="380" spans="1:23" x14ac:dyDescent="0.35">
      <c r="A380" s="19"/>
      <c r="B380" s="19"/>
      <c r="C380" s="19"/>
      <c r="D380" s="19"/>
      <c r="E380" s="19"/>
      <c r="F380" s="19"/>
      <c r="G380" s="19"/>
      <c r="H380" s="19"/>
      <c r="I380" s="19"/>
      <c r="J380" s="19"/>
      <c r="K380" s="19"/>
      <c r="L380" s="19"/>
      <c r="M380" s="19"/>
      <c r="N380" s="19"/>
      <c r="O380" s="19"/>
      <c r="P380" s="19"/>
      <c r="Q380" s="19"/>
      <c r="R380" s="19"/>
      <c r="S380" s="19"/>
      <c r="T380" s="19"/>
      <c r="U380" s="19"/>
      <c r="V380" s="19"/>
      <c r="W380" s="19"/>
    </row>
    <row r="381" spans="1:23" x14ac:dyDescent="0.35">
      <c r="A381" s="19"/>
      <c r="B381" s="19"/>
      <c r="C381" s="19"/>
      <c r="D381" s="19"/>
      <c r="E381" s="19"/>
      <c r="F381" s="19"/>
      <c r="G381" s="19"/>
      <c r="H381" s="19"/>
      <c r="I381" s="19"/>
      <c r="J381" s="19"/>
      <c r="K381" s="19"/>
      <c r="L381" s="19"/>
      <c r="M381" s="19"/>
      <c r="N381" s="19"/>
      <c r="O381" s="19"/>
      <c r="P381" s="19"/>
      <c r="Q381" s="19"/>
      <c r="R381" s="19"/>
      <c r="S381" s="19"/>
      <c r="T381" s="19"/>
      <c r="U381" s="19"/>
      <c r="V381" s="19"/>
      <c r="W381" s="19"/>
    </row>
    <row r="382" spans="1:23" x14ac:dyDescent="0.35">
      <c r="A382" s="19"/>
      <c r="B382" s="19"/>
      <c r="C382" s="19"/>
      <c r="D382" s="19"/>
      <c r="E382" s="19"/>
      <c r="F382" s="19"/>
      <c r="G382" s="19"/>
      <c r="H382" s="19"/>
      <c r="I382" s="19"/>
      <c r="J382" s="19"/>
      <c r="K382" s="19"/>
      <c r="L382" s="19"/>
      <c r="M382" s="19"/>
      <c r="N382" s="19"/>
      <c r="O382" s="19"/>
      <c r="P382" s="19"/>
      <c r="Q382" s="19"/>
      <c r="R382" s="19"/>
      <c r="S382" s="19"/>
      <c r="T382" s="19"/>
      <c r="U382" s="19"/>
      <c r="V382" s="19"/>
      <c r="W382" s="19"/>
    </row>
    <row r="383" spans="1:23" x14ac:dyDescent="0.35">
      <c r="A383" s="19"/>
      <c r="B383" s="19"/>
      <c r="C383" s="19"/>
      <c r="D383" s="19"/>
      <c r="E383" s="19"/>
      <c r="F383" s="19"/>
      <c r="G383" s="19"/>
      <c r="H383" s="19"/>
      <c r="I383" s="19"/>
      <c r="J383" s="19"/>
      <c r="K383" s="19"/>
      <c r="L383" s="19"/>
      <c r="M383" s="19"/>
      <c r="N383" s="19"/>
      <c r="O383" s="19"/>
      <c r="P383" s="19"/>
      <c r="Q383" s="19"/>
      <c r="R383" s="19"/>
      <c r="S383" s="19"/>
      <c r="T383" s="19"/>
      <c r="U383" s="19"/>
      <c r="V383" s="19"/>
      <c r="W383" s="19"/>
    </row>
    <row r="384" spans="1:23" x14ac:dyDescent="0.35">
      <c r="A384" s="19"/>
      <c r="B384" s="19"/>
      <c r="C384" s="19"/>
      <c r="D384" s="19"/>
      <c r="E384" s="19"/>
      <c r="F384" s="19"/>
      <c r="G384" s="19"/>
      <c r="H384" s="19"/>
      <c r="I384" s="19"/>
      <c r="J384" s="19"/>
      <c r="K384" s="19"/>
      <c r="L384" s="19"/>
      <c r="M384" s="19"/>
      <c r="N384" s="19"/>
      <c r="O384" s="19"/>
      <c r="P384" s="19"/>
      <c r="Q384" s="19"/>
      <c r="R384" s="19"/>
      <c r="S384" s="19"/>
      <c r="T384" s="19"/>
      <c r="U384" s="19"/>
      <c r="V384" s="19"/>
      <c r="W384" s="19"/>
    </row>
    <row r="385" spans="1:23" x14ac:dyDescent="0.35">
      <c r="A385" s="19"/>
      <c r="B385" s="19"/>
      <c r="C385" s="19"/>
      <c r="D385" s="19"/>
      <c r="E385" s="19"/>
      <c r="F385" s="19"/>
      <c r="G385" s="19"/>
      <c r="H385" s="19"/>
      <c r="I385" s="19"/>
      <c r="J385" s="19"/>
      <c r="K385" s="19"/>
      <c r="L385" s="19"/>
      <c r="M385" s="19"/>
      <c r="N385" s="19"/>
      <c r="O385" s="19"/>
      <c r="P385" s="19"/>
      <c r="Q385" s="19"/>
      <c r="R385" s="19"/>
      <c r="S385" s="19"/>
      <c r="T385" s="19"/>
      <c r="U385" s="19"/>
      <c r="V385" s="19"/>
      <c r="W385" s="19"/>
    </row>
    <row r="386" spans="1:23" x14ac:dyDescent="0.35">
      <c r="A386" s="19"/>
      <c r="B386" s="19"/>
      <c r="C386" s="19"/>
      <c r="D386" s="19"/>
      <c r="E386" s="19"/>
      <c r="F386" s="19"/>
      <c r="G386" s="19"/>
      <c r="H386" s="19"/>
      <c r="I386" s="19"/>
      <c r="J386" s="19"/>
      <c r="K386" s="19"/>
      <c r="L386" s="19"/>
      <c r="M386" s="19"/>
      <c r="N386" s="19"/>
      <c r="O386" s="19"/>
      <c r="P386" s="19"/>
      <c r="Q386" s="19"/>
      <c r="R386" s="19"/>
      <c r="S386" s="19"/>
      <c r="T386" s="19"/>
      <c r="U386" s="19"/>
      <c r="V386" s="19"/>
      <c r="W386" s="19"/>
    </row>
    <row r="387" spans="1:23" x14ac:dyDescent="0.35">
      <c r="A387" s="19"/>
      <c r="B387" s="19"/>
      <c r="C387" s="19"/>
      <c r="D387" s="19"/>
      <c r="E387" s="19"/>
      <c r="F387" s="19"/>
      <c r="G387" s="19"/>
      <c r="H387" s="19"/>
      <c r="I387" s="19"/>
      <c r="J387" s="19"/>
      <c r="K387" s="19"/>
      <c r="L387" s="19"/>
      <c r="M387" s="19"/>
      <c r="N387" s="19"/>
      <c r="O387" s="19"/>
      <c r="P387" s="19"/>
      <c r="Q387" s="19"/>
      <c r="R387" s="19"/>
      <c r="S387" s="19"/>
      <c r="T387" s="19"/>
      <c r="U387" s="19"/>
      <c r="V387" s="19"/>
      <c r="W387" s="19"/>
    </row>
    <row r="388" spans="1:23" x14ac:dyDescent="0.35">
      <c r="A388" s="19"/>
      <c r="B388" s="19"/>
      <c r="C388" s="19"/>
      <c r="D388" s="19"/>
      <c r="E388" s="19"/>
      <c r="F388" s="19"/>
      <c r="G388" s="19"/>
      <c r="H388" s="19"/>
      <c r="I388" s="19"/>
      <c r="J388" s="19"/>
      <c r="K388" s="19"/>
      <c r="L388" s="19"/>
      <c r="M388" s="19"/>
      <c r="N388" s="19"/>
      <c r="O388" s="19"/>
      <c r="P388" s="19"/>
      <c r="Q388" s="19"/>
      <c r="R388" s="19"/>
      <c r="S388" s="19"/>
      <c r="T388" s="19"/>
      <c r="U388" s="19"/>
      <c r="V388" s="19"/>
      <c r="W388" s="19"/>
    </row>
    <row r="389" spans="1:23" x14ac:dyDescent="0.35">
      <c r="A389" s="19"/>
      <c r="B389" s="19"/>
      <c r="C389" s="19"/>
      <c r="D389" s="19"/>
      <c r="E389" s="19"/>
      <c r="F389" s="19"/>
      <c r="G389" s="19"/>
      <c r="H389" s="19"/>
      <c r="I389" s="19"/>
      <c r="J389" s="19"/>
      <c r="K389" s="19"/>
      <c r="L389" s="19"/>
      <c r="M389" s="19"/>
      <c r="N389" s="19"/>
      <c r="O389" s="19"/>
      <c r="P389" s="19"/>
      <c r="Q389" s="19"/>
      <c r="R389" s="19"/>
      <c r="S389" s="19"/>
      <c r="T389" s="19"/>
      <c r="U389" s="19"/>
      <c r="V389" s="19"/>
      <c r="W389" s="19"/>
    </row>
    <row r="390" spans="1:23" x14ac:dyDescent="0.35">
      <c r="A390" s="19"/>
      <c r="B390" s="19"/>
      <c r="C390" s="19"/>
      <c r="D390" s="19"/>
      <c r="E390" s="19"/>
      <c r="F390" s="19"/>
      <c r="G390" s="19"/>
      <c r="H390" s="19"/>
      <c r="I390" s="19"/>
      <c r="J390" s="19"/>
      <c r="K390" s="19"/>
      <c r="L390" s="19"/>
      <c r="M390" s="19"/>
      <c r="N390" s="19"/>
      <c r="O390" s="19"/>
      <c r="P390" s="19"/>
      <c r="Q390" s="19"/>
      <c r="R390" s="19"/>
      <c r="S390" s="19"/>
      <c r="T390" s="19"/>
      <c r="U390" s="19"/>
      <c r="V390" s="19"/>
      <c r="W390" s="19"/>
    </row>
    <row r="391" spans="1:23" x14ac:dyDescent="0.35">
      <c r="A391" s="19"/>
      <c r="B391" s="19"/>
      <c r="C391" s="19"/>
      <c r="D391" s="19"/>
      <c r="E391" s="19"/>
      <c r="F391" s="19"/>
      <c r="G391" s="19"/>
      <c r="H391" s="19"/>
      <c r="I391" s="19"/>
      <c r="J391" s="19"/>
      <c r="K391" s="19"/>
      <c r="L391" s="19"/>
      <c r="M391" s="19"/>
      <c r="N391" s="19"/>
      <c r="O391" s="19"/>
      <c r="P391" s="19"/>
      <c r="Q391" s="19"/>
      <c r="R391" s="19"/>
      <c r="S391" s="19"/>
      <c r="T391" s="19"/>
      <c r="U391" s="19"/>
      <c r="V391" s="19"/>
      <c r="W391" s="19"/>
    </row>
    <row r="392" spans="1:23" x14ac:dyDescent="0.35">
      <c r="A392" s="19"/>
      <c r="B392" s="19"/>
      <c r="C392" s="19"/>
      <c r="D392" s="19"/>
      <c r="E392" s="19"/>
      <c r="F392" s="19"/>
      <c r="G392" s="19"/>
      <c r="H392" s="19"/>
      <c r="I392" s="19"/>
      <c r="J392" s="19"/>
      <c r="K392" s="19"/>
      <c r="L392" s="19"/>
      <c r="M392" s="19"/>
      <c r="N392" s="19"/>
      <c r="O392" s="19"/>
      <c r="P392" s="19"/>
      <c r="Q392" s="19"/>
      <c r="R392" s="19"/>
      <c r="S392" s="19"/>
      <c r="T392" s="19"/>
      <c r="U392" s="19"/>
      <c r="V392" s="19"/>
      <c r="W392" s="19"/>
    </row>
    <row r="393" spans="1:23" x14ac:dyDescent="0.35">
      <c r="A393" s="19"/>
      <c r="B393" s="19"/>
      <c r="C393" s="19"/>
      <c r="D393" s="19"/>
      <c r="E393" s="19"/>
      <c r="F393" s="19"/>
      <c r="G393" s="19"/>
      <c r="H393" s="19"/>
      <c r="I393" s="19"/>
      <c r="J393" s="19"/>
      <c r="K393" s="19"/>
      <c r="L393" s="19"/>
      <c r="M393" s="19"/>
      <c r="N393" s="19"/>
      <c r="O393" s="19"/>
      <c r="P393" s="19"/>
      <c r="Q393" s="19"/>
      <c r="R393" s="19"/>
      <c r="S393" s="19"/>
      <c r="T393" s="19"/>
      <c r="U393" s="19"/>
      <c r="V393" s="19"/>
      <c r="W393" s="19"/>
    </row>
    <row r="394" spans="1:23" x14ac:dyDescent="0.35">
      <c r="A394" s="19"/>
      <c r="B394" s="19"/>
      <c r="C394" s="19"/>
      <c r="D394" s="19"/>
      <c r="E394" s="19"/>
      <c r="F394" s="19"/>
      <c r="G394" s="19"/>
      <c r="H394" s="19"/>
      <c r="I394" s="19"/>
      <c r="J394" s="19"/>
      <c r="K394" s="19"/>
      <c r="L394" s="19"/>
      <c r="M394" s="19"/>
      <c r="N394" s="19"/>
      <c r="O394" s="19"/>
      <c r="P394" s="19"/>
      <c r="Q394" s="19"/>
      <c r="R394" s="19"/>
      <c r="S394" s="19"/>
      <c r="T394" s="19"/>
      <c r="U394" s="19"/>
      <c r="V394" s="19"/>
      <c r="W394" s="19"/>
    </row>
    <row r="395" spans="1:23" x14ac:dyDescent="0.35">
      <c r="A395" s="19"/>
      <c r="B395" s="19"/>
      <c r="C395" s="19"/>
      <c r="D395" s="19"/>
      <c r="E395" s="19"/>
      <c r="F395" s="19"/>
      <c r="G395" s="19"/>
      <c r="H395" s="19"/>
      <c r="I395" s="19"/>
      <c r="J395" s="19"/>
      <c r="K395" s="19"/>
      <c r="L395" s="19"/>
      <c r="M395" s="19"/>
      <c r="N395" s="19"/>
      <c r="O395" s="19"/>
      <c r="P395" s="19"/>
      <c r="Q395" s="19"/>
      <c r="R395" s="19"/>
      <c r="S395" s="19"/>
      <c r="T395" s="19"/>
      <c r="U395" s="19"/>
      <c r="V395" s="19"/>
      <c r="W395" s="19"/>
    </row>
    <row r="396" spans="1:23" x14ac:dyDescent="0.35">
      <c r="A396" s="19"/>
      <c r="B396" s="19"/>
      <c r="C396" s="19"/>
      <c r="D396" s="19"/>
      <c r="E396" s="19"/>
      <c r="F396" s="19"/>
      <c r="G396" s="19"/>
      <c r="H396" s="19"/>
      <c r="I396" s="19"/>
      <c r="J396" s="19"/>
      <c r="K396" s="19"/>
      <c r="L396" s="19"/>
      <c r="M396" s="19"/>
      <c r="N396" s="19"/>
      <c r="O396" s="19"/>
      <c r="P396" s="19"/>
      <c r="Q396" s="19"/>
      <c r="R396" s="19"/>
      <c r="S396" s="19"/>
      <c r="T396" s="19"/>
      <c r="U396" s="19"/>
      <c r="V396" s="19"/>
      <c r="W396" s="19"/>
    </row>
    <row r="397" spans="1:23" x14ac:dyDescent="0.35">
      <c r="A397" s="19"/>
      <c r="B397" s="19"/>
      <c r="C397" s="19"/>
      <c r="D397" s="19"/>
      <c r="E397" s="19"/>
      <c r="F397" s="19"/>
      <c r="G397" s="19"/>
      <c r="H397" s="19"/>
      <c r="I397" s="19"/>
      <c r="J397" s="19"/>
      <c r="K397" s="19"/>
      <c r="L397" s="19"/>
      <c r="M397" s="19"/>
      <c r="N397" s="19"/>
      <c r="O397" s="19"/>
      <c r="P397" s="19"/>
      <c r="Q397" s="19"/>
      <c r="R397" s="19"/>
      <c r="S397" s="19"/>
      <c r="T397" s="19"/>
      <c r="U397" s="19"/>
      <c r="V397" s="19"/>
      <c r="W397" s="19"/>
    </row>
    <row r="398" spans="1:23" x14ac:dyDescent="0.35">
      <c r="A398" s="19"/>
      <c r="B398" s="19"/>
      <c r="C398" s="19"/>
      <c r="D398" s="19"/>
      <c r="E398" s="19"/>
      <c r="F398" s="19"/>
      <c r="G398" s="19"/>
      <c r="H398" s="19"/>
      <c r="I398" s="19"/>
      <c r="J398" s="19"/>
      <c r="K398" s="19"/>
      <c r="L398" s="19"/>
      <c r="M398" s="19"/>
      <c r="N398" s="19"/>
      <c r="O398" s="19"/>
      <c r="P398" s="19"/>
      <c r="Q398" s="19"/>
      <c r="R398" s="19"/>
      <c r="S398" s="19"/>
      <c r="T398" s="19"/>
      <c r="U398" s="19"/>
      <c r="V398" s="19"/>
      <c r="W398" s="19"/>
    </row>
    <row r="399" spans="1:23" x14ac:dyDescent="0.35">
      <c r="A399" s="19"/>
      <c r="B399" s="19"/>
      <c r="C399" s="19"/>
      <c r="D399" s="19"/>
      <c r="E399" s="19"/>
      <c r="F399" s="19"/>
      <c r="G399" s="19"/>
      <c r="H399" s="19"/>
      <c r="I399" s="19"/>
      <c r="J399" s="19"/>
      <c r="K399" s="19"/>
      <c r="L399" s="19"/>
      <c r="M399" s="19"/>
      <c r="N399" s="19"/>
      <c r="O399" s="19"/>
      <c r="P399" s="19"/>
      <c r="Q399" s="19"/>
      <c r="R399" s="19"/>
      <c r="S399" s="19"/>
      <c r="T399" s="19"/>
      <c r="U399" s="19"/>
      <c r="V399" s="19"/>
      <c r="W399" s="19"/>
    </row>
    <row r="400" spans="1:23" x14ac:dyDescent="0.35">
      <c r="A400" s="19"/>
      <c r="B400" s="19"/>
      <c r="C400" s="19"/>
      <c r="D400" s="19"/>
      <c r="E400" s="19"/>
      <c r="F400" s="19"/>
      <c r="G400" s="19"/>
      <c r="H400" s="19"/>
      <c r="I400" s="19"/>
      <c r="J400" s="19"/>
      <c r="K400" s="19"/>
      <c r="L400" s="19"/>
      <c r="M400" s="19"/>
      <c r="N400" s="19"/>
      <c r="O400" s="19"/>
      <c r="P400" s="19"/>
      <c r="Q400" s="19"/>
      <c r="R400" s="19"/>
      <c r="S400" s="19"/>
      <c r="T400" s="19"/>
      <c r="U400" s="19"/>
      <c r="V400" s="19"/>
      <c r="W400" s="19"/>
    </row>
    <row r="401" spans="1:23" x14ac:dyDescent="0.35">
      <c r="A401" s="19"/>
      <c r="B401" s="19"/>
      <c r="C401" s="19"/>
      <c r="D401" s="19"/>
      <c r="E401" s="19"/>
      <c r="F401" s="19"/>
      <c r="G401" s="19"/>
      <c r="H401" s="19"/>
      <c r="I401" s="19"/>
      <c r="J401" s="19"/>
      <c r="K401" s="19"/>
      <c r="L401" s="19"/>
      <c r="M401" s="19"/>
      <c r="N401" s="19"/>
      <c r="O401" s="19"/>
      <c r="P401" s="19"/>
      <c r="Q401" s="19"/>
      <c r="R401" s="19"/>
      <c r="S401" s="19"/>
      <c r="T401" s="19"/>
      <c r="U401" s="19"/>
      <c r="V401" s="19"/>
      <c r="W401" s="19"/>
    </row>
    <row r="402" spans="1:23" x14ac:dyDescent="0.35">
      <c r="A402" s="19"/>
      <c r="B402" s="19"/>
      <c r="C402" s="19"/>
      <c r="D402" s="19"/>
      <c r="E402" s="19"/>
      <c r="F402" s="19"/>
      <c r="G402" s="19"/>
      <c r="H402" s="19"/>
      <c r="I402" s="19"/>
      <c r="J402" s="19"/>
      <c r="K402" s="19"/>
      <c r="L402" s="19"/>
      <c r="M402" s="19"/>
      <c r="N402" s="19"/>
      <c r="O402" s="19"/>
      <c r="P402" s="19"/>
      <c r="Q402" s="19"/>
      <c r="R402" s="19"/>
      <c r="S402" s="19"/>
      <c r="T402" s="19"/>
      <c r="U402" s="19"/>
      <c r="V402" s="19"/>
      <c r="W402" s="19"/>
    </row>
    <row r="403" spans="1:23" x14ac:dyDescent="0.35">
      <c r="A403" s="19"/>
      <c r="B403" s="19"/>
      <c r="C403" s="19"/>
      <c r="D403" s="19"/>
      <c r="E403" s="19"/>
      <c r="F403" s="19"/>
      <c r="G403" s="19"/>
      <c r="H403" s="19"/>
      <c r="I403" s="19"/>
      <c r="J403" s="19"/>
      <c r="K403" s="19"/>
      <c r="L403" s="19"/>
      <c r="M403" s="19"/>
      <c r="N403" s="19"/>
      <c r="O403" s="19"/>
      <c r="P403" s="19"/>
      <c r="Q403" s="19"/>
      <c r="R403" s="19"/>
      <c r="S403" s="19"/>
      <c r="T403" s="19"/>
      <c r="U403" s="19"/>
      <c r="V403" s="19"/>
      <c r="W403" s="19"/>
    </row>
    <row r="404" spans="1:23" x14ac:dyDescent="0.35">
      <c r="A404" s="19"/>
      <c r="B404" s="19"/>
      <c r="C404" s="19"/>
      <c r="D404" s="19"/>
      <c r="E404" s="19"/>
      <c r="F404" s="19"/>
      <c r="G404" s="19"/>
      <c r="H404" s="19"/>
      <c r="I404" s="19"/>
      <c r="J404" s="19"/>
      <c r="K404" s="19"/>
      <c r="L404" s="19"/>
      <c r="M404" s="19"/>
      <c r="N404" s="19"/>
      <c r="O404" s="19"/>
      <c r="P404" s="19"/>
      <c r="Q404" s="19"/>
      <c r="R404" s="19"/>
      <c r="S404" s="19"/>
      <c r="T404" s="19"/>
      <c r="U404" s="19"/>
      <c r="V404" s="19"/>
      <c r="W404" s="19"/>
    </row>
    <row r="405" spans="1:23" x14ac:dyDescent="0.35">
      <c r="A405" s="19"/>
      <c r="B405" s="19"/>
      <c r="C405" s="19"/>
      <c r="D405" s="19"/>
      <c r="E405" s="19"/>
      <c r="F405" s="19"/>
      <c r="G405" s="19"/>
      <c r="H405" s="19"/>
      <c r="I405" s="19"/>
      <c r="J405" s="19"/>
      <c r="K405" s="19"/>
      <c r="L405" s="19"/>
      <c r="M405" s="19"/>
      <c r="N405" s="19"/>
      <c r="O405" s="19"/>
      <c r="P405" s="19"/>
      <c r="Q405" s="19"/>
      <c r="R405" s="19"/>
      <c r="S405" s="19"/>
      <c r="T405" s="19"/>
      <c r="U405" s="19"/>
      <c r="V405" s="19"/>
      <c r="W405" s="19"/>
    </row>
    <row r="406" spans="1:23" x14ac:dyDescent="0.35">
      <c r="A406" s="19"/>
      <c r="B406" s="19"/>
      <c r="C406" s="19"/>
      <c r="D406" s="19"/>
      <c r="E406" s="19"/>
      <c r="F406" s="19"/>
      <c r="G406" s="19"/>
      <c r="H406" s="19"/>
      <c r="I406" s="19"/>
      <c r="J406" s="19"/>
      <c r="K406" s="19"/>
      <c r="L406" s="19"/>
      <c r="M406" s="19"/>
      <c r="N406" s="19"/>
      <c r="O406" s="19"/>
      <c r="P406" s="19"/>
      <c r="Q406" s="19"/>
      <c r="R406" s="19"/>
      <c r="S406" s="19"/>
      <c r="T406" s="19"/>
      <c r="U406" s="19"/>
      <c r="V406" s="19"/>
      <c r="W406" s="19"/>
    </row>
    <row r="407" spans="1:23" x14ac:dyDescent="0.35">
      <c r="A407" s="19"/>
      <c r="B407" s="19"/>
      <c r="C407" s="19"/>
      <c r="D407" s="19"/>
      <c r="E407" s="19"/>
      <c r="F407" s="19"/>
      <c r="G407" s="19"/>
      <c r="H407" s="19"/>
      <c r="I407" s="19"/>
      <c r="J407" s="19"/>
      <c r="K407" s="19"/>
      <c r="L407" s="19"/>
      <c r="M407" s="19"/>
      <c r="N407" s="19"/>
      <c r="O407" s="19"/>
      <c r="P407" s="19"/>
      <c r="Q407" s="19"/>
      <c r="R407" s="19"/>
      <c r="S407" s="19"/>
      <c r="T407" s="19"/>
      <c r="U407" s="19"/>
      <c r="V407" s="19"/>
      <c r="W407" s="19"/>
    </row>
    <row r="408" spans="1:23" x14ac:dyDescent="0.35">
      <c r="A408" s="19"/>
      <c r="B408" s="19"/>
      <c r="C408" s="19"/>
      <c r="D408" s="19"/>
      <c r="E408" s="19"/>
      <c r="F408" s="19"/>
      <c r="G408" s="19"/>
      <c r="H408" s="19"/>
      <c r="I408" s="19"/>
      <c r="J408" s="19"/>
      <c r="K408" s="19"/>
      <c r="L408" s="19"/>
      <c r="M408" s="19"/>
      <c r="N408" s="19"/>
      <c r="O408" s="19"/>
      <c r="P408" s="19"/>
      <c r="Q408" s="19"/>
      <c r="R408" s="19"/>
      <c r="S408" s="19"/>
      <c r="T408" s="19"/>
      <c r="U408" s="19"/>
      <c r="V408" s="19"/>
      <c r="W408" s="19"/>
    </row>
    <row r="409" spans="1:23" x14ac:dyDescent="0.35">
      <c r="A409" s="19"/>
      <c r="B409" s="19"/>
      <c r="C409" s="19"/>
      <c r="D409" s="19"/>
      <c r="E409" s="19"/>
      <c r="F409" s="19"/>
      <c r="G409" s="19"/>
      <c r="H409" s="19"/>
      <c r="I409" s="19"/>
      <c r="J409" s="19"/>
      <c r="K409" s="19"/>
      <c r="L409" s="19"/>
      <c r="M409" s="19"/>
      <c r="N409" s="19"/>
      <c r="O409" s="19"/>
      <c r="P409" s="19"/>
      <c r="Q409" s="19"/>
      <c r="R409" s="19"/>
      <c r="S409" s="19"/>
      <c r="T409" s="19"/>
      <c r="U409" s="19"/>
      <c r="V409" s="19"/>
      <c r="W409" s="19"/>
    </row>
    <row r="410" spans="1:23" x14ac:dyDescent="0.35">
      <c r="A410" s="19"/>
      <c r="B410" s="19"/>
      <c r="C410" s="19"/>
      <c r="D410" s="19"/>
      <c r="E410" s="19"/>
      <c r="F410" s="19"/>
      <c r="G410" s="19"/>
      <c r="H410" s="19"/>
      <c r="I410" s="19"/>
      <c r="J410" s="19"/>
      <c r="K410" s="19"/>
      <c r="L410" s="19"/>
      <c r="M410" s="19"/>
      <c r="N410" s="19"/>
      <c r="O410" s="19"/>
      <c r="P410" s="19"/>
      <c r="Q410" s="19"/>
      <c r="R410" s="19"/>
      <c r="S410" s="19"/>
      <c r="T410" s="19"/>
      <c r="U410" s="19"/>
      <c r="V410" s="19"/>
      <c r="W410" s="19"/>
    </row>
    <row r="411" spans="1:23" x14ac:dyDescent="0.35">
      <c r="A411" s="19"/>
      <c r="B411" s="19"/>
      <c r="C411" s="19"/>
      <c r="D411" s="19"/>
      <c r="E411" s="19"/>
      <c r="F411" s="19"/>
      <c r="G411" s="19"/>
      <c r="H411" s="19"/>
      <c r="I411" s="19"/>
      <c r="J411" s="19"/>
      <c r="K411" s="19"/>
      <c r="L411" s="19"/>
      <c r="M411" s="19"/>
      <c r="N411" s="19"/>
      <c r="O411" s="19"/>
      <c r="P411" s="19"/>
      <c r="Q411" s="19"/>
      <c r="R411" s="19"/>
      <c r="S411" s="19"/>
      <c r="T411" s="19"/>
      <c r="U411" s="19"/>
      <c r="V411" s="19"/>
      <c r="W411" s="19"/>
    </row>
    <row r="412" spans="1:23" x14ac:dyDescent="0.35">
      <c r="A412" s="19"/>
      <c r="B412" s="19"/>
      <c r="C412" s="19"/>
      <c r="D412" s="19"/>
      <c r="E412" s="19"/>
      <c r="F412" s="19"/>
      <c r="G412" s="19"/>
      <c r="H412" s="19"/>
      <c r="I412" s="19"/>
      <c r="J412" s="19"/>
      <c r="K412" s="19"/>
      <c r="L412" s="19"/>
      <c r="M412" s="19"/>
      <c r="N412" s="19"/>
      <c r="O412" s="19"/>
      <c r="P412" s="19"/>
      <c r="Q412" s="19"/>
      <c r="R412" s="19"/>
      <c r="S412" s="19"/>
      <c r="T412" s="19"/>
      <c r="U412" s="19"/>
      <c r="V412" s="19"/>
      <c r="W412" s="19"/>
    </row>
    <row r="413" spans="1:23" x14ac:dyDescent="0.35">
      <c r="A413" s="19"/>
      <c r="B413" s="19"/>
      <c r="C413" s="19"/>
      <c r="D413" s="19"/>
      <c r="E413" s="19"/>
      <c r="F413" s="19"/>
      <c r="G413" s="19"/>
      <c r="H413" s="19"/>
      <c r="I413" s="19"/>
      <c r="J413" s="19"/>
      <c r="K413" s="19"/>
      <c r="L413" s="19"/>
      <c r="M413" s="19"/>
      <c r="N413" s="19"/>
      <c r="O413" s="19"/>
      <c r="P413" s="19"/>
      <c r="Q413" s="19"/>
      <c r="R413" s="19"/>
      <c r="S413" s="19"/>
      <c r="T413" s="19"/>
      <c r="U413" s="19"/>
      <c r="V413" s="19"/>
      <c r="W413" s="19"/>
    </row>
    <row r="414" spans="1:23" x14ac:dyDescent="0.35">
      <c r="A414" s="19"/>
      <c r="B414" s="19"/>
      <c r="C414" s="19"/>
      <c r="D414" s="19"/>
      <c r="E414" s="19"/>
      <c r="F414" s="19"/>
      <c r="G414" s="19"/>
      <c r="H414" s="19"/>
      <c r="I414" s="19"/>
      <c r="J414" s="19"/>
      <c r="K414" s="19"/>
      <c r="L414" s="19"/>
      <c r="M414" s="19"/>
      <c r="N414" s="19"/>
      <c r="O414" s="19"/>
      <c r="P414" s="19"/>
      <c r="Q414" s="19"/>
      <c r="R414" s="19"/>
      <c r="S414" s="19"/>
      <c r="T414" s="19"/>
      <c r="U414" s="19"/>
      <c r="V414" s="19"/>
      <c r="W414" s="19"/>
    </row>
    <row r="415" spans="1:23" x14ac:dyDescent="0.35">
      <c r="A415" s="19"/>
      <c r="B415" s="19"/>
      <c r="C415" s="19"/>
      <c r="D415" s="19"/>
      <c r="E415" s="19"/>
      <c r="F415" s="19"/>
      <c r="G415" s="19"/>
      <c r="H415" s="19"/>
      <c r="I415" s="19"/>
      <c r="J415" s="19"/>
      <c r="K415" s="19"/>
      <c r="L415" s="19"/>
      <c r="M415" s="19"/>
      <c r="N415" s="19"/>
      <c r="O415" s="19"/>
      <c r="P415" s="19"/>
      <c r="Q415" s="19"/>
      <c r="R415" s="19"/>
      <c r="S415" s="19"/>
      <c r="T415" s="19"/>
      <c r="U415" s="19"/>
      <c r="V415" s="19"/>
      <c r="W415" s="19"/>
    </row>
    <row r="416" spans="1:23" x14ac:dyDescent="0.35">
      <c r="A416" s="19"/>
      <c r="B416" s="19"/>
      <c r="C416" s="19"/>
      <c r="D416" s="19"/>
      <c r="E416" s="19"/>
      <c r="F416" s="19"/>
      <c r="G416" s="19"/>
      <c r="H416" s="19"/>
      <c r="I416" s="19"/>
      <c r="J416" s="19"/>
      <c r="K416" s="19"/>
      <c r="L416" s="19"/>
      <c r="M416" s="19"/>
      <c r="N416" s="19"/>
      <c r="O416" s="19"/>
      <c r="P416" s="19"/>
      <c r="Q416" s="19"/>
      <c r="R416" s="19"/>
      <c r="S416" s="19"/>
      <c r="T416" s="19"/>
      <c r="U416" s="19"/>
      <c r="V416" s="19"/>
      <c r="W416" s="19"/>
    </row>
    <row r="417" spans="1:23" x14ac:dyDescent="0.35">
      <c r="A417" s="19"/>
      <c r="B417" s="19"/>
      <c r="C417" s="19"/>
      <c r="D417" s="19"/>
      <c r="E417" s="19"/>
      <c r="F417" s="19"/>
      <c r="G417" s="19"/>
      <c r="H417" s="19"/>
      <c r="I417" s="19"/>
      <c r="J417" s="19"/>
      <c r="K417" s="19"/>
      <c r="L417" s="19"/>
      <c r="M417" s="19"/>
      <c r="N417" s="19"/>
      <c r="O417" s="19"/>
      <c r="P417" s="19"/>
      <c r="Q417" s="19"/>
      <c r="R417" s="19"/>
      <c r="S417" s="19"/>
      <c r="T417" s="19"/>
      <c r="U417" s="19"/>
      <c r="V417" s="19"/>
      <c r="W417" s="19"/>
    </row>
    <row r="418" spans="1:23" x14ac:dyDescent="0.35">
      <c r="A418" s="19"/>
      <c r="B418" s="19"/>
      <c r="C418" s="19"/>
      <c r="D418" s="19"/>
      <c r="E418" s="19"/>
      <c r="F418" s="19"/>
      <c r="G418" s="19"/>
      <c r="H418" s="19"/>
      <c r="I418" s="19"/>
      <c r="J418" s="19"/>
      <c r="K418" s="19"/>
      <c r="L418" s="19"/>
      <c r="M418" s="19"/>
      <c r="N418" s="19"/>
      <c r="O418" s="19"/>
      <c r="P418" s="19"/>
      <c r="Q418" s="19"/>
      <c r="R418" s="19"/>
      <c r="S418" s="19"/>
      <c r="T418" s="19"/>
      <c r="U418" s="19"/>
      <c r="V418" s="19"/>
      <c r="W418" s="19"/>
    </row>
    <row r="419" spans="1:23" x14ac:dyDescent="0.35">
      <c r="A419" s="19"/>
      <c r="B419" s="19"/>
      <c r="C419" s="19"/>
      <c r="D419" s="19"/>
      <c r="E419" s="19"/>
      <c r="F419" s="19"/>
      <c r="G419" s="19"/>
      <c r="H419" s="19"/>
      <c r="I419" s="19"/>
      <c r="J419" s="19"/>
      <c r="K419" s="19"/>
      <c r="L419" s="19"/>
      <c r="M419" s="19"/>
      <c r="N419" s="19"/>
      <c r="O419" s="19"/>
      <c r="P419" s="19"/>
      <c r="Q419" s="19"/>
      <c r="R419" s="19"/>
      <c r="S419" s="19"/>
      <c r="T419" s="19"/>
      <c r="U419" s="19"/>
      <c r="V419" s="19"/>
      <c r="W419" s="19"/>
    </row>
    <row r="420" spans="1:23" x14ac:dyDescent="0.35">
      <c r="A420" s="19"/>
      <c r="B420" s="19"/>
      <c r="C420" s="19"/>
      <c r="D420" s="19"/>
      <c r="E420" s="19"/>
      <c r="F420" s="19"/>
      <c r="G420" s="19"/>
      <c r="H420" s="19"/>
      <c r="I420" s="19"/>
      <c r="J420" s="19"/>
      <c r="K420" s="19"/>
      <c r="L420" s="19"/>
      <c r="M420" s="19"/>
      <c r="N420" s="19"/>
      <c r="O420" s="19"/>
      <c r="P420" s="19"/>
      <c r="Q420" s="19"/>
      <c r="R420" s="19"/>
      <c r="S420" s="19"/>
      <c r="T420" s="19"/>
      <c r="U420" s="19"/>
      <c r="V420" s="19"/>
      <c r="W420" s="19"/>
    </row>
    <row r="421" spans="1:23" x14ac:dyDescent="0.35">
      <c r="A421" s="19"/>
      <c r="B421" s="19"/>
      <c r="C421" s="19"/>
      <c r="D421" s="19"/>
      <c r="E421" s="19"/>
      <c r="F421" s="19"/>
      <c r="G421" s="19"/>
      <c r="H421" s="19"/>
      <c r="I421" s="19"/>
      <c r="J421" s="19"/>
      <c r="K421" s="19"/>
      <c r="L421" s="19"/>
      <c r="M421" s="19"/>
      <c r="N421" s="19"/>
      <c r="O421" s="19"/>
      <c r="P421" s="19"/>
      <c r="Q421" s="19"/>
      <c r="R421" s="19"/>
      <c r="S421" s="19"/>
      <c r="T421" s="19"/>
      <c r="U421" s="19"/>
      <c r="V421" s="19"/>
      <c r="W421" s="19"/>
    </row>
    <row r="422" spans="1:23" x14ac:dyDescent="0.35">
      <c r="A422" s="19"/>
      <c r="B422" s="19"/>
      <c r="C422" s="19"/>
      <c r="D422" s="19"/>
      <c r="E422" s="19"/>
      <c r="F422" s="19"/>
      <c r="G422" s="19"/>
      <c r="H422" s="19"/>
      <c r="I422" s="19"/>
      <c r="J422" s="19"/>
      <c r="K422" s="19"/>
      <c r="L422" s="19"/>
      <c r="M422" s="19"/>
      <c r="N422" s="19"/>
      <c r="O422" s="19"/>
      <c r="P422" s="19"/>
      <c r="Q422" s="19"/>
      <c r="R422" s="19"/>
      <c r="S422" s="19"/>
      <c r="T422" s="19"/>
      <c r="U422" s="19"/>
      <c r="V422" s="19"/>
      <c r="W422" s="19"/>
    </row>
    <row r="423" spans="1:23" x14ac:dyDescent="0.35">
      <c r="A423" s="19"/>
      <c r="B423" s="19"/>
      <c r="C423" s="19"/>
      <c r="D423" s="19"/>
      <c r="E423" s="19"/>
      <c r="F423" s="19"/>
      <c r="G423" s="19"/>
      <c r="H423" s="19"/>
      <c r="I423" s="19"/>
      <c r="J423" s="19"/>
      <c r="K423" s="19"/>
      <c r="L423" s="19"/>
      <c r="M423" s="19"/>
      <c r="N423" s="19"/>
      <c r="O423" s="19"/>
      <c r="P423" s="19"/>
      <c r="Q423" s="19"/>
      <c r="R423" s="19"/>
      <c r="S423" s="19"/>
      <c r="T423" s="19"/>
      <c r="U423" s="19"/>
      <c r="V423" s="19"/>
      <c r="W423" s="19"/>
    </row>
    <row r="424" spans="1:23" x14ac:dyDescent="0.35">
      <c r="A424" s="19"/>
      <c r="B424" s="19"/>
      <c r="C424" s="19"/>
      <c r="D424" s="19"/>
      <c r="E424" s="19"/>
      <c r="F424" s="19"/>
      <c r="G424" s="19"/>
      <c r="H424" s="19"/>
      <c r="I424" s="19"/>
      <c r="J424" s="19"/>
      <c r="K424" s="19"/>
      <c r="L424" s="19"/>
      <c r="M424" s="19"/>
      <c r="N424" s="19"/>
      <c r="O424" s="19"/>
      <c r="P424" s="19"/>
      <c r="Q424" s="19"/>
      <c r="R424" s="19"/>
      <c r="S424" s="19"/>
      <c r="T424" s="19"/>
      <c r="U424" s="19"/>
      <c r="V424" s="19"/>
      <c r="W424" s="19"/>
    </row>
    <row r="425" spans="1:23" x14ac:dyDescent="0.35">
      <c r="A425" s="19"/>
      <c r="B425" s="19"/>
      <c r="C425" s="19"/>
      <c r="D425" s="19"/>
      <c r="E425" s="19"/>
      <c r="F425" s="19"/>
      <c r="G425" s="19"/>
      <c r="H425" s="19"/>
      <c r="I425" s="19"/>
      <c r="J425" s="19"/>
      <c r="K425" s="19"/>
      <c r="L425" s="19"/>
      <c r="M425" s="19"/>
      <c r="N425" s="19"/>
      <c r="O425" s="19"/>
      <c r="P425" s="19"/>
      <c r="Q425" s="19"/>
      <c r="R425" s="19"/>
      <c r="S425" s="19"/>
      <c r="T425" s="19"/>
      <c r="U425" s="19"/>
      <c r="V425" s="19"/>
      <c r="W425" s="19"/>
    </row>
    <row r="426" spans="1:23" x14ac:dyDescent="0.35">
      <c r="A426" s="19"/>
      <c r="B426" s="19"/>
      <c r="C426" s="19"/>
      <c r="D426" s="19"/>
      <c r="E426" s="19"/>
      <c r="F426" s="19"/>
      <c r="G426" s="19"/>
      <c r="H426" s="19"/>
      <c r="I426" s="19"/>
      <c r="J426" s="19"/>
      <c r="K426" s="19"/>
      <c r="L426" s="19"/>
      <c r="M426" s="19"/>
      <c r="N426" s="19"/>
      <c r="O426" s="19"/>
      <c r="P426" s="19"/>
      <c r="Q426" s="19"/>
      <c r="R426" s="19"/>
      <c r="S426" s="19"/>
      <c r="T426" s="19"/>
      <c r="U426" s="19"/>
      <c r="V426" s="19"/>
      <c r="W426" s="19"/>
    </row>
    <row r="427" spans="1:23" x14ac:dyDescent="0.35">
      <c r="A427" s="19"/>
      <c r="B427" s="19"/>
      <c r="C427" s="19"/>
      <c r="D427" s="19"/>
      <c r="E427" s="19"/>
      <c r="F427" s="19"/>
      <c r="G427" s="19"/>
      <c r="H427" s="19"/>
      <c r="I427" s="19"/>
      <c r="J427" s="19"/>
      <c r="K427" s="19"/>
      <c r="L427" s="19"/>
      <c r="M427" s="19"/>
      <c r="N427" s="19"/>
      <c r="O427" s="19"/>
      <c r="P427" s="19"/>
      <c r="Q427" s="19"/>
      <c r="R427" s="19"/>
      <c r="S427" s="19"/>
      <c r="T427" s="19"/>
      <c r="U427" s="19"/>
      <c r="V427" s="19"/>
      <c r="W427" s="19"/>
    </row>
    <row r="428" spans="1:23" x14ac:dyDescent="0.35">
      <c r="A428" s="19"/>
      <c r="B428" s="19"/>
      <c r="C428" s="19"/>
      <c r="D428" s="19"/>
      <c r="E428" s="19"/>
      <c r="F428" s="19"/>
      <c r="G428" s="19"/>
      <c r="H428" s="19"/>
      <c r="I428" s="19"/>
      <c r="J428" s="19"/>
      <c r="K428" s="19"/>
      <c r="L428" s="19"/>
      <c r="M428" s="19"/>
      <c r="N428" s="19"/>
      <c r="O428" s="19"/>
      <c r="P428" s="19"/>
      <c r="Q428" s="19"/>
      <c r="R428" s="19"/>
      <c r="S428" s="19"/>
      <c r="T428" s="19"/>
      <c r="U428" s="19"/>
      <c r="V428" s="19"/>
      <c r="W428" s="19"/>
    </row>
    <row r="429" spans="1:23" x14ac:dyDescent="0.35">
      <c r="A429" s="19"/>
      <c r="B429" s="19"/>
      <c r="C429" s="19"/>
      <c r="D429" s="19"/>
      <c r="E429" s="19"/>
      <c r="F429" s="19"/>
      <c r="G429" s="19"/>
      <c r="H429" s="19"/>
      <c r="I429" s="19"/>
      <c r="J429" s="19"/>
      <c r="K429" s="19"/>
      <c r="L429" s="19"/>
      <c r="M429" s="19"/>
      <c r="N429" s="19"/>
      <c r="O429" s="19"/>
      <c r="P429" s="19"/>
      <c r="Q429" s="19"/>
      <c r="R429" s="19"/>
      <c r="S429" s="19"/>
      <c r="T429" s="19"/>
      <c r="U429" s="19"/>
      <c r="V429" s="19"/>
      <c r="W429" s="19"/>
    </row>
    <row r="430" spans="1:23" x14ac:dyDescent="0.35">
      <c r="A430" s="19"/>
      <c r="B430" s="19"/>
      <c r="C430" s="19"/>
      <c r="D430" s="19"/>
      <c r="E430" s="19"/>
      <c r="F430" s="19"/>
      <c r="G430" s="19"/>
      <c r="H430" s="19"/>
      <c r="I430" s="19"/>
      <c r="J430" s="19"/>
      <c r="K430" s="19"/>
      <c r="L430" s="19"/>
      <c r="M430" s="19"/>
      <c r="N430" s="19"/>
      <c r="O430" s="19"/>
      <c r="P430" s="19"/>
      <c r="Q430" s="19"/>
      <c r="R430" s="19"/>
      <c r="S430" s="19"/>
      <c r="T430" s="19"/>
      <c r="U430" s="19"/>
      <c r="V430" s="19"/>
      <c r="W430" s="19"/>
    </row>
    <row r="431" spans="1:23" x14ac:dyDescent="0.35">
      <c r="A431" s="19"/>
      <c r="B431" s="19"/>
      <c r="C431" s="19"/>
      <c r="D431" s="19"/>
      <c r="E431" s="19"/>
      <c r="F431" s="19"/>
      <c r="G431" s="19"/>
      <c r="H431" s="19"/>
      <c r="I431" s="19"/>
      <c r="J431" s="19"/>
      <c r="K431" s="19"/>
      <c r="L431" s="19"/>
      <c r="M431" s="19"/>
      <c r="N431" s="19"/>
      <c r="O431" s="19"/>
      <c r="P431" s="19"/>
      <c r="Q431" s="19"/>
      <c r="R431" s="19"/>
      <c r="S431" s="19"/>
      <c r="T431" s="19"/>
      <c r="U431" s="19"/>
      <c r="V431" s="19"/>
      <c r="W431" s="19"/>
    </row>
    <row r="432" spans="1:23" x14ac:dyDescent="0.35">
      <c r="A432" s="19"/>
      <c r="B432" s="19"/>
      <c r="C432" s="19"/>
      <c r="D432" s="19"/>
      <c r="E432" s="19"/>
      <c r="F432" s="19"/>
      <c r="G432" s="19"/>
      <c r="H432" s="19"/>
      <c r="I432" s="19"/>
      <c r="J432" s="19"/>
      <c r="K432" s="19"/>
      <c r="L432" s="19"/>
      <c r="M432" s="19"/>
      <c r="N432" s="19"/>
      <c r="O432" s="19"/>
      <c r="P432" s="19"/>
      <c r="Q432" s="19"/>
      <c r="R432" s="19"/>
      <c r="S432" s="19"/>
      <c r="T432" s="19"/>
      <c r="U432" s="19"/>
      <c r="V432" s="19"/>
      <c r="W432" s="19"/>
    </row>
    <row r="433" spans="1:23" x14ac:dyDescent="0.35">
      <c r="A433" s="19"/>
      <c r="B433" s="19"/>
      <c r="C433" s="19"/>
      <c r="D433" s="19"/>
      <c r="E433" s="19"/>
      <c r="F433" s="19"/>
      <c r="G433" s="19"/>
      <c r="H433" s="19"/>
      <c r="I433" s="19"/>
      <c r="J433" s="19"/>
      <c r="K433" s="19"/>
      <c r="L433" s="19"/>
      <c r="M433" s="19"/>
      <c r="N433" s="19"/>
      <c r="O433" s="19"/>
      <c r="P433" s="19"/>
      <c r="Q433" s="19"/>
      <c r="R433" s="19"/>
      <c r="S433" s="19"/>
      <c r="T433" s="19"/>
      <c r="U433" s="19"/>
      <c r="V433" s="19"/>
      <c r="W433" s="19"/>
    </row>
    <row r="434" spans="1:23" x14ac:dyDescent="0.35">
      <c r="A434" s="19"/>
      <c r="B434" s="19"/>
      <c r="C434" s="19"/>
      <c r="D434" s="19"/>
      <c r="E434" s="19"/>
      <c r="F434" s="19"/>
      <c r="G434" s="19"/>
      <c r="H434" s="19"/>
      <c r="I434" s="19"/>
      <c r="J434" s="19"/>
      <c r="K434" s="19"/>
      <c r="L434" s="19"/>
      <c r="M434" s="19"/>
      <c r="N434" s="19"/>
      <c r="O434" s="19"/>
      <c r="P434" s="19"/>
      <c r="Q434" s="19"/>
      <c r="R434" s="19"/>
      <c r="S434" s="19"/>
      <c r="T434" s="19"/>
      <c r="U434" s="19"/>
      <c r="V434" s="19"/>
      <c r="W434" s="19"/>
    </row>
    <row r="435" spans="1:23" x14ac:dyDescent="0.35">
      <c r="A435" s="19"/>
      <c r="B435" s="19"/>
      <c r="C435" s="19"/>
      <c r="D435" s="19"/>
      <c r="E435" s="19"/>
      <c r="F435" s="19"/>
      <c r="G435" s="19"/>
      <c r="H435" s="19"/>
      <c r="I435" s="19"/>
      <c r="J435" s="19"/>
      <c r="K435" s="19"/>
      <c r="L435" s="19"/>
      <c r="M435" s="19"/>
      <c r="N435" s="19"/>
      <c r="O435" s="19"/>
      <c r="P435" s="19"/>
      <c r="Q435" s="19"/>
      <c r="R435" s="19"/>
      <c r="S435" s="19"/>
      <c r="T435" s="19"/>
      <c r="U435" s="19"/>
      <c r="V435" s="19"/>
      <c r="W435" s="19"/>
    </row>
    <row r="436" spans="1:23" x14ac:dyDescent="0.35">
      <c r="A436" s="19"/>
      <c r="B436" s="19"/>
      <c r="C436" s="19"/>
      <c r="D436" s="19"/>
      <c r="E436" s="19"/>
      <c r="F436" s="19"/>
      <c r="G436" s="19"/>
      <c r="H436" s="19"/>
      <c r="I436" s="19"/>
      <c r="J436" s="19"/>
      <c r="K436" s="19"/>
      <c r="L436" s="19"/>
      <c r="M436" s="19"/>
      <c r="N436" s="19"/>
      <c r="O436" s="19"/>
      <c r="P436" s="19"/>
      <c r="Q436" s="19"/>
      <c r="R436" s="19"/>
      <c r="S436" s="19"/>
      <c r="T436" s="19"/>
      <c r="U436" s="19"/>
      <c r="V436" s="19"/>
      <c r="W436" s="19"/>
    </row>
    <row r="437" spans="1:23" x14ac:dyDescent="0.35">
      <c r="A437" s="19"/>
      <c r="B437" s="19"/>
      <c r="C437" s="19"/>
      <c r="D437" s="19"/>
      <c r="E437" s="19"/>
      <c r="F437" s="19"/>
      <c r="G437" s="19"/>
      <c r="H437" s="19"/>
      <c r="I437" s="19"/>
      <c r="J437" s="19"/>
      <c r="K437" s="19"/>
      <c r="L437" s="19"/>
      <c r="M437" s="19"/>
      <c r="N437" s="19"/>
      <c r="O437" s="19"/>
      <c r="P437" s="19"/>
      <c r="Q437" s="19"/>
      <c r="R437" s="19"/>
      <c r="S437" s="19"/>
      <c r="T437" s="19"/>
      <c r="U437" s="19"/>
      <c r="V437" s="19"/>
      <c r="W437" s="19"/>
    </row>
    <row r="438" spans="1:23" x14ac:dyDescent="0.35">
      <c r="A438" s="19"/>
      <c r="B438" s="19"/>
      <c r="C438" s="19"/>
      <c r="D438" s="19"/>
      <c r="E438" s="19"/>
      <c r="F438" s="19"/>
      <c r="G438" s="19"/>
      <c r="H438" s="19"/>
      <c r="I438" s="19"/>
      <c r="J438" s="19"/>
      <c r="K438" s="19"/>
      <c r="L438" s="19"/>
      <c r="M438" s="19"/>
      <c r="N438" s="19"/>
      <c r="O438" s="19"/>
      <c r="P438" s="19"/>
      <c r="Q438" s="19"/>
      <c r="R438" s="19"/>
      <c r="S438" s="19"/>
      <c r="T438" s="19"/>
      <c r="U438" s="19"/>
      <c r="V438" s="19"/>
      <c r="W438" s="19"/>
    </row>
    <row r="439" spans="1:23" x14ac:dyDescent="0.35">
      <c r="A439" s="19"/>
      <c r="B439" s="19"/>
      <c r="C439" s="19"/>
      <c r="D439" s="19"/>
      <c r="E439" s="19"/>
      <c r="F439" s="19"/>
      <c r="G439" s="19"/>
      <c r="H439" s="19"/>
      <c r="I439" s="19"/>
      <c r="J439" s="19"/>
      <c r="K439" s="19"/>
      <c r="L439" s="19"/>
      <c r="M439" s="19"/>
      <c r="N439" s="19"/>
      <c r="O439" s="19"/>
      <c r="P439" s="19"/>
      <c r="Q439" s="19"/>
      <c r="R439" s="19"/>
      <c r="S439" s="19"/>
      <c r="T439" s="19"/>
      <c r="U439" s="19"/>
      <c r="V439" s="19"/>
      <c r="W439" s="19"/>
    </row>
    <row r="440" spans="1:23" x14ac:dyDescent="0.35">
      <c r="A440" s="19"/>
      <c r="B440" s="19"/>
      <c r="C440" s="19"/>
      <c r="D440" s="19"/>
      <c r="E440" s="19"/>
      <c r="F440" s="19"/>
      <c r="G440" s="19"/>
      <c r="H440" s="19"/>
      <c r="I440" s="19"/>
      <c r="J440" s="19"/>
      <c r="K440" s="19"/>
      <c r="L440" s="19"/>
      <c r="M440" s="19"/>
      <c r="N440" s="19"/>
      <c r="O440" s="19"/>
      <c r="P440" s="19"/>
      <c r="Q440" s="19"/>
      <c r="R440" s="19"/>
      <c r="S440" s="19"/>
      <c r="T440" s="19"/>
      <c r="U440" s="19"/>
      <c r="V440" s="19"/>
      <c r="W440" s="19"/>
    </row>
    <row r="441" spans="1:23" x14ac:dyDescent="0.35">
      <c r="A441" s="19"/>
      <c r="B441" s="19"/>
      <c r="C441" s="19"/>
      <c r="D441" s="19"/>
      <c r="E441" s="19"/>
      <c r="F441" s="19"/>
      <c r="G441" s="19"/>
      <c r="H441" s="19"/>
      <c r="I441" s="19"/>
      <c r="J441" s="19"/>
      <c r="K441" s="19"/>
      <c r="L441" s="19"/>
      <c r="M441" s="19"/>
      <c r="N441" s="19"/>
      <c r="O441" s="19"/>
      <c r="P441" s="19"/>
      <c r="Q441" s="19"/>
      <c r="R441" s="19"/>
      <c r="S441" s="19"/>
      <c r="T441" s="19"/>
      <c r="U441" s="19"/>
      <c r="V441" s="19"/>
      <c r="W441" s="19"/>
    </row>
    <row r="442" spans="1:23" x14ac:dyDescent="0.35">
      <c r="A442" s="19"/>
      <c r="B442" s="19"/>
      <c r="C442" s="19"/>
      <c r="D442" s="19"/>
      <c r="E442" s="19"/>
      <c r="F442" s="19"/>
      <c r="G442" s="19"/>
      <c r="H442" s="19"/>
      <c r="I442" s="19"/>
      <c r="J442" s="19"/>
      <c r="K442" s="19"/>
      <c r="L442" s="19"/>
      <c r="M442" s="19"/>
      <c r="N442" s="19"/>
      <c r="O442" s="19"/>
      <c r="P442" s="19"/>
      <c r="Q442" s="19"/>
      <c r="R442" s="19"/>
      <c r="S442" s="19"/>
      <c r="T442" s="19"/>
      <c r="U442" s="19"/>
      <c r="V442" s="19"/>
      <c r="W442" s="19"/>
    </row>
    <row r="443" spans="1:23" x14ac:dyDescent="0.35">
      <c r="A443" s="19"/>
      <c r="B443" s="19"/>
      <c r="C443" s="19"/>
      <c r="D443" s="19"/>
      <c r="E443" s="19"/>
      <c r="F443" s="19"/>
      <c r="G443" s="19"/>
      <c r="H443" s="19"/>
      <c r="I443" s="19"/>
      <c r="J443" s="19"/>
      <c r="K443" s="19"/>
      <c r="L443" s="19"/>
      <c r="M443" s="19"/>
      <c r="N443" s="19"/>
      <c r="O443" s="19"/>
      <c r="P443" s="19"/>
      <c r="Q443" s="19"/>
      <c r="R443" s="19"/>
      <c r="S443" s="19"/>
      <c r="T443" s="19"/>
      <c r="U443" s="19"/>
      <c r="V443" s="19"/>
      <c r="W443" s="19"/>
    </row>
    <row r="444" spans="1:23" x14ac:dyDescent="0.35">
      <c r="A444" s="19"/>
      <c r="B444" s="19"/>
      <c r="C444" s="19"/>
      <c r="D444" s="19"/>
      <c r="E444" s="19"/>
      <c r="F444" s="19"/>
      <c r="G444" s="19"/>
      <c r="H444" s="19"/>
      <c r="I444" s="19"/>
      <c r="J444" s="19"/>
      <c r="K444" s="19"/>
      <c r="L444" s="19"/>
      <c r="M444" s="19"/>
      <c r="N444" s="19"/>
      <c r="O444" s="19"/>
      <c r="P444" s="19"/>
      <c r="Q444" s="19"/>
      <c r="R444" s="19"/>
      <c r="S444" s="19"/>
      <c r="T444" s="19"/>
      <c r="U444" s="19"/>
      <c r="V444" s="19"/>
      <c r="W444" s="19"/>
    </row>
    <row r="445" spans="1:23" x14ac:dyDescent="0.35">
      <c r="A445" s="19"/>
      <c r="B445" s="19"/>
      <c r="C445" s="19"/>
      <c r="D445" s="19"/>
      <c r="E445" s="19"/>
      <c r="F445" s="19"/>
      <c r="G445" s="19"/>
      <c r="H445" s="19"/>
      <c r="I445" s="19"/>
      <c r="J445" s="19"/>
      <c r="K445" s="19"/>
      <c r="L445" s="19"/>
      <c r="M445" s="19"/>
      <c r="N445" s="19"/>
      <c r="O445" s="19"/>
      <c r="P445" s="19"/>
      <c r="Q445" s="19"/>
      <c r="R445" s="19"/>
      <c r="S445" s="19"/>
      <c r="T445" s="19"/>
      <c r="U445" s="19"/>
      <c r="V445" s="19"/>
      <c r="W445" s="19"/>
    </row>
    <row r="446" spans="1:23" x14ac:dyDescent="0.35">
      <c r="A446" s="19"/>
      <c r="B446" s="19"/>
      <c r="C446" s="19"/>
      <c r="D446" s="19"/>
      <c r="E446" s="19"/>
      <c r="F446" s="19"/>
      <c r="G446" s="19"/>
      <c r="H446" s="19"/>
      <c r="I446" s="19"/>
      <c r="J446" s="19"/>
      <c r="K446" s="19"/>
      <c r="L446" s="19"/>
      <c r="M446" s="19"/>
      <c r="N446" s="19"/>
      <c r="O446" s="19"/>
      <c r="P446" s="19"/>
      <c r="Q446" s="19"/>
      <c r="R446" s="19"/>
      <c r="S446" s="19"/>
      <c r="T446" s="19"/>
      <c r="U446" s="19"/>
      <c r="V446" s="19"/>
      <c r="W446" s="19"/>
    </row>
    <row r="447" spans="1:23" x14ac:dyDescent="0.35">
      <c r="A447" s="19"/>
      <c r="B447" s="19"/>
      <c r="C447" s="19"/>
      <c r="D447" s="19"/>
      <c r="E447" s="19"/>
      <c r="F447" s="19"/>
      <c r="G447" s="19"/>
      <c r="H447" s="19"/>
      <c r="I447" s="19"/>
      <c r="J447" s="19"/>
      <c r="K447" s="19"/>
      <c r="L447" s="19"/>
      <c r="M447" s="19"/>
      <c r="N447" s="19"/>
      <c r="O447" s="19"/>
      <c r="P447" s="19"/>
      <c r="Q447" s="19"/>
      <c r="R447" s="19"/>
      <c r="S447" s="19"/>
      <c r="T447" s="19"/>
      <c r="U447" s="19"/>
      <c r="V447" s="19"/>
      <c r="W447" s="19"/>
    </row>
    <row r="448" spans="1:23" x14ac:dyDescent="0.35">
      <c r="A448" s="19"/>
      <c r="B448" s="19"/>
      <c r="C448" s="19"/>
      <c r="D448" s="19"/>
      <c r="E448" s="19"/>
      <c r="F448" s="19"/>
      <c r="G448" s="19"/>
      <c r="H448" s="19"/>
      <c r="I448" s="19"/>
      <c r="J448" s="19"/>
      <c r="K448" s="19"/>
      <c r="L448" s="19"/>
      <c r="M448" s="19"/>
      <c r="N448" s="19"/>
      <c r="O448" s="19"/>
      <c r="P448" s="19"/>
      <c r="Q448" s="19"/>
      <c r="R448" s="19"/>
      <c r="S448" s="19"/>
      <c r="T448" s="19"/>
      <c r="U448" s="19"/>
      <c r="V448" s="19"/>
      <c r="W448" s="19"/>
    </row>
    <row r="449" spans="1:23" x14ac:dyDescent="0.35">
      <c r="A449" s="19"/>
      <c r="B449" s="19"/>
      <c r="C449" s="19"/>
      <c r="D449" s="19"/>
      <c r="E449" s="19"/>
      <c r="F449" s="19"/>
      <c r="G449" s="19"/>
      <c r="H449" s="19"/>
      <c r="I449" s="19"/>
      <c r="J449" s="19"/>
      <c r="K449" s="19"/>
      <c r="L449" s="19"/>
      <c r="M449" s="19"/>
      <c r="N449" s="19"/>
      <c r="O449" s="19"/>
      <c r="P449" s="19"/>
      <c r="Q449" s="19"/>
      <c r="R449" s="19"/>
      <c r="S449" s="19"/>
      <c r="T449" s="19"/>
      <c r="U449" s="19"/>
      <c r="V449" s="19"/>
      <c r="W449" s="19"/>
    </row>
    <row r="450" spans="1:23" x14ac:dyDescent="0.35">
      <c r="A450" s="19"/>
      <c r="B450" s="19"/>
      <c r="C450" s="19"/>
      <c r="D450" s="19"/>
      <c r="E450" s="19"/>
      <c r="F450" s="19"/>
      <c r="G450" s="19"/>
      <c r="H450" s="19"/>
      <c r="I450" s="19"/>
      <c r="J450" s="19"/>
      <c r="K450" s="19"/>
      <c r="L450" s="19"/>
      <c r="M450" s="19"/>
      <c r="N450" s="19"/>
      <c r="O450" s="19"/>
      <c r="P450" s="19"/>
      <c r="Q450" s="19"/>
      <c r="R450" s="19"/>
      <c r="S450" s="19"/>
      <c r="T450" s="19"/>
      <c r="U450" s="19"/>
      <c r="V450" s="19"/>
      <c r="W450" s="19"/>
    </row>
    <row r="451" spans="1:23" x14ac:dyDescent="0.35">
      <c r="A451" s="19"/>
      <c r="B451" s="19"/>
      <c r="C451" s="19"/>
      <c r="D451" s="19"/>
      <c r="E451" s="19"/>
      <c r="F451" s="19"/>
      <c r="G451" s="19"/>
      <c r="H451" s="19"/>
      <c r="I451" s="19"/>
      <c r="J451" s="19"/>
      <c r="K451" s="19"/>
      <c r="L451" s="19"/>
      <c r="M451" s="19"/>
      <c r="N451" s="19"/>
      <c r="O451" s="19"/>
      <c r="P451" s="19"/>
      <c r="Q451" s="19"/>
      <c r="R451" s="19"/>
      <c r="S451" s="19"/>
      <c r="T451" s="19"/>
      <c r="U451" s="19"/>
      <c r="V451" s="19"/>
      <c r="W451" s="19"/>
    </row>
    <row r="452" spans="1:23" x14ac:dyDescent="0.35">
      <c r="A452" s="19"/>
      <c r="B452" s="19"/>
      <c r="C452" s="19"/>
      <c r="D452" s="19"/>
      <c r="E452" s="19"/>
      <c r="F452" s="19"/>
      <c r="G452" s="19"/>
      <c r="H452" s="19"/>
      <c r="I452" s="19"/>
      <c r="J452" s="19"/>
      <c r="K452" s="19"/>
      <c r="L452" s="19"/>
      <c r="M452" s="19"/>
      <c r="N452" s="19"/>
      <c r="O452" s="19"/>
      <c r="P452" s="19"/>
      <c r="Q452" s="19"/>
      <c r="R452" s="19"/>
      <c r="S452" s="19"/>
      <c r="T452" s="19"/>
      <c r="U452" s="19"/>
      <c r="V452" s="19"/>
      <c r="W452" s="19"/>
    </row>
    <row r="453" spans="1:23" x14ac:dyDescent="0.35">
      <c r="A453" s="19"/>
      <c r="B453" s="19"/>
      <c r="C453" s="19"/>
      <c r="D453" s="19"/>
      <c r="E453" s="19"/>
      <c r="F453" s="19"/>
      <c r="G453" s="19"/>
      <c r="H453" s="19"/>
      <c r="I453" s="19"/>
      <c r="J453" s="19"/>
      <c r="K453" s="19"/>
      <c r="L453" s="19"/>
      <c r="M453" s="19"/>
      <c r="N453" s="19"/>
      <c r="O453" s="19"/>
      <c r="P453" s="19"/>
      <c r="Q453" s="19"/>
      <c r="R453" s="19"/>
      <c r="S453" s="19"/>
      <c r="T453" s="19"/>
      <c r="U453" s="19"/>
      <c r="V453" s="19"/>
      <c r="W453" s="19"/>
    </row>
    <row r="454" spans="1:23" x14ac:dyDescent="0.35">
      <c r="A454" s="19"/>
      <c r="B454" s="19"/>
      <c r="C454" s="19"/>
      <c r="D454" s="19"/>
      <c r="E454" s="19"/>
      <c r="F454" s="19"/>
      <c r="G454" s="19"/>
      <c r="H454" s="19"/>
      <c r="I454" s="19"/>
      <c r="J454" s="19"/>
      <c r="K454" s="19"/>
      <c r="L454" s="19"/>
      <c r="M454" s="19"/>
      <c r="N454" s="19"/>
      <c r="O454" s="19"/>
      <c r="P454" s="19"/>
      <c r="Q454" s="19"/>
      <c r="R454" s="19"/>
      <c r="S454" s="19"/>
      <c r="T454" s="19"/>
      <c r="U454" s="19"/>
      <c r="V454" s="19"/>
      <c r="W454" s="19"/>
    </row>
    <row r="455" spans="1:23" x14ac:dyDescent="0.35">
      <c r="A455" s="19"/>
      <c r="B455" s="19"/>
      <c r="C455" s="19"/>
      <c r="D455" s="19"/>
      <c r="E455" s="19"/>
      <c r="F455" s="19"/>
      <c r="G455" s="19"/>
      <c r="H455" s="19"/>
      <c r="I455" s="19"/>
      <c r="J455" s="19"/>
      <c r="K455" s="19"/>
      <c r="L455" s="19"/>
      <c r="M455" s="19"/>
      <c r="N455" s="19"/>
      <c r="O455" s="19"/>
      <c r="P455" s="19"/>
      <c r="Q455" s="19"/>
      <c r="R455" s="19"/>
      <c r="S455" s="19"/>
      <c r="T455" s="19"/>
      <c r="U455" s="19"/>
      <c r="V455" s="19"/>
      <c r="W455" s="19"/>
    </row>
    <row r="456" spans="1:23" x14ac:dyDescent="0.35">
      <c r="A456" s="19"/>
      <c r="B456" s="19"/>
      <c r="C456" s="19"/>
      <c r="D456" s="19"/>
      <c r="E456" s="19"/>
      <c r="F456" s="19"/>
      <c r="G456" s="19"/>
      <c r="H456" s="19"/>
      <c r="I456" s="19"/>
      <c r="J456" s="19"/>
      <c r="K456" s="19"/>
      <c r="L456" s="19"/>
      <c r="M456" s="19"/>
      <c r="N456" s="19"/>
      <c r="O456" s="19"/>
      <c r="P456" s="19"/>
      <c r="Q456" s="19"/>
      <c r="R456" s="19"/>
      <c r="S456" s="19"/>
      <c r="T456" s="19"/>
      <c r="U456" s="19"/>
      <c r="V456" s="19"/>
      <c r="W456" s="19"/>
    </row>
    <row r="457" spans="1:23" x14ac:dyDescent="0.35">
      <c r="A457" s="19"/>
      <c r="B457" s="19"/>
      <c r="C457" s="19"/>
      <c r="D457" s="19"/>
      <c r="E457" s="19"/>
      <c r="F457" s="19"/>
      <c r="G457" s="19"/>
      <c r="H457" s="19"/>
      <c r="I457" s="19"/>
      <c r="J457" s="19"/>
      <c r="K457" s="19"/>
      <c r="L457" s="19"/>
      <c r="M457" s="19"/>
      <c r="N457" s="19"/>
      <c r="O457" s="19"/>
      <c r="P457" s="19"/>
      <c r="Q457" s="19"/>
      <c r="R457" s="19"/>
      <c r="S457" s="19"/>
      <c r="T457" s="19"/>
      <c r="U457" s="19"/>
      <c r="V457" s="19"/>
      <c r="W457" s="19"/>
    </row>
    <row r="458" spans="1:23" x14ac:dyDescent="0.35">
      <c r="A458" s="19"/>
      <c r="B458" s="19"/>
      <c r="C458" s="19"/>
      <c r="D458" s="19"/>
      <c r="E458" s="19"/>
      <c r="F458" s="19"/>
      <c r="G458" s="19"/>
      <c r="H458" s="19"/>
      <c r="I458" s="19"/>
      <c r="J458" s="19"/>
      <c r="K458" s="19"/>
      <c r="L458" s="19"/>
      <c r="M458" s="19"/>
      <c r="N458" s="19"/>
      <c r="O458" s="19"/>
      <c r="P458" s="19"/>
      <c r="Q458" s="19"/>
      <c r="R458" s="19"/>
      <c r="S458" s="19"/>
      <c r="T458" s="19"/>
      <c r="U458" s="19"/>
      <c r="V458" s="19"/>
      <c r="W458" s="19"/>
    </row>
    <row r="459" spans="1:23" x14ac:dyDescent="0.35">
      <c r="A459" s="19"/>
      <c r="B459" s="19"/>
      <c r="C459" s="19"/>
      <c r="D459" s="19"/>
      <c r="E459" s="19"/>
      <c r="F459" s="19"/>
      <c r="G459" s="19"/>
      <c r="H459" s="19"/>
      <c r="I459" s="19"/>
      <c r="J459" s="19"/>
      <c r="K459" s="19"/>
      <c r="L459" s="19"/>
      <c r="M459" s="19"/>
      <c r="N459" s="19"/>
      <c r="O459" s="19"/>
      <c r="P459" s="19"/>
      <c r="Q459" s="19"/>
      <c r="R459" s="19"/>
      <c r="S459" s="19"/>
      <c r="T459" s="19"/>
      <c r="U459" s="19"/>
      <c r="V459" s="19"/>
      <c r="W459" s="19"/>
    </row>
    <row r="460" spans="1:23" x14ac:dyDescent="0.35">
      <c r="A460" s="19"/>
      <c r="B460" s="19"/>
      <c r="C460" s="19"/>
      <c r="D460" s="19"/>
      <c r="E460" s="19"/>
      <c r="F460" s="19"/>
      <c r="G460" s="19"/>
      <c r="H460" s="19"/>
      <c r="I460" s="19"/>
      <c r="J460" s="19"/>
      <c r="K460" s="19"/>
      <c r="L460" s="19"/>
      <c r="M460" s="19"/>
      <c r="N460" s="19"/>
      <c r="O460" s="19"/>
      <c r="P460" s="19"/>
      <c r="Q460" s="19"/>
      <c r="R460" s="19"/>
      <c r="S460" s="19"/>
      <c r="T460" s="19"/>
      <c r="U460" s="19"/>
      <c r="V460" s="19"/>
      <c r="W460" s="19"/>
    </row>
    <row r="461" spans="1:23" x14ac:dyDescent="0.35">
      <c r="A461" s="19"/>
      <c r="B461" s="19"/>
      <c r="C461" s="19"/>
      <c r="D461" s="19"/>
      <c r="E461" s="19"/>
      <c r="F461" s="19"/>
      <c r="G461" s="19"/>
      <c r="H461" s="19"/>
      <c r="I461" s="19"/>
      <c r="J461" s="19"/>
      <c r="K461" s="19"/>
      <c r="L461" s="19"/>
      <c r="M461" s="19"/>
      <c r="N461" s="19"/>
      <c r="O461" s="19"/>
      <c r="P461" s="19"/>
      <c r="Q461" s="19"/>
      <c r="R461" s="19"/>
      <c r="S461" s="19"/>
      <c r="T461" s="19"/>
      <c r="U461" s="19"/>
      <c r="V461" s="19"/>
      <c r="W461" s="19"/>
    </row>
    <row r="462" spans="1:23" x14ac:dyDescent="0.35">
      <c r="A462" s="19"/>
      <c r="B462" s="19"/>
      <c r="C462" s="19"/>
      <c r="D462" s="19"/>
      <c r="E462" s="19"/>
      <c r="F462" s="19"/>
      <c r="G462" s="19"/>
      <c r="H462" s="19"/>
      <c r="I462" s="19"/>
      <c r="J462" s="19"/>
      <c r="K462" s="19"/>
      <c r="L462" s="19"/>
      <c r="M462" s="19"/>
      <c r="N462" s="19"/>
      <c r="O462" s="19"/>
      <c r="P462" s="19"/>
      <c r="Q462" s="19"/>
      <c r="R462" s="19"/>
      <c r="S462" s="19"/>
      <c r="T462" s="19"/>
      <c r="U462" s="19"/>
      <c r="V462" s="19"/>
      <c r="W462" s="19"/>
    </row>
    <row r="463" spans="1:23" x14ac:dyDescent="0.35">
      <c r="A463" s="19"/>
      <c r="B463" s="19"/>
      <c r="C463" s="19"/>
      <c r="D463" s="19"/>
      <c r="E463" s="19"/>
      <c r="F463" s="19"/>
      <c r="G463" s="19"/>
      <c r="H463" s="19"/>
      <c r="I463" s="19"/>
      <c r="J463" s="19"/>
      <c r="K463" s="19"/>
      <c r="L463" s="19"/>
      <c r="M463" s="19"/>
      <c r="N463" s="19"/>
      <c r="O463" s="19"/>
      <c r="P463" s="19"/>
      <c r="Q463" s="19"/>
      <c r="R463" s="19"/>
      <c r="S463" s="19"/>
      <c r="T463" s="19"/>
      <c r="U463" s="19"/>
      <c r="V463" s="19"/>
      <c r="W463" s="19"/>
    </row>
    <row r="464" spans="1:23" x14ac:dyDescent="0.35">
      <c r="A464" s="19"/>
      <c r="B464" s="19"/>
      <c r="C464" s="19"/>
      <c r="D464" s="19"/>
      <c r="E464" s="19"/>
      <c r="F464" s="19"/>
      <c r="G464" s="19"/>
      <c r="H464" s="19"/>
      <c r="I464" s="19"/>
      <c r="J464" s="19"/>
      <c r="K464" s="19"/>
      <c r="L464" s="19"/>
      <c r="M464" s="19"/>
      <c r="N464" s="19"/>
      <c r="O464" s="19"/>
      <c r="P464" s="19"/>
      <c r="Q464" s="19"/>
      <c r="R464" s="19"/>
      <c r="S464" s="19"/>
      <c r="T464" s="19"/>
      <c r="U464" s="19"/>
      <c r="V464" s="19"/>
      <c r="W464" s="19"/>
    </row>
    <row r="465" spans="1:23" x14ac:dyDescent="0.35">
      <c r="A465" s="19"/>
      <c r="B465" s="19"/>
      <c r="C465" s="19"/>
      <c r="D465" s="19"/>
      <c r="E465" s="19"/>
      <c r="F465" s="19"/>
      <c r="G465" s="19"/>
      <c r="H465" s="19"/>
      <c r="I465" s="19"/>
      <c r="J465" s="19"/>
      <c r="K465" s="19"/>
      <c r="L465" s="19"/>
      <c r="M465" s="19"/>
      <c r="N465" s="19"/>
      <c r="O465" s="19"/>
      <c r="P465" s="19"/>
      <c r="Q465" s="19"/>
      <c r="R465" s="19"/>
      <c r="S465" s="19"/>
      <c r="T465" s="19"/>
      <c r="U465" s="19"/>
      <c r="V465" s="19"/>
      <c r="W465" s="19"/>
    </row>
    <row r="466" spans="1:23" x14ac:dyDescent="0.35">
      <c r="A466" s="19"/>
      <c r="B466" s="19"/>
      <c r="C466" s="19"/>
      <c r="D466" s="19"/>
      <c r="E466" s="19"/>
      <c r="F466" s="19"/>
      <c r="G466" s="19"/>
      <c r="H466" s="19"/>
      <c r="I466" s="19"/>
      <c r="J466" s="19"/>
      <c r="K466" s="19"/>
      <c r="L466" s="19"/>
      <c r="M466" s="19"/>
      <c r="N466" s="19"/>
      <c r="O466" s="19"/>
      <c r="P466" s="19"/>
      <c r="Q466" s="19"/>
      <c r="R466" s="19"/>
      <c r="S466" s="19"/>
      <c r="T466" s="19"/>
      <c r="U466" s="19"/>
      <c r="V466" s="19"/>
      <c r="W466" s="19"/>
    </row>
    <row r="467" spans="1:23" x14ac:dyDescent="0.35">
      <c r="A467" s="19"/>
      <c r="B467" s="19"/>
      <c r="C467" s="19"/>
      <c r="D467" s="19"/>
      <c r="E467" s="19"/>
      <c r="F467" s="19"/>
      <c r="G467" s="19"/>
      <c r="H467" s="19"/>
      <c r="I467" s="19"/>
      <c r="J467" s="19"/>
      <c r="K467" s="19"/>
      <c r="L467" s="19"/>
      <c r="M467" s="19"/>
      <c r="N467" s="19"/>
      <c r="O467" s="19"/>
      <c r="P467" s="19"/>
      <c r="Q467" s="19"/>
      <c r="R467" s="19"/>
      <c r="S467" s="19"/>
      <c r="T467" s="19"/>
      <c r="U467" s="19"/>
      <c r="V467" s="19"/>
      <c r="W467" s="19"/>
    </row>
    <row r="468" spans="1:23" x14ac:dyDescent="0.35">
      <c r="A468" s="19"/>
      <c r="B468" s="19"/>
      <c r="C468" s="19"/>
      <c r="D468" s="19"/>
      <c r="E468" s="19"/>
      <c r="F468" s="19"/>
      <c r="G468" s="19"/>
      <c r="H468" s="19"/>
      <c r="I468" s="19"/>
      <c r="J468" s="19"/>
      <c r="K468" s="19"/>
      <c r="L468" s="19"/>
      <c r="M468" s="19"/>
      <c r="N468" s="19"/>
      <c r="O468" s="19"/>
      <c r="P468" s="19"/>
      <c r="Q468" s="19"/>
      <c r="R468" s="19"/>
      <c r="S468" s="19"/>
      <c r="T468" s="19"/>
      <c r="U468" s="19"/>
      <c r="V468" s="19"/>
      <c r="W468" s="19"/>
    </row>
    <row r="469" spans="1:23" x14ac:dyDescent="0.35">
      <c r="A469" s="19"/>
      <c r="B469" s="19"/>
      <c r="C469" s="19"/>
      <c r="D469" s="19"/>
      <c r="E469" s="19"/>
      <c r="F469" s="19"/>
      <c r="G469" s="19"/>
      <c r="H469" s="19"/>
      <c r="I469" s="19"/>
      <c r="J469" s="19"/>
      <c r="K469" s="19"/>
      <c r="L469" s="19"/>
      <c r="M469" s="19"/>
      <c r="N469" s="19"/>
      <c r="O469" s="19"/>
      <c r="P469" s="19"/>
      <c r="Q469" s="19"/>
      <c r="R469" s="19"/>
      <c r="S469" s="19"/>
      <c r="T469" s="19"/>
      <c r="U469" s="19"/>
      <c r="V469" s="19"/>
      <c r="W469" s="19"/>
    </row>
    <row r="470" spans="1:23" x14ac:dyDescent="0.35">
      <c r="A470" s="19"/>
      <c r="B470" s="19"/>
      <c r="C470" s="19"/>
      <c r="D470" s="19"/>
      <c r="E470" s="19"/>
      <c r="F470" s="19"/>
      <c r="G470" s="19"/>
      <c r="H470" s="19"/>
      <c r="I470" s="19"/>
      <c r="J470" s="19"/>
      <c r="K470" s="19"/>
      <c r="L470" s="19"/>
      <c r="M470" s="19"/>
      <c r="N470" s="19"/>
      <c r="O470" s="19"/>
      <c r="P470" s="19"/>
      <c r="Q470" s="19"/>
      <c r="R470" s="19"/>
      <c r="S470" s="19"/>
      <c r="T470" s="19"/>
      <c r="U470" s="19"/>
      <c r="V470" s="19"/>
      <c r="W470" s="19"/>
    </row>
    <row r="471" spans="1:23" x14ac:dyDescent="0.35">
      <c r="A471" s="19"/>
      <c r="B471" s="19"/>
      <c r="C471" s="19"/>
      <c r="D471" s="19"/>
      <c r="E471" s="19"/>
      <c r="F471" s="19"/>
      <c r="G471" s="19"/>
      <c r="H471" s="19"/>
      <c r="I471" s="19"/>
      <c r="J471" s="19"/>
      <c r="K471" s="19"/>
      <c r="L471" s="19"/>
      <c r="M471" s="19"/>
      <c r="N471" s="19"/>
      <c r="O471" s="19"/>
      <c r="P471" s="19"/>
      <c r="Q471" s="19"/>
      <c r="R471" s="19"/>
      <c r="S471" s="19"/>
      <c r="T471" s="19"/>
      <c r="U471" s="19"/>
      <c r="V471" s="19"/>
      <c r="W471" s="19"/>
    </row>
    <row r="472" spans="1:23" x14ac:dyDescent="0.35">
      <c r="A472" s="19"/>
      <c r="B472" s="19"/>
      <c r="C472" s="19"/>
      <c r="D472" s="19"/>
      <c r="E472" s="19"/>
      <c r="F472" s="19"/>
      <c r="G472" s="19"/>
      <c r="H472" s="19"/>
      <c r="I472" s="19"/>
      <c r="J472" s="19"/>
      <c r="K472" s="19"/>
      <c r="L472" s="19"/>
      <c r="M472" s="19"/>
      <c r="N472" s="19"/>
      <c r="O472" s="19"/>
      <c r="P472" s="19"/>
      <c r="Q472" s="19"/>
      <c r="R472" s="19"/>
      <c r="S472" s="19"/>
      <c r="T472" s="19"/>
      <c r="U472" s="19"/>
      <c r="V472" s="19"/>
      <c r="W472" s="19"/>
    </row>
    <row r="473" spans="1:23" x14ac:dyDescent="0.35">
      <c r="A473" s="19"/>
      <c r="B473" s="19"/>
      <c r="C473" s="19"/>
      <c r="D473" s="19"/>
      <c r="E473" s="19"/>
      <c r="F473" s="19"/>
      <c r="G473" s="19"/>
      <c r="H473" s="19"/>
      <c r="I473" s="19"/>
      <c r="J473" s="19"/>
      <c r="K473" s="19"/>
      <c r="L473" s="19"/>
      <c r="M473" s="19"/>
      <c r="N473" s="19"/>
      <c r="O473" s="19"/>
      <c r="P473" s="19"/>
      <c r="Q473" s="19"/>
      <c r="R473" s="19"/>
      <c r="S473" s="19"/>
      <c r="T473" s="19"/>
      <c r="U473" s="19"/>
      <c r="V473" s="19"/>
      <c r="W473" s="19"/>
    </row>
    <row r="474" spans="1:23" x14ac:dyDescent="0.35">
      <c r="A474" s="19"/>
      <c r="B474" s="19"/>
      <c r="C474" s="19"/>
      <c r="D474" s="19"/>
      <c r="E474" s="19"/>
      <c r="F474" s="19"/>
      <c r="G474" s="19"/>
      <c r="H474" s="19"/>
      <c r="I474" s="19"/>
      <c r="J474" s="19"/>
      <c r="K474" s="19"/>
      <c r="L474" s="19"/>
      <c r="M474" s="19"/>
      <c r="N474" s="19"/>
      <c r="O474" s="19"/>
      <c r="P474" s="19"/>
      <c r="Q474" s="19"/>
      <c r="R474" s="19"/>
      <c r="S474" s="19"/>
      <c r="T474" s="19"/>
      <c r="U474" s="19"/>
      <c r="V474" s="19"/>
      <c r="W474" s="19"/>
    </row>
    <row r="475" spans="1:23" x14ac:dyDescent="0.35">
      <c r="A475" s="19"/>
      <c r="B475" s="19"/>
      <c r="C475" s="19"/>
      <c r="D475" s="19"/>
      <c r="E475" s="19"/>
      <c r="F475" s="19"/>
      <c r="G475" s="19"/>
      <c r="H475" s="19"/>
      <c r="I475" s="19"/>
      <c r="J475" s="19"/>
      <c r="K475" s="19"/>
      <c r="L475" s="19"/>
      <c r="M475" s="19"/>
      <c r="N475" s="19"/>
      <c r="O475" s="19"/>
      <c r="P475" s="19"/>
      <c r="Q475" s="19"/>
      <c r="R475" s="19"/>
      <c r="S475" s="19"/>
      <c r="T475" s="19"/>
      <c r="U475" s="19"/>
      <c r="V475" s="19"/>
      <c r="W475" s="19"/>
    </row>
    <row r="476" spans="1:23" x14ac:dyDescent="0.35">
      <c r="A476" s="19"/>
      <c r="B476" s="19"/>
      <c r="C476" s="19"/>
      <c r="D476" s="19"/>
      <c r="E476" s="19"/>
      <c r="F476" s="19"/>
      <c r="G476" s="19"/>
      <c r="H476" s="19"/>
      <c r="I476" s="19"/>
      <c r="J476" s="19"/>
      <c r="K476" s="19"/>
      <c r="L476" s="19"/>
      <c r="M476" s="19"/>
      <c r="N476" s="19"/>
      <c r="O476" s="19"/>
      <c r="P476" s="19"/>
      <c r="Q476" s="19"/>
      <c r="R476" s="19"/>
      <c r="S476" s="19"/>
      <c r="T476" s="19"/>
      <c r="U476" s="19"/>
      <c r="V476" s="19"/>
      <c r="W476" s="19"/>
    </row>
    <row r="477" spans="1:23" x14ac:dyDescent="0.35">
      <c r="A477" s="19"/>
      <c r="B477" s="19"/>
      <c r="C477" s="19"/>
      <c r="D477" s="19"/>
      <c r="E477" s="19"/>
      <c r="F477" s="19"/>
      <c r="G477" s="19"/>
      <c r="H477" s="19"/>
      <c r="I477" s="19"/>
      <c r="J477" s="19"/>
      <c r="K477" s="19"/>
      <c r="L477" s="19"/>
      <c r="M477" s="19"/>
      <c r="N477" s="19"/>
      <c r="O477" s="19"/>
      <c r="P477" s="19"/>
      <c r="Q477" s="19"/>
      <c r="R477" s="19"/>
      <c r="S477" s="19"/>
      <c r="T477" s="19"/>
      <c r="U477" s="19"/>
      <c r="V477" s="19"/>
      <c r="W477" s="19"/>
    </row>
    <row r="478" spans="1:23" x14ac:dyDescent="0.35">
      <c r="A478" s="19"/>
      <c r="B478" s="19"/>
      <c r="C478" s="19"/>
      <c r="D478" s="19"/>
      <c r="E478" s="19"/>
      <c r="F478" s="19"/>
      <c r="G478" s="19"/>
      <c r="H478" s="19"/>
      <c r="I478" s="19"/>
      <c r="J478" s="19"/>
      <c r="K478" s="19"/>
      <c r="L478" s="19"/>
      <c r="M478" s="19"/>
      <c r="N478" s="19"/>
      <c r="O478" s="19"/>
      <c r="P478" s="19"/>
      <c r="Q478" s="19"/>
      <c r="R478" s="19"/>
      <c r="S478" s="19"/>
      <c r="T478" s="19"/>
      <c r="U478" s="19"/>
      <c r="V478" s="19"/>
      <c r="W478" s="19"/>
    </row>
    <row r="479" spans="1:23" x14ac:dyDescent="0.35">
      <c r="A479" s="19"/>
      <c r="B479" s="19"/>
      <c r="C479" s="19"/>
      <c r="D479" s="19"/>
      <c r="E479" s="19"/>
      <c r="F479" s="19"/>
      <c r="G479" s="19"/>
      <c r="H479" s="19"/>
      <c r="I479" s="19"/>
      <c r="J479" s="19"/>
      <c r="K479" s="19"/>
      <c r="L479" s="19"/>
      <c r="M479" s="19"/>
      <c r="N479" s="19"/>
      <c r="O479" s="19"/>
      <c r="P479" s="19"/>
      <c r="Q479" s="19"/>
      <c r="R479" s="19"/>
      <c r="S479" s="19"/>
      <c r="T479" s="19"/>
      <c r="U479" s="19"/>
      <c r="V479" s="19"/>
      <c r="W479" s="19"/>
    </row>
    <row r="480" spans="1:23" x14ac:dyDescent="0.35">
      <c r="A480" s="19"/>
      <c r="B480" s="19"/>
      <c r="C480" s="19"/>
      <c r="D480" s="19"/>
      <c r="E480" s="19"/>
      <c r="F480" s="19"/>
      <c r="G480" s="19"/>
      <c r="H480" s="19"/>
      <c r="I480" s="19"/>
      <c r="J480" s="19"/>
      <c r="K480" s="19"/>
      <c r="L480" s="19"/>
      <c r="M480" s="19"/>
      <c r="N480" s="19"/>
      <c r="O480" s="19"/>
      <c r="P480" s="19"/>
      <c r="Q480" s="19"/>
      <c r="R480" s="19"/>
      <c r="S480" s="19"/>
      <c r="T480" s="19"/>
      <c r="U480" s="19"/>
      <c r="V480" s="19"/>
      <c r="W480" s="19"/>
    </row>
    <row r="481" spans="1:23" x14ac:dyDescent="0.35">
      <c r="A481" s="19"/>
      <c r="B481" s="19"/>
      <c r="C481" s="19"/>
      <c r="D481" s="19"/>
      <c r="E481" s="19"/>
      <c r="F481" s="19"/>
      <c r="G481" s="19"/>
      <c r="H481" s="19"/>
      <c r="I481" s="19"/>
      <c r="J481" s="19"/>
      <c r="K481" s="19"/>
      <c r="L481" s="19"/>
      <c r="M481" s="19"/>
      <c r="N481" s="19"/>
      <c r="O481" s="19"/>
      <c r="P481" s="19"/>
      <c r="Q481" s="19"/>
      <c r="R481" s="19"/>
      <c r="S481" s="19"/>
      <c r="T481" s="19"/>
      <c r="U481" s="19"/>
      <c r="V481" s="19"/>
      <c r="W481" s="19"/>
    </row>
    <row r="482" spans="1:23" x14ac:dyDescent="0.35">
      <c r="A482" s="19"/>
      <c r="B482" s="19"/>
      <c r="C482" s="19"/>
      <c r="D482" s="19"/>
      <c r="E482" s="19"/>
      <c r="F482" s="19"/>
      <c r="G482" s="19"/>
      <c r="H482" s="19"/>
      <c r="I482" s="19"/>
      <c r="J482" s="19"/>
      <c r="K482" s="19"/>
      <c r="L482" s="19"/>
      <c r="M482" s="19"/>
      <c r="N482" s="19"/>
      <c r="O482" s="19"/>
      <c r="P482" s="19"/>
      <c r="Q482" s="19"/>
      <c r="R482" s="19"/>
      <c r="S482" s="19"/>
      <c r="T482" s="19"/>
      <c r="U482" s="19"/>
      <c r="V482" s="19"/>
      <c r="W482" s="19"/>
    </row>
    <row r="483" spans="1:23" x14ac:dyDescent="0.35">
      <c r="A483" s="19"/>
      <c r="B483" s="19"/>
      <c r="C483" s="19"/>
      <c r="D483" s="19"/>
      <c r="E483" s="19"/>
      <c r="F483" s="19"/>
      <c r="G483" s="19"/>
      <c r="H483" s="19"/>
      <c r="I483" s="19"/>
      <c r="J483" s="19"/>
      <c r="K483" s="19"/>
      <c r="L483" s="19"/>
      <c r="M483" s="19"/>
      <c r="N483" s="19"/>
      <c r="O483" s="19"/>
      <c r="P483" s="19"/>
      <c r="Q483" s="19"/>
      <c r="R483" s="19"/>
      <c r="S483" s="19"/>
      <c r="T483" s="19"/>
      <c r="U483" s="19"/>
      <c r="V483" s="19"/>
      <c r="W483" s="19"/>
    </row>
    <row r="484" spans="1:23" x14ac:dyDescent="0.35">
      <c r="A484" s="19"/>
      <c r="B484" s="19"/>
      <c r="C484" s="19"/>
      <c r="D484" s="19"/>
      <c r="E484" s="19"/>
      <c r="F484" s="19"/>
      <c r="G484" s="19"/>
      <c r="H484" s="19"/>
      <c r="I484" s="19"/>
      <c r="J484" s="19"/>
      <c r="K484" s="19"/>
      <c r="L484" s="19"/>
      <c r="M484" s="19"/>
      <c r="N484" s="19"/>
      <c r="O484" s="19"/>
      <c r="P484" s="19"/>
      <c r="Q484" s="19"/>
      <c r="R484" s="19"/>
      <c r="S484" s="19"/>
      <c r="T484" s="19"/>
      <c r="U484" s="19"/>
      <c r="V484" s="19"/>
      <c r="W484" s="19"/>
    </row>
    <row r="485" spans="1:23" x14ac:dyDescent="0.35">
      <c r="A485" s="19"/>
      <c r="B485" s="19"/>
      <c r="C485" s="19"/>
      <c r="D485" s="19"/>
      <c r="E485" s="19"/>
      <c r="F485" s="19"/>
      <c r="G485" s="19"/>
      <c r="H485" s="19"/>
      <c r="I485" s="19"/>
      <c r="J485" s="19"/>
      <c r="K485" s="19"/>
      <c r="L485" s="19"/>
      <c r="M485" s="19"/>
      <c r="N485" s="19"/>
      <c r="O485" s="19"/>
      <c r="P485" s="19"/>
      <c r="Q485" s="19"/>
      <c r="R485" s="19"/>
      <c r="S485" s="19"/>
      <c r="T485" s="19"/>
      <c r="U485" s="19"/>
      <c r="V485" s="19"/>
      <c r="W485" s="19"/>
    </row>
    <row r="486" spans="1:23" x14ac:dyDescent="0.35">
      <c r="A486" s="19"/>
      <c r="B486" s="19"/>
      <c r="C486" s="19"/>
      <c r="D486" s="19"/>
      <c r="E486" s="19"/>
      <c r="F486" s="19"/>
      <c r="G486" s="19"/>
      <c r="H486" s="19"/>
      <c r="I486" s="19"/>
      <c r="J486" s="19"/>
      <c r="K486" s="19"/>
      <c r="L486" s="19"/>
      <c r="M486" s="19"/>
      <c r="N486" s="19"/>
      <c r="O486" s="19"/>
      <c r="P486" s="19"/>
      <c r="Q486" s="19"/>
      <c r="R486" s="19"/>
      <c r="S486" s="19"/>
      <c r="T486" s="19"/>
      <c r="U486" s="19"/>
      <c r="V486" s="19"/>
      <c r="W486" s="19"/>
    </row>
    <row r="487" spans="1:23" x14ac:dyDescent="0.35">
      <c r="A487" s="19"/>
      <c r="B487" s="19"/>
      <c r="C487" s="19"/>
      <c r="D487" s="19"/>
      <c r="E487" s="19"/>
      <c r="F487" s="19"/>
      <c r="G487" s="19"/>
      <c r="H487" s="19"/>
      <c r="I487" s="19"/>
      <c r="J487" s="19"/>
      <c r="K487" s="19"/>
      <c r="L487" s="19"/>
      <c r="M487" s="19"/>
      <c r="N487" s="19"/>
      <c r="O487" s="19"/>
      <c r="P487" s="19"/>
      <c r="Q487" s="19"/>
      <c r="R487" s="19"/>
      <c r="S487" s="19"/>
      <c r="T487" s="19"/>
      <c r="U487" s="19"/>
      <c r="V487" s="19"/>
      <c r="W487" s="19"/>
    </row>
    <row r="488" spans="1:23" x14ac:dyDescent="0.35">
      <c r="A488" s="19"/>
      <c r="B488" s="19"/>
      <c r="C488" s="19"/>
      <c r="D488" s="19"/>
      <c r="E488" s="19"/>
      <c r="F488" s="19"/>
      <c r="G488" s="19"/>
      <c r="H488" s="19"/>
      <c r="I488" s="19"/>
      <c r="J488" s="19"/>
      <c r="K488" s="19"/>
      <c r="L488" s="19"/>
      <c r="M488" s="19"/>
      <c r="N488" s="19"/>
      <c r="O488" s="19"/>
      <c r="P488" s="19"/>
      <c r="Q488" s="19"/>
      <c r="R488" s="19"/>
      <c r="S488" s="19"/>
      <c r="T488" s="19"/>
      <c r="U488" s="19"/>
      <c r="V488" s="19"/>
      <c r="W488" s="19"/>
    </row>
    <row r="489" spans="1:23" x14ac:dyDescent="0.35">
      <c r="A489" s="19"/>
      <c r="B489" s="19"/>
      <c r="C489" s="19"/>
      <c r="D489" s="19"/>
      <c r="E489" s="19"/>
      <c r="F489" s="19"/>
      <c r="G489" s="19"/>
      <c r="H489" s="19"/>
      <c r="I489" s="19"/>
      <c r="J489" s="19"/>
      <c r="K489" s="19"/>
      <c r="L489" s="19"/>
      <c r="M489" s="19"/>
      <c r="N489" s="19"/>
      <c r="O489" s="19"/>
      <c r="P489" s="19"/>
      <c r="Q489" s="19"/>
      <c r="R489" s="19"/>
      <c r="S489" s="19"/>
      <c r="T489" s="19"/>
      <c r="U489" s="19"/>
      <c r="V489" s="19"/>
      <c r="W489" s="19"/>
    </row>
    <row r="490" spans="1:23" x14ac:dyDescent="0.35">
      <c r="A490" s="19"/>
      <c r="B490" s="19"/>
      <c r="C490" s="19"/>
      <c r="D490" s="19"/>
      <c r="E490" s="19"/>
      <c r="F490" s="19"/>
      <c r="G490" s="19"/>
      <c r="H490" s="19"/>
      <c r="I490" s="19"/>
      <c r="J490" s="19"/>
      <c r="K490" s="19"/>
      <c r="L490" s="19"/>
      <c r="M490" s="19"/>
      <c r="N490" s="19"/>
      <c r="O490" s="19"/>
      <c r="P490" s="19"/>
      <c r="Q490" s="19"/>
      <c r="R490" s="19"/>
      <c r="S490" s="19"/>
      <c r="T490" s="19"/>
      <c r="U490" s="19"/>
      <c r="V490" s="19"/>
      <c r="W490" s="19"/>
    </row>
    <row r="491" spans="1:23" x14ac:dyDescent="0.35">
      <c r="A491" s="19"/>
      <c r="B491" s="19"/>
      <c r="C491" s="19"/>
      <c r="D491" s="19"/>
      <c r="E491" s="19"/>
      <c r="F491" s="19"/>
      <c r="G491" s="19"/>
      <c r="H491" s="19"/>
      <c r="I491" s="19"/>
      <c r="J491" s="19"/>
      <c r="K491" s="19"/>
      <c r="L491" s="19"/>
      <c r="M491" s="19"/>
      <c r="N491" s="19"/>
      <c r="O491" s="19"/>
      <c r="P491" s="19"/>
      <c r="Q491" s="19"/>
      <c r="R491" s="19"/>
      <c r="S491" s="19"/>
      <c r="T491" s="19"/>
      <c r="U491" s="19"/>
      <c r="V491" s="19"/>
      <c r="W491" s="19"/>
    </row>
    <row r="492" spans="1:23" x14ac:dyDescent="0.35">
      <c r="A492" s="19"/>
      <c r="B492" s="19"/>
      <c r="C492" s="19"/>
      <c r="D492" s="19"/>
      <c r="E492" s="19"/>
      <c r="F492" s="19"/>
      <c r="G492" s="19"/>
      <c r="H492" s="19"/>
      <c r="I492" s="19"/>
      <c r="J492" s="19"/>
      <c r="K492" s="19"/>
      <c r="L492" s="19"/>
      <c r="M492" s="19"/>
      <c r="N492" s="19"/>
      <c r="O492" s="19"/>
      <c r="P492" s="19"/>
      <c r="Q492" s="19"/>
      <c r="R492" s="19"/>
      <c r="S492" s="19"/>
      <c r="T492" s="19"/>
      <c r="U492" s="19"/>
      <c r="V492" s="19"/>
      <c r="W492" s="19"/>
    </row>
    <row r="493" spans="1:23" x14ac:dyDescent="0.35">
      <c r="A493" s="19"/>
      <c r="B493" s="19"/>
      <c r="C493" s="19"/>
      <c r="D493" s="19"/>
      <c r="E493" s="19"/>
      <c r="F493" s="19"/>
      <c r="G493" s="19"/>
      <c r="H493" s="19"/>
      <c r="I493" s="19"/>
      <c r="J493" s="19"/>
      <c r="K493" s="19"/>
      <c r="L493" s="19"/>
      <c r="M493" s="19"/>
      <c r="N493" s="19"/>
      <c r="O493" s="19"/>
      <c r="P493" s="19"/>
      <c r="Q493" s="19"/>
      <c r="R493" s="19"/>
      <c r="S493" s="19"/>
      <c r="T493" s="19"/>
      <c r="U493" s="19"/>
      <c r="V493" s="19"/>
      <c r="W493" s="19"/>
    </row>
    <row r="494" spans="1:23" x14ac:dyDescent="0.35">
      <c r="A494" s="19"/>
      <c r="B494" s="19"/>
      <c r="C494" s="19"/>
      <c r="D494" s="19"/>
      <c r="E494" s="19"/>
      <c r="F494" s="19"/>
      <c r="G494" s="19"/>
      <c r="H494" s="19"/>
      <c r="I494" s="19"/>
      <c r="J494" s="19"/>
      <c r="K494" s="19"/>
      <c r="L494" s="19"/>
      <c r="M494" s="19"/>
      <c r="N494" s="19"/>
      <c r="O494" s="19"/>
      <c r="P494" s="19"/>
      <c r="Q494" s="19"/>
      <c r="R494" s="19"/>
      <c r="S494" s="19"/>
      <c r="T494" s="19"/>
      <c r="U494" s="19"/>
      <c r="V494" s="19"/>
      <c r="W494" s="19"/>
    </row>
    <row r="495" spans="1:23" x14ac:dyDescent="0.35">
      <c r="A495" s="19"/>
      <c r="B495" s="19"/>
      <c r="C495" s="19"/>
      <c r="D495" s="19"/>
      <c r="E495" s="19"/>
      <c r="F495" s="19"/>
      <c r="G495" s="19"/>
      <c r="H495" s="19"/>
      <c r="I495" s="19"/>
      <c r="J495" s="19"/>
      <c r="K495" s="19"/>
      <c r="L495" s="19"/>
      <c r="M495" s="19"/>
      <c r="N495" s="19"/>
      <c r="O495" s="19"/>
      <c r="P495" s="19"/>
      <c r="Q495" s="19"/>
      <c r="R495" s="19"/>
      <c r="S495" s="19"/>
      <c r="T495" s="19"/>
      <c r="U495" s="19"/>
      <c r="V495" s="19"/>
      <c r="W495" s="19"/>
    </row>
    <row r="496" spans="1:23" x14ac:dyDescent="0.35">
      <c r="A496" s="19"/>
      <c r="B496" s="19"/>
      <c r="C496" s="19"/>
      <c r="D496" s="19"/>
      <c r="E496" s="19"/>
      <c r="F496" s="19"/>
      <c r="G496" s="19"/>
      <c r="H496" s="19"/>
      <c r="I496" s="19"/>
      <c r="J496" s="19"/>
      <c r="K496" s="19"/>
      <c r="L496" s="19"/>
      <c r="M496" s="19"/>
      <c r="N496" s="19"/>
      <c r="O496" s="19"/>
      <c r="P496" s="19"/>
      <c r="Q496" s="19"/>
      <c r="R496" s="19"/>
      <c r="S496" s="19"/>
      <c r="T496" s="19"/>
      <c r="U496" s="19"/>
      <c r="V496" s="19"/>
      <c r="W496" s="19"/>
    </row>
    <row r="497" spans="1:23" x14ac:dyDescent="0.35">
      <c r="A497" s="19"/>
      <c r="B497" s="19"/>
      <c r="C497" s="19"/>
      <c r="D497" s="19"/>
      <c r="E497" s="19"/>
      <c r="F497" s="19"/>
      <c r="G497" s="19"/>
      <c r="H497" s="19"/>
      <c r="I497" s="19"/>
      <c r="J497" s="19"/>
      <c r="K497" s="19"/>
      <c r="L497" s="19"/>
      <c r="M497" s="19"/>
      <c r="N497" s="19"/>
      <c r="O497" s="19"/>
      <c r="P497" s="19"/>
      <c r="Q497" s="19"/>
      <c r="R497" s="19"/>
      <c r="S497" s="19"/>
      <c r="T497" s="19"/>
      <c r="U497" s="19"/>
      <c r="V497" s="19"/>
      <c r="W497" s="19"/>
    </row>
    <row r="498" spans="1:23" x14ac:dyDescent="0.35">
      <c r="A498" s="19"/>
      <c r="B498" s="19"/>
      <c r="C498" s="19"/>
      <c r="D498" s="19"/>
      <c r="E498" s="19"/>
      <c r="F498" s="19"/>
      <c r="G498" s="19"/>
      <c r="H498" s="19"/>
      <c r="I498" s="19"/>
      <c r="J498" s="19"/>
      <c r="K498" s="19"/>
      <c r="L498" s="19"/>
      <c r="M498" s="19"/>
      <c r="N498" s="19"/>
      <c r="O498" s="19"/>
      <c r="P498" s="19"/>
      <c r="Q498" s="19"/>
      <c r="R498" s="19"/>
      <c r="S498" s="19"/>
      <c r="T498" s="19"/>
      <c r="U498" s="19"/>
      <c r="V498" s="19"/>
      <c r="W498" s="19"/>
    </row>
    <row r="499" spans="1:23" x14ac:dyDescent="0.35">
      <c r="A499" s="19"/>
      <c r="B499" s="19"/>
      <c r="C499" s="19"/>
      <c r="D499" s="19"/>
      <c r="E499" s="19"/>
      <c r="F499" s="19"/>
      <c r="G499" s="19"/>
      <c r="H499" s="19"/>
      <c r="I499" s="19"/>
      <c r="J499" s="19"/>
      <c r="K499" s="19"/>
      <c r="L499" s="19"/>
      <c r="M499" s="19"/>
      <c r="N499" s="19"/>
      <c r="O499" s="19"/>
      <c r="P499" s="19"/>
      <c r="Q499" s="19"/>
      <c r="R499" s="19"/>
      <c r="S499" s="19"/>
      <c r="T499" s="19"/>
      <c r="U499" s="19"/>
      <c r="V499" s="19"/>
      <c r="W499" s="19"/>
    </row>
    <row r="500" spans="1:23" x14ac:dyDescent="0.35">
      <c r="A500" s="19"/>
      <c r="B500" s="19"/>
      <c r="C500" s="19"/>
      <c r="D500" s="19"/>
      <c r="E500" s="19"/>
      <c r="F500" s="19"/>
      <c r="G500" s="19"/>
      <c r="H500" s="19"/>
      <c r="I500" s="19"/>
      <c r="J500" s="19"/>
      <c r="K500" s="19"/>
      <c r="L500" s="19"/>
      <c r="M500" s="19"/>
      <c r="N500" s="19"/>
      <c r="O500" s="19"/>
      <c r="P500" s="19"/>
      <c r="Q500" s="19"/>
      <c r="R500" s="19"/>
      <c r="S500" s="19"/>
      <c r="T500" s="19"/>
      <c r="U500" s="19"/>
      <c r="V500" s="19"/>
      <c r="W500" s="19"/>
    </row>
  </sheetData>
  <mergeCells count="15">
    <mergeCell ref="D12:E12"/>
    <mergeCell ref="D13:E13"/>
    <mergeCell ref="D14:E14"/>
    <mergeCell ref="D15:E15"/>
    <mergeCell ref="D16:E16"/>
    <mergeCell ref="D17:E17"/>
    <mergeCell ref="D19:E19"/>
    <mergeCell ref="B26:D26"/>
    <mergeCell ref="B27:D27"/>
    <mergeCell ref="B28:D28"/>
    <mergeCell ref="B21:D21"/>
    <mergeCell ref="B22:D22"/>
    <mergeCell ref="B23:D23"/>
    <mergeCell ref="B24:D24"/>
    <mergeCell ref="B25:D25"/>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A09CA80F-FDCE-45AA-A8B4-9753DE1EF5E3}">
          <x14:formula1>
            <xm:f>'G:\Users\IsabelleLuszczyk\AppData\Local\Microsoft\Windows\Temporary Internet Files\Content.Outlook\3XJ4HBHP\[Test specification cover sheet 12Jan15 (2).xlsx]Data values'!#REF!</xm:f>
          </x14:formula1>
          <xm:sqref>B6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F0D6A-B5D7-4F09-AF54-9EA162204326}">
  <dimension ref="A1:AI340"/>
  <sheetViews>
    <sheetView zoomScaleNormal="100" workbookViewId="0">
      <selection activeCell="B3" sqref="B3:C3"/>
    </sheetView>
  </sheetViews>
  <sheetFormatPr defaultRowHeight="14.5" x14ac:dyDescent="0.35"/>
  <cols>
    <col min="1" max="1" width="1.54296875" customWidth="1"/>
    <col min="2" max="2" width="41.81640625" customWidth="1"/>
    <col min="3" max="3" width="72.7265625" customWidth="1"/>
    <col min="4" max="4" width="21.26953125" customWidth="1"/>
    <col min="5" max="5" width="21.54296875" customWidth="1"/>
    <col min="6" max="6" width="13.7265625" customWidth="1"/>
  </cols>
  <sheetData>
    <row r="1" spans="1:35" ht="27.65" customHeight="1" x14ac:dyDescent="0.35">
      <c r="A1" s="75"/>
      <c r="B1" s="76"/>
      <c r="C1" s="19"/>
      <c r="D1" s="77" t="s">
        <v>258</v>
      </c>
      <c r="E1" s="78"/>
      <c r="F1" s="78"/>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row>
    <row r="2" spans="1:35" ht="23.5" x14ac:dyDescent="0.55000000000000004">
      <c r="A2" s="75"/>
      <c r="B2" s="79" t="s">
        <v>259</v>
      </c>
      <c r="C2" s="19"/>
      <c r="D2" s="80" t="s">
        <v>260</v>
      </c>
      <c r="E2" s="81" t="s">
        <v>1037</v>
      </c>
      <c r="F2" s="78"/>
      <c r="G2" s="41"/>
      <c r="H2" s="41"/>
      <c r="I2" s="41"/>
      <c r="J2" s="41"/>
      <c r="K2" s="41"/>
      <c r="L2" s="41"/>
      <c r="M2" s="41"/>
      <c r="N2" s="19"/>
      <c r="O2" s="19"/>
      <c r="P2" s="19"/>
      <c r="Q2" s="19"/>
      <c r="R2" s="19"/>
      <c r="S2" s="19"/>
      <c r="T2" s="19"/>
      <c r="U2" s="19"/>
      <c r="V2" s="19"/>
      <c r="W2" s="19"/>
      <c r="X2" s="19"/>
      <c r="Y2" s="19"/>
      <c r="Z2" s="19"/>
      <c r="AA2" s="19"/>
      <c r="AB2" s="19"/>
      <c r="AC2" s="19"/>
      <c r="AD2" s="19"/>
      <c r="AE2" s="19"/>
      <c r="AF2" s="19"/>
      <c r="AG2" s="19"/>
      <c r="AH2" s="19"/>
      <c r="AI2" s="19"/>
    </row>
    <row r="3" spans="1:35" ht="61.5" customHeight="1" x14ac:dyDescent="0.55000000000000004">
      <c r="A3" s="75"/>
      <c r="B3" s="370" t="s">
        <v>261</v>
      </c>
      <c r="C3" s="370"/>
      <c r="D3" s="80" t="s">
        <v>262</v>
      </c>
      <c r="E3" s="82" t="s">
        <v>263</v>
      </c>
      <c r="F3" s="78"/>
      <c r="G3" s="41"/>
      <c r="H3" s="41"/>
      <c r="I3" s="41"/>
      <c r="J3" s="41"/>
      <c r="K3" s="41"/>
      <c r="L3" s="41"/>
      <c r="M3" s="41"/>
      <c r="N3" s="19"/>
      <c r="O3" s="19"/>
      <c r="P3" s="19"/>
      <c r="Q3" s="19"/>
      <c r="R3" s="19"/>
      <c r="S3" s="19"/>
      <c r="T3" s="19"/>
      <c r="U3" s="19"/>
      <c r="V3" s="19"/>
      <c r="W3" s="19"/>
      <c r="X3" s="19"/>
      <c r="Y3" s="19"/>
      <c r="Z3" s="19"/>
      <c r="AA3" s="19"/>
      <c r="AB3" s="19"/>
      <c r="AC3" s="19"/>
      <c r="AD3" s="19"/>
      <c r="AE3" s="19"/>
      <c r="AF3" s="19"/>
      <c r="AG3" s="19"/>
      <c r="AH3" s="19"/>
      <c r="AI3" s="19"/>
    </row>
    <row r="4" spans="1:35" ht="17.25" customHeight="1" x14ac:dyDescent="0.55000000000000004">
      <c r="A4" s="75"/>
      <c r="B4" s="79" t="s">
        <v>264</v>
      </c>
      <c r="C4" s="19"/>
      <c r="D4" s="19"/>
      <c r="E4" s="78"/>
      <c r="F4" s="78"/>
      <c r="G4" s="41"/>
      <c r="H4" s="41"/>
      <c r="I4" s="41"/>
      <c r="J4" s="41"/>
      <c r="K4" s="41"/>
      <c r="L4" s="41"/>
      <c r="M4" s="41"/>
      <c r="N4" s="19"/>
      <c r="O4" s="19"/>
      <c r="P4" s="19"/>
      <c r="Q4" s="19"/>
      <c r="R4" s="19"/>
      <c r="S4" s="19"/>
      <c r="T4" s="19"/>
      <c r="U4" s="19"/>
      <c r="V4" s="19"/>
      <c r="W4" s="19"/>
      <c r="X4" s="19"/>
      <c r="Y4" s="19"/>
      <c r="Z4" s="19"/>
      <c r="AA4" s="19"/>
      <c r="AB4" s="19"/>
      <c r="AC4" s="19"/>
      <c r="AD4" s="19"/>
      <c r="AE4" s="19"/>
      <c r="AF4" s="19"/>
      <c r="AG4" s="19"/>
      <c r="AH4" s="19"/>
      <c r="AI4" s="19"/>
    </row>
    <row r="5" spans="1:35" ht="15.75" customHeight="1" x14ac:dyDescent="0.55000000000000004">
      <c r="A5" s="75">
        <v>1</v>
      </c>
      <c r="B5" s="83" t="s">
        <v>265</v>
      </c>
      <c r="C5" s="19"/>
      <c r="D5" s="19"/>
      <c r="E5" s="78"/>
      <c r="F5" s="78"/>
      <c r="G5" s="41"/>
      <c r="H5" s="41"/>
      <c r="I5" s="41"/>
      <c r="J5" s="41"/>
      <c r="K5" s="41"/>
      <c r="L5" s="41"/>
      <c r="M5" s="41"/>
      <c r="N5" s="19"/>
      <c r="O5" s="19"/>
      <c r="P5" s="19"/>
      <c r="Q5" s="19"/>
      <c r="R5" s="19"/>
      <c r="S5" s="19"/>
      <c r="T5" s="19"/>
      <c r="U5" s="19"/>
      <c r="V5" s="19"/>
      <c r="W5" s="19"/>
      <c r="X5" s="19"/>
      <c r="Y5" s="19"/>
      <c r="Z5" s="19"/>
      <c r="AA5" s="19"/>
      <c r="AB5" s="19"/>
      <c r="AC5" s="19"/>
      <c r="AD5" s="19"/>
      <c r="AE5" s="19"/>
      <c r="AF5" s="19"/>
      <c r="AG5" s="19"/>
      <c r="AH5" s="19"/>
      <c r="AI5" s="19"/>
    </row>
    <row r="6" spans="1:35" ht="15.75" customHeight="1" x14ac:dyDescent="0.55000000000000004">
      <c r="A6" s="75">
        <v>2</v>
      </c>
      <c r="B6" s="83" t="s">
        <v>266</v>
      </c>
      <c r="C6" s="83"/>
      <c r="D6" s="19"/>
      <c r="E6" s="78"/>
      <c r="F6" s="78"/>
      <c r="G6" s="41"/>
      <c r="H6" s="41"/>
      <c r="I6" s="41"/>
      <c r="J6" s="41"/>
      <c r="K6" s="41"/>
      <c r="L6" s="41"/>
      <c r="M6" s="41"/>
      <c r="N6" s="19"/>
      <c r="O6" s="19"/>
      <c r="P6" s="19"/>
      <c r="Q6" s="19"/>
      <c r="R6" s="19"/>
      <c r="S6" s="19"/>
      <c r="T6" s="19"/>
      <c r="U6" s="19"/>
      <c r="V6" s="19"/>
      <c r="W6" s="19"/>
      <c r="X6" s="19"/>
      <c r="Y6" s="19"/>
      <c r="Z6" s="19"/>
      <c r="AA6" s="19"/>
      <c r="AB6" s="19"/>
      <c r="AC6" s="19"/>
      <c r="AD6" s="19"/>
      <c r="AE6" s="19"/>
      <c r="AF6" s="19"/>
      <c r="AG6" s="19"/>
      <c r="AH6" s="19"/>
      <c r="AI6" s="19"/>
    </row>
    <row r="7" spans="1:35" ht="14.25" customHeight="1" x14ac:dyDescent="0.35">
      <c r="A7" s="75">
        <v>3</v>
      </c>
      <c r="B7" s="83" t="s">
        <v>267</v>
      </c>
      <c r="C7" s="19"/>
      <c r="D7" s="19" t="s">
        <v>7</v>
      </c>
      <c r="E7" s="78"/>
      <c r="F7" s="78"/>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row>
    <row r="8" spans="1:35" ht="17.25" customHeight="1" x14ac:dyDescent="0.35">
      <c r="A8" s="75">
        <v>4</v>
      </c>
      <c r="B8" s="42" t="s">
        <v>92</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row>
    <row r="9" spans="1:35" ht="31.5" customHeight="1" x14ac:dyDescent="0.35">
      <c r="A9" s="84">
        <v>1</v>
      </c>
      <c r="B9" s="87" t="s">
        <v>265</v>
      </c>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row>
    <row r="10" spans="1:35" ht="16.399999999999999" customHeight="1" x14ac:dyDescent="0.35">
      <c r="A10" s="85"/>
      <c r="B10" s="86" t="s">
        <v>265</v>
      </c>
      <c r="C10" s="19"/>
      <c r="D10" s="19"/>
      <c r="E10" s="19"/>
      <c r="F10" s="19"/>
      <c r="G10" s="19"/>
      <c r="H10" s="19"/>
      <c r="I10" s="19"/>
      <c r="J10" s="19"/>
      <c r="K10" s="19"/>
      <c r="L10" s="19"/>
      <c r="M10" s="19" t="s">
        <v>7</v>
      </c>
      <c r="N10" s="19"/>
      <c r="O10" s="19"/>
      <c r="P10" s="19"/>
      <c r="Q10" s="19"/>
      <c r="R10" s="19"/>
      <c r="S10" s="19"/>
      <c r="T10" s="19"/>
      <c r="U10" s="19"/>
      <c r="V10" s="19"/>
      <c r="W10" s="19"/>
      <c r="X10" s="19"/>
      <c r="Y10" s="19"/>
      <c r="Z10" s="19"/>
      <c r="AA10" s="19"/>
      <c r="AB10" s="19"/>
      <c r="AC10" s="19"/>
      <c r="AD10" s="19"/>
      <c r="AE10" s="19"/>
      <c r="AF10" s="19"/>
      <c r="AG10" s="19"/>
      <c r="AH10" s="19"/>
      <c r="AI10" s="19"/>
    </row>
    <row r="11" spans="1:35" ht="26.15" customHeight="1" x14ac:dyDescent="0.35">
      <c r="A11" s="19"/>
      <c r="B11" s="371" t="s">
        <v>1221</v>
      </c>
      <c r="C11" s="371"/>
      <c r="D11" s="371"/>
      <c r="E11" s="371"/>
      <c r="F11" s="371"/>
      <c r="G11" s="88"/>
      <c r="H11" s="88"/>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row>
    <row r="12" spans="1:35" ht="26.15" customHeight="1" x14ac:dyDescent="0.35">
      <c r="A12" s="19"/>
      <c r="B12" s="371"/>
      <c r="C12" s="371"/>
      <c r="D12" s="371"/>
      <c r="E12" s="371"/>
      <c r="F12" s="371"/>
      <c r="G12" s="88"/>
      <c r="H12" s="88"/>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row>
    <row r="13" spans="1:35" ht="26.15" customHeight="1" x14ac:dyDescent="0.35">
      <c r="A13" s="19"/>
      <c r="B13" s="371"/>
      <c r="C13" s="371"/>
      <c r="D13" s="371"/>
      <c r="E13" s="371"/>
      <c r="F13" s="371"/>
      <c r="G13" s="88"/>
      <c r="H13" s="88"/>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row>
    <row r="14" spans="1:35" ht="26.15" customHeight="1" x14ac:dyDescent="0.35">
      <c r="A14" s="19"/>
      <c r="B14" s="371"/>
      <c r="C14" s="371"/>
      <c r="D14" s="371"/>
      <c r="E14" s="371"/>
      <c r="F14" s="371"/>
      <c r="G14" s="88"/>
      <c r="H14" s="88"/>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row>
    <row r="15" spans="1:35" ht="26.15" customHeight="1" x14ac:dyDescent="0.35">
      <c r="A15" s="19"/>
      <c r="B15" s="371"/>
      <c r="C15" s="371"/>
      <c r="D15" s="371"/>
      <c r="E15" s="371"/>
      <c r="F15" s="371"/>
      <c r="G15" s="88"/>
      <c r="H15" s="88"/>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row>
    <row r="16" spans="1:35" ht="49.4" customHeight="1" x14ac:dyDescent="0.35">
      <c r="A16" s="19"/>
      <c r="B16" s="371"/>
      <c r="C16" s="371"/>
      <c r="D16" s="371"/>
      <c r="E16" s="371"/>
      <c r="F16" s="371"/>
      <c r="G16" s="88"/>
      <c r="H16" s="88"/>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row>
    <row r="17" spans="1:35" ht="0.75" customHeight="1" x14ac:dyDescent="0.35">
      <c r="A17" s="19"/>
      <c r="B17" s="371"/>
      <c r="C17" s="371"/>
      <c r="D17" s="371"/>
      <c r="E17" s="371"/>
      <c r="F17" s="371"/>
      <c r="G17" s="88"/>
      <c r="H17" s="88"/>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row>
    <row r="18" spans="1:35" ht="61.5" customHeight="1" x14ac:dyDescent="0.35">
      <c r="A18" s="19"/>
      <c r="B18" s="371"/>
      <c r="C18" s="371"/>
      <c r="D18" s="371"/>
      <c r="E18" s="371"/>
      <c r="F18" s="371"/>
      <c r="G18" s="88"/>
      <c r="H18" s="88"/>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row>
    <row r="19" spans="1:35" ht="13.4" customHeight="1" x14ac:dyDescent="0.35">
      <c r="A19" s="19"/>
      <c r="B19" s="89"/>
      <c r="C19" s="19"/>
      <c r="D19" s="19"/>
      <c r="E19" s="88"/>
      <c r="F19" s="88"/>
      <c r="G19" s="88"/>
      <c r="H19" s="88"/>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row>
    <row r="20" spans="1:35" ht="17.899999999999999" customHeight="1" x14ac:dyDescent="0.35">
      <c r="A20" s="84">
        <v>2</v>
      </c>
      <c r="B20" s="95" t="s">
        <v>266</v>
      </c>
      <c r="C20" s="43"/>
      <c r="D20" s="19"/>
      <c r="E20" s="88"/>
      <c r="F20" s="88"/>
      <c r="G20" s="88"/>
      <c r="H20" s="88"/>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row>
    <row r="21" spans="1:35" ht="26.15" customHeight="1" x14ac:dyDescent="0.35">
      <c r="A21" s="85"/>
      <c r="B21" s="372" t="s">
        <v>269</v>
      </c>
      <c r="C21" s="372"/>
      <c r="D21" s="19"/>
      <c r="E21" s="88"/>
      <c r="F21" s="88"/>
      <c r="G21" s="88"/>
      <c r="H21" s="88"/>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row>
    <row r="22" spans="1:35" ht="15.65" customHeight="1" x14ac:dyDescent="0.35">
      <c r="A22" s="85"/>
      <c r="B22" s="86" t="s">
        <v>270</v>
      </c>
      <c r="C22" s="91" t="s">
        <v>271</v>
      </c>
      <c r="D22" s="19"/>
      <c r="E22" s="88"/>
      <c r="F22" s="88"/>
      <c r="G22" s="88"/>
      <c r="H22" s="88"/>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row>
    <row r="23" spans="1:35" ht="26.15" customHeight="1" x14ac:dyDescent="0.35">
      <c r="A23" s="19"/>
      <c r="B23" s="92" t="s">
        <v>272</v>
      </c>
      <c r="C23" s="93" t="s">
        <v>273</v>
      </c>
      <c r="D23" s="19"/>
      <c r="E23" s="88"/>
      <c r="F23" s="88"/>
      <c r="G23" s="88"/>
      <c r="H23" s="88"/>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row>
    <row r="24" spans="1:35" ht="188.25" customHeight="1" x14ac:dyDescent="0.35">
      <c r="A24" s="19"/>
      <c r="B24" s="129" t="s">
        <v>94</v>
      </c>
      <c r="C24" s="94" t="s">
        <v>738</v>
      </c>
      <c r="D24" s="19"/>
      <c r="E24" s="88"/>
      <c r="F24" s="88"/>
      <c r="G24" s="88"/>
      <c r="H24" s="88"/>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row>
    <row r="25" spans="1:35" ht="27.75" customHeight="1" x14ac:dyDescent="0.35">
      <c r="A25" s="19"/>
      <c r="B25" s="129" t="s">
        <v>274</v>
      </c>
      <c r="C25" s="94" t="s">
        <v>311</v>
      </c>
      <c r="D25" s="19"/>
      <c r="E25" s="88"/>
      <c r="F25" s="88"/>
      <c r="G25" s="88"/>
      <c r="H25" s="88"/>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row>
    <row r="26" spans="1:35" ht="147" customHeight="1" x14ac:dyDescent="0.35">
      <c r="A26" s="19"/>
      <c r="B26" s="129" t="s">
        <v>735</v>
      </c>
      <c r="C26" s="275" t="s">
        <v>1225</v>
      </c>
      <c r="D26" s="19"/>
      <c r="E26" s="88"/>
      <c r="F26" s="88"/>
      <c r="G26" s="88"/>
      <c r="H26" s="88"/>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row>
    <row r="27" spans="1:35" ht="75.75" customHeight="1" x14ac:dyDescent="0.35">
      <c r="A27" s="19"/>
      <c r="B27" s="129" t="s">
        <v>736</v>
      </c>
      <c r="C27" s="94" t="s">
        <v>315</v>
      </c>
      <c r="D27" s="19"/>
      <c r="E27" s="88"/>
      <c r="F27" s="88"/>
      <c r="G27" s="88"/>
      <c r="H27" s="88"/>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row>
    <row r="28" spans="1:35" ht="54.75" customHeight="1" x14ac:dyDescent="0.35">
      <c r="A28" s="19"/>
      <c r="B28" s="129" t="s">
        <v>205</v>
      </c>
      <c r="C28" s="96" t="s">
        <v>178</v>
      </c>
      <c r="D28" s="19"/>
      <c r="E28" s="88" t="s">
        <v>7</v>
      </c>
      <c r="F28" s="88"/>
      <c r="G28" s="88"/>
      <c r="H28" s="88"/>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row>
    <row r="29" spans="1:35" ht="25.5" customHeight="1" x14ac:dyDescent="0.35">
      <c r="A29" s="19"/>
      <c r="B29" s="129" t="s">
        <v>313</v>
      </c>
      <c r="C29" s="98" t="s">
        <v>314</v>
      </c>
      <c r="D29" s="19"/>
      <c r="E29" s="88"/>
      <c r="F29" s="88"/>
      <c r="G29" s="88"/>
      <c r="H29" s="88"/>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row>
    <row r="30" spans="1:35" ht="22.5" customHeight="1" x14ac:dyDescent="0.35">
      <c r="A30" s="84">
        <v>3</v>
      </c>
      <c r="B30" s="95" t="s">
        <v>267</v>
      </c>
      <c r="C30" s="97"/>
      <c r="D30" s="19"/>
      <c r="E30" s="19"/>
      <c r="F30" s="88"/>
      <c r="G30" s="88"/>
      <c r="H30" s="88"/>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row>
    <row r="31" spans="1:35" x14ac:dyDescent="0.35">
      <c r="A31" s="85"/>
      <c r="B31" s="86" t="s">
        <v>275</v>
      </c>
      <c r="C31" s="91"/>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row>
    <row r="32" spans="1:35" x14ac:dyDescent="0.35">
      <c r="A32" s="85"/>
      <c r="B32" s="92" t="s">
        <v>276</v>
      </c>
      <c r="C32" s="93" t="s">
        <v>277</v>
      </c>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row>
    <row r="33" spans="1:35" ht="24" x14ac:dyDescent="0.35">
      <c r="A33" s="85"/>
      <c r="B33" s="129" t="s">
        <v>207</v>
      </c>
      <c r="C33" s="98" t="s">
        <v>208</v>
      </c>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row>
    <row r="34" spans="1:35" x14ac:dyDescent="0.35">
      <c r="A34" s="85"/>
      <c r="B34" s="129" t="s">
        <v>95</v>
      </c>
      <c r="C34" s="98" t="s">
        <v>96</v>
      </c>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row>
    <row r="35" spans="1:35" ht="24" x14ac:dyDescent="0.35">
      <c r="A35" s="85"/>
      <c r="B35" s="129" t="s">
        <v>0</v>
      </c>
      <c r="C35" s="94" t="s">
        <v>97</v>
      </c>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row>
    <row r="36" spans="1:35" ht="72" x14ac:dyDescent="0.35">
      <c r="A36" s="85"/>
      <c r="B36" s="129" t="s">
        <v>98</v>
      </c>
      <c r="C36" s="98" t="s">
        <v>312</v>
      </c>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row>
    <row r="37" spans="1:35" x14ac:dyDescent="0.35">
      <c r="A37" s="19"/>
      <c r="B37" s="129" t="s">
        <v>743</v>
      </c>
      <c r="C37" s="98" t="s">
        <v>829</v>
      </c>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row>
    <row r="38" spans="1:35" x14ac:dyDescent="0.35">
      <c r="A38" s="19"/>
      <c r="B38" s="129" t="s">
        <v>744</v>
      </c>
      <c r="C38" s="98" t="s">
        <v>1099</v>
      </c>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row>
    <row r="39" spans="1:35" x14ac:dyDescent="0.35">
      <c r="A39" s="19"/>
      <c r="B39" s="129" t="s">
        <v>745</v>
      </c>
      <c r="C39" s="98" t="s">
        <v>830</v>
      </c>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row>
    <row r="40" spans="1:35" x14ac:dyDescent="0.35">
      <c r="A40" s="85"/>
      <c r="B40" s="129" t="s">
        <v>99</v>
      </c>
      <c r="C40" s="98" t="s">
        <v>100</v>
      </c>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row>
    <row r="41" spans="1:35" x14ac:dyDescent="0.35">
      <c r="A41" s="85"/>
      <c r="B41" s="129" t="s">
        <v>206</v>
      </c>
      <c r="C41" s="98" t="s">
        <v>209</v>
      </c>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row>
    <row r="42" spans="1:35" ht="24" x14ac:dyDescent="0.35">
      <c r="A42" s="85"/>
      <c r="B42" s="129" t="s">
        <v>1</v>
      </c>
      <c r="C42" s="98" t="s">
        <v>210</v>
      </c>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row>
    <row r="43" spans="1:35" x14ac:dyDescent="0.35">
      <c r="A43" s="85"/>
      <c r="B43" s="129" t="s">
        <v>15</v>
      </c>
      <c r="C43" s="98" t="s">
        <v>101</v>
      </c>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row>
    <row r="44" spans="1:35" ht="110.15" customHeight="1" x14ac:dyDescent="0.35">
      <c r="A44" s="85"/>
      <c r="B44" s="129" t="s">
        <v>2</v>
      </c>
      <c r="C44" s="98" t="s">
        <v>278</v>
      </c>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row>
    <row r="45" spans="1:35" ht="61.4" customHeight="1" x14ac:dyDescent="0.35">
      <c r="A45" s="85"/>
      <c r="B45" s="129" t="s">
        <v>256</v>
      </c>
      <c r="C45" s="98" t="s">
        <v>257</v>
      </c>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row>
    <row r="46" spans="1:35" ht="24" x14ac:dyDescent="0.35">
      <c r="A46" s="85"/>
      <c r="B46" s="129" t="s">
        <v>3</v>
      </c>
      <c r="C46" s="98" t="s">
        <v>102</v>
      </c>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row>
    <row r="47" spans="1:35" x14ac:dyDescent="0.35">
      <c r="A47" s="19"/>
      <c r="B47" s="89" t="s">
        <v>268</v>
      </c>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row>
    <row r="48" spans="1:35" x14ac:dyDescent="0.35">
      <c r="A48" s="84">
        <v>4</v>
      </c>
      <c r="B48" s="90" t="s">
        <v>92</v>
      </c>
      <c r="C48" s="43"/>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row>
    <row r="49" spans="1:35" x14ac:dyDescent="0.35">
      <c r="A49" s="85"/>
      <c r="B49" s="86" t="s">
        <v>279</v>
      </c>
      <c r="C49" s="91"/>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row>
    <row r="50" spans="1:35" x14ac:dyDescent="0.35">
      <c r="A50" s="85"/>
      <c r="B50" s="99" t="s">
        <v>280</v>
      </c>
      <c r="C50" s="368" t="s">
        <v>281</v>
      </c>
      <c r="D50" s="369"/>
      <c r="E50" s="36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row>
    <row r="51" spans="1:35" x14ac:dyDescent="0.35">
      <c r="A51" s="85"/>
      <c r="B51" s="130" t="s">
        <v>282</v>
      </c>
      <c r="C51" s="362" t="s">
        <v>283</v>
      </c>
      <c r="D51" s="363"/>
      <c r="E51" s="364"/>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row>
    <row r="52" spans="1:35" x14ac:dyDescent="0.35">
      <c r="A52" s="85"/>
      <c r="B52" s="130" t="s">
        <v>104</v>
      </c>
      <c r="C52" s="360" t="s">
        <v>105</v>
      </c>
      <c r="D52" s="360" t="s">
        <v>105</v>
      </c>
      <c r="E52" s="360" t="s">
        <v>105</v>
      </c>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row>
    <row r="53" spans="1:35" x14ac:dyDescent="0.35">
      <c r="A53" s="85"/>
      <c r="B53" s="130" t="s">
        <v>106</v>
      </c>
      <c r="C53" s="360" t="s">
        <v>107</v>
      </c>
      <c r="D53" s="360" t="s">
        <v>107</v>
      </c>
      <c r="E53" s="360" t="s">
        <v>107</v>
      </c>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row>
    <row r="54" spans="1:35" x14ac:dyDescent="0.35">
      <c r="A54" s="85"/>
      <c r="B54" s="130" t="s">
        <v>108</v>
      </c>
      <c r="C54" s="360" t="s">
        <v>109</v>
      </c>
      <c r="D54" s="360" t="s">
        <v>109</v>
      </c>
      <c r="E54" s="360" t="s">
        <v>109</v>
      </c>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row>
    <row r="55" spans="1:35" x14ac:dyDescent="0.35">
      <c r="A55" s="85"/>
      <c r="B55" s="130" t="s">
        <v>110</v>
      </c>
      <c r="C55" s="360" t="s">
        <v>111</v>
      </c>
      <c r="D55" s="360" t="s">
        <v>111</v>
      </c>
      <c r="E55" s="360" t="s">
        <v>111</v>
      </c>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row>
    <row r="56" spans="1:35" x14ac:dyDescent="0.35">
      <c r="A56" s="85"/>
      <c r="B56" s="130" t="s">
        <v>112</v>
      </c>
      <c r="C56" s="360" t="s">
        <v>113</v>
      </c>
      <c r="D56" s="360" t="s">
        <v>113</v>
      </c>
      <c r="E56" s="360" t="s">
        <v>113</v>
      </c>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row>
    <row r="57" spans="1:35" x14ac:dyDescent="0.35">
      <c r="A57" s="85"/>
      <c r="B57" s="130" t="s">
        <v>114</v>
      </c>
      <c r="C57" s="360" t="s">
        <v>115</v>
      </c>
      <c r="D57" s="360" t="s">
        <v>115</v>
      </c>
      <c r="E57" s="360" t="s">
        <v>115</v>
      </c>
      <c r="F57" s="19"/>
      <c r="G57" s="19"/>
      <c r="H57" s="19"/>
      <c r="I57" s="19"/>
      <c r="J57" s="19"/>
      <c r="K57" s="19"/>
      <c r="L57" s="19"/>
      <c r="M57" s="19"/>
      <c r="N57" s="19"/>
      <c r="O57" s="19"/>
      <c r="P57" s="19"/>
      <c r="Q57" s="19"/>
      <c r="R57" s="19"/>
      <c r="S57" s="19"/>
      <c r="T57" s="19"/>
      <c r="U57" s="19"/>
      <c r="V57" s="19"/>
      <c r="W57" s="19"/>
    </row>
    <row r="58" spans="1:35" x14ac:dyDescent="0.35">
      <c r="A58" s="85"/>
      <c r="B58" s="130" t="s">
        <v>116</v>
      </c>
      <c r="C58" s="360" t="s">
        <v>117</v>
      </c>
      <c r="D58" s="360" t="s">
        <v>117</v>
      </c>
      <c r="E58" s="360" t="s">
        <v>117</v>
      </c>
      <c r="F58" s="19"/>
      <c r="G58" s="19"/>
      <c r="H58" s="19"/>
      <c r="I58" s="19"/>
      <c r="J58" s="19"/>
      <c r="K58" s="19"/>
      <c r="L58" s="19"/>
      <c r="M58" s="19"/>
      <c r="N58" s="19"/>
      <c r="O58" s="19"/>
      <c r="P58" s="19"/>
      <c r="Q58" s="19"/>
      <c r="R58" s="19"/>
      <c r="S58" s="19"/>
      <c r="T58" s="19"/>
      <c r="U58" s="19"/>
      <c r="V58" s="19"/>
      <c r="W58" s="19"/>
    </row>
    <row r="59" spans="1:35" x14ac:dyDescent="0.35">
      <c r="A59" s="85"/>
      <c r="B59" s="130" t="s">
        <v>118</v>
      </c>
      <c r="C59" s="360" t="s">
        <v>119</v>
      </c>
      <c r="D59" s="360" t="s">
        <v>119</v>
      </c>
      <c r="E59" s="360" t="s">
        <v>119</v>
      </c>
      <c r="F59" s="19"/>
      <c r="G59" s="19"/>
      <c r="H59" s="19"/>
      <c r="I59" s="19"/>
      <c r="J59" s="19"/>
      <c r="K59" s="19"/>
      <c r="L59" s="19"/>
      <c r="M59" s="19"/>
      <c r="N59" s="19"/>
      <c r="O59" s="19"/>
      <c r="P59" s="19"/>
      <c r="Q59" s="19"/>
      <c r="R59" s="19"/>
      <c r="S59" s="19"/>
      <c r="T59" s="19"/>
      <c r="U59" s="19"/>
      <c r="V59" s="19"/>
      <c r="W59" s="19"/>
    </row>
    <row r="60" spans="1:35" x14ac:dyDescent="0.35">
      <c r="A60" s="85"/>
      <c r="B60" s="130" t="s">
        <v>120</v>
      </c>
      <c r="C60" s="360" t="s">
        <v>121</v>
      </c>
      <c r="D60" s="360" t="s">
        <v>121</v>
      </c>
      <c r="E60" s="360" t="s">
        <v>121</v>
      </c>
      <c r="F60" s="19"/>
      <c r="G60" s="19"/>
      <c r="H60" s="19"/>
      <c r="I60" s="19"/>
      <c r="J60" s="19"/>
      <c r="K60" s="19"/>
      <c r="L60" s="19"/>
      <c r="M60" s="19"/>
      <c r="N60" s="19"/>
      <c r="O60" s="19"/>
      <c r="P60" s="19"/>
      <c r="Q60" s="19"/>
      <c r="R60" s="19"/>
      <c r="S60" s="19"/>
      <c r="T60" s="19"/>
      <c r="U60" s="19"/>
      <c r="V60" s="19"/>
      <c r="W60" s="19"/>
    </row>
    <row r="61" spans="1:35" x14ac:dyDescent="0.35">
      <c r="A61" s="85"/>
      <c r="B61" s="130" t="s">
        <v>316</v>
      </c>
      <c r="C61" s="365" t="s">
        <v>317</v>
      </c>
      <c r="D61" s="366"/>
      <c r="E61" s="367"/>
      <c r="F61" s="19"/>
      <c r="G61" s="19"/>
      <c r="H61" s="19"/>
      <c r="I61" s="19"/>
      <c r="J61" s="19"/>
      <c r="K61" s="19"/>
      <c r="L61" s="19"/>
      <c r="M61" s="19"/>
      <c r="N61" s="19"/>
      <c r="O61" s="19"/>
      <c r="P61" s="19"/>
      <c r="Q61" s="19"/>
      <c r="R61" s="19"/>
      <c r="S61" s="19"/>
      <c r="T61" s="19"/>
      <c r="U61" s="19"/>
      <c r="V61" s="19"/>
      <c r="W61" s="19"/>
    </row>
    <row r="62" spans="1:35" x14ac:dyDescent="0.35">
      <c r="A62" s="85"/>
      <c r="B62" s="130" t="s">
        <v>318</v>
      </c>
      <c r="C62" s="362" t="s">
        <v>319</v>
      </c>
      <c r="D62" s="363"/>
      <c r="E62" s="364"/>
      <c r="F62" s="19"/>
      <c r="G62" s="19"/>
      <c r="H62" s="19"/>
      <c r="I62" s="19"/>
      <c r="J62" s="19"/>
      <c r="K62" s="19"/>
      <c r="L62" s="19"/>
      <c r="M62" s="19"/>
      <c r="N62" s="19"/>
      <c r="O62" s="19"/>
      <c r="P62" s="19"/>
      <c r="Q62" s="19"/>
      <c r="R62" s="19"/>
      <c r="S62" s="19"/>
      <c r="T62" s="19"/>
      <c r="U62" s="19"/>
      <c r="V62" s="19"/>
      <c r="W62" s="19"/>
    </row>
    <row r="63" spans="1:35" x14ac:dyDescent="0.35">
      <c r="A63" s="85"/>
      <c r="B63" s="130" t="s">
        <v>122</v>
      </c>
      <c r="C63" s="360" t="s">
        <v>123</v>
      </c>
      <c r="D63" s="360" t="s">
        <v>123</v>
      </c>
      <c r="E63" s="360" t="s">
        <v>123</v>
      </c>
      <c r="F63" s="19"/>
      <c r="G63" s="19"/>
      <c r="H63" s="19"/>
      <c r="I63" s="19"/>
      <c r="J63" s="19"/>
      <c r="K63" s="19"/>
      <c r="L63" s="19"/>
      <c r="M63" s="19"/>
      <c r="N63" s="19"/>
      <c r="O63" s="19"/>
      <c r="P63" s="19"/>
      <c r="Q63" s="19"/>
      <c r="R63" s="19"/>
      <c r="S63" s="19"/>
      <c r="T63" s="19"/>
      <c r="U63" s="19"/>
      <c r="V63" s="19"/>
      <c r="W63" s="19"/>
    </row>
    <row r="64" spans="1:35" x14ac:dyDescent="0.35">
      <c r="A64" s="85"/>
      <c r="B64" s="130" t="s">
        <v>124</v>
      </c>
      <c r="C64" s="360" t="s">
        <v>125</v>
      </c>
      <c r="D64" s="360" t="s">
        <v>125</v>
      </c>
      <c r="E64" s="360" t="s">
        <v>125</v>
      </c>
      <c r="F64" s="19"/>
      <c r="G64" s="19"/>
      <c r="H64" s="19"/>
      <c r="I64" s="19"/>
      <c r="J64" s="19"/>
      <c r="K64" s="19"/>
      <c r="L64" s="19"/>
      <c r="M64" s="19"/>
      <c r="N64" s="19"/>
      <c r="O64" s="19"/>
      <c r="P64" s="19"/>
      <c r="Q64" s="19"/>
      <c r="R64" s="19"/>
      <c r="S64" s="19"/>
      <c r="T64" s="19"/>
      <c r="U64" s="19"/>
      <c r="V64" s="19"/>
      <c r="W64" s="19"/>
    </row>
    <row r="65" spans="1:23" x14ac:dyDescent="0.35">
      <c r="A65" s="85"/>
      <c r="B65" s="130" t="s">
        <v>126</v>
      </c>
      <c r="C65" s="360" t="s">
        <v>127</v>
      </c>
      <c r="D65" s="360" t="s">
        <v>127</v>
      </c>
      <c r="E65" s="360" t="s">
        <v>127</v>
      </c>
      <c r="F65" s="19"/>
      <c r="G65" s="19"/>
      <c r="H65" s="19"/>
      <c r="I65" s="19"/>
      <c r="J65" s="19"/>
      <c r="K65" s="19"/>
      <c r="L65" s="19"/>
      <c r="M65" s="19"/>
      <c r="N65" s="19"/>
      <c r="O65" s="19"/>
      <c r="P65" s="19"/>
      <c r="Q65" s="19"/>
      <c r="R65" s="19"/>
      <c r="S65" s="19"/>
      <c r="T65" s="19"/>
      <c r="U65" s="19"/>
      <c r="V65" s="19"/>
      <c r="W65" s="19"/>
    </row>
    <row r="66" spans="1:23" x14ac:dyDescent="0.35">
      <c r="A66" s="85"/>
      <c r="B66" s="130" t="s">
        <v>128</v>
      </c>
      <c r="C66" s="360" t="s">
        <v>129</v>
      </c>
      <c r="D66" s="360" t="s">
        <v>129</v>
      </c>
      <c r="E66" s="360" t="s">
        <v>129</v>
      </c>
      <c r="F66" s="19"/>
      <c r="G66" s="19"/>
      <c r="H66" s="19"/>
      <c r="I66" s="19"/>
      <c r="J66" s="19"/>
      <c r="K66" s="19"/>
      <c r="L66" s="19"/>
      <c r="M66" s="19"/>
      <c r="N66" s="19"/>
      <c r="O66" s="19"/>
      <c r="P66" s="19"/>
      <c r="Q66" s="19"/>
      <c r="R66" s="19"/>
      <c r="S66" s="19"/>
      <c r="T66" s="19"/>
      <c r="U66" s="19"/>
      <c r="V66" s="19"/>
      <c r="W66" s="19"/>
    </row>
    <row r="67" spans="1:23" x14ac:dyDescent="0.35">
      <c r="A67" s="85"/>
      <c r="B67" s="130" t="s">
        <v>130</v>
      </c>
      <c r="C67" s="360" t="s">
        <v>131</v>
      </c>
      <c r="D67" s="360" t="s">
        <v>131</v>
      </c>
      <c r="E67" s="360" t="s">
        <v>131</v>
      </c>
      <c r="F67" s="19"/>
      <c r="G67" s="19"/>
      <c r="H67" s="19"/>
      <c r="I67" s="19"/>
      <c r="J67" s="19"/>
      <c r="K67" s="19"/>
      <c r="L67" s="19"/>
      <c r="M67" s="19"/>
      <c r="N67" s="19"/>
      <c r="O67" s="19"/>
      <c r="P67" s="19"/>
      <c r="Q67" s="19"/>
      <c r="R67" s="19"/>
      <c r="S67" s="19"/>
      <c r="T67" s="19"/>
      <c r="U67" s="19"/>
      <c r="V67" s="19"/>
      <c r="W67" s="19"/>
    </row>
    <row r="68" spans="1:23" x14ac:dyDescent="0.35">
      <c r="A68" s="85"/>
      <c r="B68" s="130" t="s">
        <v>509</v>
      </c>
      <c r="C68" s="362" t="s">
        <v>510</v>
      </c>
      <c r="D68" s="363"/>
      <c r="E68" s="364"/>
      <c r="F68" s="19"/>
      <c r="G68" s="19"/>
      <c r="H68" s="19"/>
      <c r="I68" s="19"/>
      <c r="J68" s="19"/>
      <c r="K68" s="19"/>
      <c r="L68" s="19"/>
      <c r="M68" s="19"/>
      <c r="N68" s="19"/>
      <c r="O68" s="19"/>
      <c r="P68" s="19"/>
      <c r="Q68" s="19"/>
      <c r="R68" s="19"/>
      <c r="S68" s="19"/>
      <c r="T68" s="19"/>
      <c r="U68" s="19"/>
      <c r="V68" s="19"/>
      <c r="W68" s="19"/>
    </row>
    <row r="69" spans="1:23" x14ac:dyDescent="0.35">
      <c r="A69" s="85"/>
      <c r="B69" s="130" t="s">
        <v>132</v>
      </c>
      <c r="C69" s="360" t="s">
        <v>133</v>
      </c>
      <c r="D69" s="360" t="s">
        <v>133</v>
      </c>
      <c r="E69" s="360" t="s">
        <v>133</v>
      </c>
      <c r="F69" s="19"/>
      <c r="G69" s="19"/>
      <c r="H69" s="19"/>
      <c r="I69" s="19"/>
      <c r="J69" s="19"/>
      <c r="K69" s="19"/>
      <c r="L69" s="19"/>
      <c r="M69" s="19"/>
      <c r="N69" s="19"/>
      <c r="O69" s="19"/>
      <c r="P69" s="19"/>
      <c r="Q69" s="19"/>
      <c r="R69" s="19"/>
      <c r="S69" s="19"/>
      <c r="T69" s="19"/>
      <c r="U69" s="19"/>
      <c r="V69" s="19"/>
      <c r="W69" s="19"/>
    </row>
    <row r="70" spans="1:23" x14ac:dyDescent="0.35">
      <c r="A70" s="85"/>
      <c r="B70" s="130" t="s">
        <v>134</v>
      </c>
      <c r="C70" s="360" t="s">
        <v>135</v>
      </c>
      <c r="D70" s="360" t="s">
        <v>135</v>
      </c>
      <c r="E70" s="360" t="s">
        <v>135</v>
      </c>
      <c r="F70" s="19"/>
      <c r="G70" s="19"/>
      <c r="H70" s="19"/>
      <c r="I70" s="19"/>
      <c r="J70" s="19"/>
      <c r="K70" s="19"/>
      <c r="L70" s="19"/>
      <c r="M70" s="19"/>
      <c r="N70" s="19"/>
      <c r="O70" s="19"/>
      <c r="P70" s="19"/>
      <c r="Q70" s="19"/>
      <c r="R70" s="19"/>
      <c r="S70" s="19"/>
      <c r="T70" s="19"/>
      <c r="U70" s="19"/>
      <c r="V70" s="19"/>
      <c r="W70" s="19"/>
    </row>
    <row r="71" spans="1:23" x14ac:dyDescent="0.35">
      <c r="A71" s="85"/>
      <c r="B71" s="130" t="s">
        <v>136</v>
      </c>
      <c r="C71" s="360" t="s">
        <v>137</v>
      </c>
      <c r="D71" s="360" t="s">
        <v>137</v>
      </c>
      <c r="E71" s="360" t="s">
        <v>137</v>
      </c>
      <c r="F71" s="19"/>
      <c r="G71" s="19"/>
      <c r="H71" s="19"/>
      <c r="I71" s="19"/>
      <c r="J71" s="19"/>
      <c r="K71" s="19"/>
      <c r="L71" s="19"/>
      <c r="M71" s="19"/>
      <c r="N71" s="19"/>
      <c r="O71" s="19"/>
      <c r="P71" s="19"/>
      <c r="Q71" s="19"/>
      <c r="R71" s="19"/>
      <c r="S71" s="19"/>
      <c r="T71" s="19"/>
      <c r="U71" s="19"/>
      <c r="V71" s="19"/>
      <c r="W71" s="19"/>
    </row>
    <row r="72" spans="1:23" x14ac:dyDescent="0.35">
      <c r="A72" s="19"/>
      <c r="B72" s="130" t="s">
        <v>138</v>
      </c>
      <c r="C72" s="360" t="s">
        <v>139</v>
      </c>
      <c r="D72" s="360" t="s">
        <v>139</v>
      </c>
      <c r="E72" s="360" t="s">
        <v>139</v>
      </c>
      <c r="F72" s="19"/>
      <c r="G72" s="19"/>
      <c r="H72" s="19"/>
      <c r="I72" s="19"/>
      <c r="J72" s="19"/>
      <c r="K72" s="19"/>
      <c r="L72" s="19"/>
      <c r="M72" s="19"/>
      <c r="N72" s="19"/>
      <c r="O72" s="19"/>
      <c r="P72" s="19"/>
      <c r="Q72" s="19"/>
      <c r="R72" s="19"/>
      <c r="S72" s="19"/>
      <c r="T72" s="19"/>
      <c r="U72" s="19"/>
      <c r="V72" s="19"/>
      <c r="W72" s="19"/>
    </row>
    <row r="73" spans="1:23" x14ac:dyDescent="0.35">
      <c r="A73" s="19"/>
      <c r="B73" s="130" t="s">
        <v>140</v>
      </c>
      <c r="C73" s="360" t="s">
        <v>141</v>
      </c>
      <c r="D73" s="360" t="s">
        <v>141</v>
      </c>
      <c r="E73" s="360" t="s">
        <v>141</v>
      </c>
      <c r="F73" s="19"/>
      <c r="G73" s="19"/>
      <c r="H73" s="19"/>
      <c r="I73" s="19"/>
      <c r="J73" s="19"/>
      <c r="K73" s="19"/>
      <c r="L73" s="19"/>
      <c r="M73" s="19"/>
      <c r="N73" s="19"/>
      <c r="O73" s="19"/>
      <c r="P73" s="19"/>
      <c r="Q73" s="19"/>
      <c r="R73" s="19"/>
      <c r="S73" s="19"/>
      <c r="T73" s="19"/>
      <c r="U73" s="19"/>
      <c r="V73" s="19"/>
      <c r="W73" s="19"/>
    </row>
    <row r="74" spans="1:23" x14ac:dyDescent="0.35">
      <c r="A74" s="19"/>
      <c r="B74" s="130" t="s">
        <v>142</v>
      </c>
      <c r="C74" s="360" t="s">
        <v>143</v>
      </c>
      <c r="D74" s="360" t="s">
        <v>143</v>
      </c>
      <c r="E74" s="360" t="s">
        <v>143</v>
      </c>
      <c r="F74" s="19"/>
      <c r="G74" s="19"/>
      <c r="H74" s="19"/>
      <c r="I74" s="19"/>
      <c r="J74" s="19"/>
      <c r="K74" s="19"/>
      <c r="L74" s="19"/>
      <c r="M74" s="19"/>
      <c r="N74" s="19"/>
      <c r="O74" s="19"/>
      <c r="P74" s="19"/>
      <c r="Q74" s="19"/>
      <c r="R74" s="19"/>
      <c r="S74" s="19"/>
      <c r="T74" s="19"/>
      <c r="U74" s="19"/>
      <c r="V74" s="19"/>
      <c r="W74" s="19"/>
    </row>
    <row r="75" spans="1:23" x14ac:dyDescent="0.35">
      <c r="A75" s="19"/>
      <c r="B75" s="130" t="s">
        <v>144</v>
      </c>
      <c r="C75" s="360" t="s">
        <v>145</v>
      </c>
      <c r="D75" s="360" t="s">
        <v>145</v>
      </c>
      <c r="E75" s="360" t="s">
        <v>145</v>
      </c>
      <c r="F75" s="19"/>
      <c r="G75" s="19"/>
      <c r="H75" s="19"/>
      <c r="I75" s="19"/>
      <c r="J75" s="19"/>
      <c r="K75" s="19"/>
      <c r="L75" s="19"/>
      <c r="M75" s="19"/>
      <c r="N75" s="19"/>
      <c r="O75" s="19"/>
      <c r="P75" s="19"/>
      <c r="Q75" s="19"/>
      <c r="R75" s="19"/>
      <c r="S75" s="19"/>
      <c r="T75" s="19"/>
      <c r="U75" s="19"/>
      <c r="V75" s="19"/>
      <c r="W75" s="19"/>
    </row>
    <row r="76" spans="1:23" x14ac:dyDescent="0.35">
      <c r="A76" s="19"/>
      <c r="B76" s="130" t="s">
        <v>146</v>
      </c>
      <c r="C76" s="360" t="s">
        <v>147</v>
      </c>
      <c r="D76" s="360" t="s">
        <v>147</v>
      </c>
      <c r="E76" s="360" t="s">
        <v>147</v>
      </c>
      <c r="F76" s="19"/>
      <c r="G76" s="19"/>
      <c r="H76" s="19"/>
      <c r="I76" s="19"/>
      <c r="J76" s="19"/>
      <c r="K76" s="19"/>
      <c r="L76" s="19"/>
      <c r="M76" s="19"/>
      <c r="N76" s="19"/>
      <c r="O76" s="19"/>
      <c r="P76" s="19"/>
      <c r="Q76" s="19"/>
      <c r="R76" s="19"/>
      <c r="S76" s="19"/>
      <c r="T76" s="19"/>
      <c r="U76" s="19"/>
      <c r="V76" s="19"/>
      <c r="W76" s="19"/>
    </row>
    <row r="77" spans="1:23" x14ac:dyDescent="0.35">
      <c r="A77" s="19"/>
      <c r="B77" s="130" t="s">
        <v>148</v>
      </c>
      <c r="C77" s="360" t="s">
        <v>149</v>
      </c>
      <c r="D77" s="360" t="s">
        <v>149</v>
      </c>
      <c r="E77" s="360" t="s">
        <v>149</v>
      </c>
      <c r="F77" s="19"/>
      <c r="G77" s="19"/>
      <c r="H77" s="19"/>
      <c r="I77" s="19"/>
      <c r="J77" s="19"/>
      <c r="K77" s="19"/>
      <c r="L77" s="19"/>
      <c r="M77" s="19"/>
      <c r="N77" s="19"/>
      <c r="O77" s="19"/>
      <c r="P77" s="19"/>
      <c r="Q77" s="19"/>
      <c r="R77" s="19"/>
      <c r="S77" s="19"/>
      <c r="T77" s="19"/>
      <c r="U77" s="19"/>
      <c r="V77" s="19"/>
      <c r="W77" s="19"/>
    </row>
    <row r="78" spans="1:23" x14ac:dyDescent="0.35">
      <c r="A78" s="19"/>
      <c r="B78" s="130" t="s">
        <v>671</v>
      </c>
      <c r="C78" s="362" t="s">
        <v>739</v>
      </c>
      <c r="D78" s="363"/>
      <c r="E78" s="364"/>
      <c r="F78" s="19"/>
      <c r="G78" s="19"/>
      <c r="H78" s="19"/>
      <c r="I78" s="19"/>
      <c r="J78" s="19"/>
      <c r="K78" s="19"/>
      <c r="L78" s="19"/>
      <c r="M78" s="19"/>
      <c r="N78" s="19"/>
      <c r="O78" s="19"/>
      <c r="P78" s="19"/>
      <c r="Q78" s="19"/>
      <c r="R78" s="19"/>
      <c r="S78" s="19"/>
      <c r="T78" s="19"/>
      <c r="U78" s="19"/>
      <c r="V78" s="19"/>
      <c r="W78" s="19"/>
    </row>
    <row r="79" spans="1:23" x14ac:dyDescent="0.35">
      <c r="A79" s="19"/>
      <c r="B79" s="130" t="s">
        <v>150</v>
      </c>
      <c r="C79" s="360" t="s">
        <v>151</v>
      </c>
      <c r="D79" s="360" t="s">
        <v>151</v>
      </c>
      <c r="E79" s="360" t="s">
        <v>151</v>
      </c>
      <c r="F79" s="19"/>
      <c r="G79" s="19"/>
      <c r="H79" s="19"/>
      <c r="I79" s="19"/>
      <c r="J79" s="19"/>
      <c r="K79" s="19"/>
      <c r="L79" s="19"/>
      <c r="M79" s="19"/>
      <c r="N79" s="19"/>
      <c r="O79" s="19"/>
      <c r="P79" s="19"/>
      <c r="Q79" s="19"/>
      <c r="R79" s="19"/>
      <c r="S79" s="19"/>
      <c r="T79" s="19"/>
      <c r="U79" s="19"/>
      <c r="V79" s="19"/>
      <c r="W79" s="19"/>
    </row>
    <row r="80" spans="1:23" x14ac:dyDescent="0.35">
      <c r="A80" s="19"/>
      <c r="B80" s="130" t="s">
        <v>152</v>
      </c>
      <c r="C80" s="360" t="s">
        <v>153</v>
      </c>
      <c r="D80" s="360" t="s">
        <v>153</v>
      </c>
      <c r="E80" s="360" t="s">
        <v>153</v>
      </c>
      <c r="F80" s="19"/>
      <c r="G80" s="19"/>
      <c r="H80" s="19"/>
      <c r="I80" s="19"/>
      <c r="J80" s="19"/>
      <c r="K80" s="19"/>
      <c r="L80" s="19"/>
      <c r="M80" s="19"/>
      <c r="N80" s="19"/>
      <c r="O80" s="19"/>
      <c r="P80" s="19"/>
      <c r="Q80" s="19"/>
      <c r="R80" s="19"/>
      <c r="S80" s="19"/>
      <c r="T80" s="19"/>
      <c r="U80" s="19"/>
      <c r="V80" s="19"/>
      <c r="W80" s="19"/>
    </row>
    <row r="81" spans="1:23" x14ac:dyDescent="0.35">
      <c r="A81" s="19"/>
      <c r="B81" s="130" t="s">
        <v>154</v>
      </c>
      <c r="C81" s="360" t="s">
        <v>155</v>
      </c>
      <c r="D81" s="360" t="s">
        <v>155</v>
      </c>
      <c r="E81" s="360" t="s">
        <v>155</v>
      </c>
      <c r="F81" s="19"/>
      <c r="G81" s="19"/>
      <c r="H81" s="19"/>
      <c r="I81" s="19"/>
      <c r="J81" s="19"/>
      <c r="K81" s="19"/>
      <c r="L81" s="19"/>
      <c r="M81" s="19"/>
      <c r="N81" s="19"/>
      <c r="O81" s="19"/>
      <c r="P81" s="19"/>
      <c r="Q81" s="19"/>
      <c r="R81" s="19"/>
      <c r="S81" s="19"/>
      <c r="T81" s="19"/>
      <c r="U81" s="19"/>
      <c r="V81" s="19"/>
      <c r="W81" s="19"/>
    </row>
    <row r="82" spans="1:23" x14ac:dyDescent="0.35">
      <c r="A82" s="19"/>
      <c r="B82" s="130" t="s">
        <v>156</v>
      </c>
      <c r="C82" s="360" t="s">
        <v>157</v>
      </c>
      <c r="D82" s="360" t="s">
        <v>157</v>
      </c>
      <c r="E82" s="360" t="s">
        <v>157</v>
      </c>
      <c r="F82" s="19"/>
      <c r="G82" s="19"/>
      <c r="H82" s="19"/>
      <c r="I82" s="19"/>
      <c r="J82" s="19"/>
      <c r="K82" s="19"/>
      <c r="L82" s="19"/>
      <c r="M82" s="19"/>
      <c r="N82" s="19"/>
      <c r="O82" s="19"/>
      <c r="P82" s="19"/>
      <c r="Q82" s="19"/>
      <c r="R82" s="19"/>
      <c r="S82" s="19"/>
      <c r="T82" s="19"/>
      <c r="U82" s="19"/>
      <c r="V82" s="19"/>
      <c r="W82" s="19"/>
    </row>
    <row r="83" spans="1:23" x14ac:dyDescent="0.35">
      <c r="A83" s="19"/>
      <c r="B83" s="130" t="s">
        <v>158</v>
      </c>
      <c r="C83" s="360" t="s">
        <v>159</v>
      </c>
      <c r="D83" s="360" t="s">
        <v>159</v>
      </c>
      <c r="E83" s="360" t="s">
        <v>159</v>
      </c>
      <c r="F83" s="19"/>
      <c r="G83" s="19"/>
      <c r="H83" s="19"/>
      <c r="I83" s="19"/>
      <c r="J83" s="19"/>
      <c r="K83" s="19"/>
      <c r="L83" s="19"/>
      <c r="M83" s="19"/>
      <c r="N83" s="19"/>
      <c r="O83" s="19"/>
      <c r="P83" s="19"/>
      <c r="Q83" s="19"/>
      <c r="R83" s="19"/>
      <c r="S83" s="19"/>
      <c r="T83" s="19"/>
      <c r="U83" s="19"/>
      <c r="V83" s="19"/>
      <c r="W83" s="19"/>
    </row>
    <row r="84" spans="1:23" x14ac:dyDescent="0.35">
      <c r="A84" s="19"/>
      <c r="B84" s="130" t="s">
        <v>160</v>
      </c>
      <c r="C84" s="360" t="s">
        <v>161</v>
      </c>
      <c r="D84" s="360" t="s">
        <v>161</v>
      </c>
      <c r="E84" s="360" t="s">
        <v>161</v>
      </c>
      <c r="F84" s="19"/>
      <c r="G84" s="19"/>
      <c r="H84" s="19"/>
      <c r="I84" s="19"/>
      <c r="J84" s="19"/>
      <c r="K84" s="19"/>
      <c r="L84" s="19"/>
      <c r="M84" s="19"/>
      <c r="N84" s="19"/>
      <c r="O84" s="19"/>
      <c r="P84" s="19"/>
      <c r="Q84" s="19"/>
      <c r="R84" s="19"/>
      <c r="S84" s="19"/>
      <c r="T84" s="19"/>
      <c r="U84" s="19"/>
      <c r="V84" s="19"/>
      <c r="W84" s="19"/>
    </row>
    <row r="85" spans="1:23" x14ac:dyDescent="0.35">
      <c r="A85" s="19"/>
      <c r="B85" s="130" t="s">
        <v>162</v>
      </c>
      <c r="C85" s="360" t="s">
        <v>163</v>
      </c>
      <c r="D85" s="360" t="s">
        <v>163</v>
      </c>
      <c r="E85" s="360" t="s">
        <v>163</v>
      </c>
      <c r="F85" s="19"/>
      <c r="G85" s="19"/>
      <c r="H85" s="19"/>
      <c r="I85" s="19"/>
      <c r="J85" s="19"/>
      <c r="K85" s="19"/>
      <c r="L85" s="19"/>
      <c r="M85" s="19"/>
      <c r="N85" s="19"/>
      <c r="O85" s="19"/>
      <c r="P85" s="19"/>
      <c r="Q85" s="19"/>
      <c r="R85" s="19"/>
      <c r="S85" s="19"/>
      <c r="T85" s="19"/>
      <c r="U85" s="19"/>
      <c r="V85" s="19"/>
      <c r="W85" s="19"/>
    </row>
    <row r="86" spans="1:23" x14ac:dyDescent="0.35">
      <c r="A86" s="19"/>
      <c r="B86" s="130" t="s">
        <v>164</v>
      </c>
      <c r="C86" s="360" t="s">
        <v>165</v>
      </c>
      <c r="D86" s="360" t="s">
        <v>165</v>
      </c>
      <c r="E86" s="360" t="s">
        <v>165</v>
      </c>
      <c r="F86" s="19"/>
      <c r="G86" s="19"/>
      <c r="H86" s="19"/>
      <c r="I86" s="19"/>
      <c r="J86" s="19"/>
      <c r="K86" s="19"/>
      <c r="L86" s="19"/>
      <c r="M86" s="19"/>
      <c r="N86" s="19"/>
      <c r="O86" s="19"/>
      <c r="P86" s="19"/>
      <c r="Q86" s="19"/>
      <c r="R86" s="19"/>
      <c r="S86" s="19"/>
      <c r="T86" s="19"/>
      <c r="U86" s="19"/>
      <c r="V86" s="19"/>
      <c r="W86" s="19"/>
    </row>
    <row r="87" spans="1:23" x14ac:dyDescent="0.35">
      <c r="A87" s="19"/>
      <c r="B87" s="130" t="s">
        <v>166</v>
      </c>
      <c r="C87" s="360" t="s">
        <v>167</v>
      </c>
      <c r="D87" s="360" t="s">
        <v>167</v>
      </c>
      <c r="E87" s="360" t="s">
        <v>167</v>
      </c>
      <c r="F87" s="19"/>
      <c r="G87" s="19"/>
      <c r="H87" s="19"/>
      <c r="I87" s="19"/>
      <c r="J87" s="19"/>
      <c r="K87" s="19"/>
      <c r="L87" s="19"/>
      <c r="M87" s="19"/>
      <c r="N87" s="19"/>
      <c r="O87" s="19"/>
      <c r="P87" s="19"/>
      <c r="Q87" s="19"/>
      <c r="R87" s="19"/>
      <c r="S87" s="19"/>
      <c r="T87" s="19"/>
      <c r="U87" s="19"/>
      <c r="V87" s="19"/>
      <c r="W87" s="19"/>
    </row>
    <row r="88" spans="1:23" x14ac:dyDescent="0.35">
      <c r="A88" s="19"/>
      <c r="B88" s="130" t="s">
        <v>168</v>
      </c>
      <c r="C88" s="360" t="s">
        <v>169</v>
      </c>
      <c r="D88" s="360" t="s">
        <v>169</v>
      </c>
      <c r="E88" s="360" t="s">
        <v>169</v>
      </c>
      <c r="F88" s="19"/>
      <c r="G88" s="19"/>
      <c r="H88" s="19"/>
      <c r="I88" s="19"/>
      <c r="J88" s="19"/>
      <c r="K88" s="19"/>
      <c r="L88" s="19"/>
      <c r="M88" s="19"/>
      <c r="N88" s="19"/>
      <c r="O88" s="19"/>
      <c r="P88" s="19"/>
      <c r="Q88" s="19"/>
      <c r="R88" s="19"/>
      <c r="S88" s="19"/>
      <c r="T88" s="19"/>
      <c r="U88" s="19"/>
      <c r="V88" s="19"/>
      <c r="W88" s="19"/>
    </row>
    <row r="89" spans="1:23" x14ac:dyDescent="0.35">
      <c r="A89" s="19"/>
      <c r="B89" s="130" t="s">
        <v>170</v>
      </c>
      <c r="C89" s="360" t="s">
        <v>171</v>
      </c>
      <c r="D89" s="360" t="s">
        <v>171</v>
      </c>
      <c r="E89" s="360" t="s">
        <v>171</v>
      </c>
      <c r="F89" s="19"/>
      <c r="G89" s="19"/>
      <c r="H89" s="19"/>
      <c r="I89" s="19"/>
      <c r="J89" s="19"/>
      <c r="K89" s="19"/>
      <c r="L89" s="19"/>
      <c r="M89" s="19"/>
      <c r="N89" s="19"/>
      <c r="O89" s="19"/>
      <c r="P89" s="19"/>
      <c r="Q89" s="19"/>
      <c r="R89" s="19"/>
      <c r="S89" s="19"/>
      <c r="T89" s="19"/>
      <c r="U89" s="19"/>
      <c r="V89" s="19"/>
      <c r="W89" s="19"/>
    </row>
    <row r="90" spans="1:23" x14ac:dyDescent="0.35">
      <c r="A90" s="19"/>
      <c r="B90" s="130" t="s">
        <v>172</v>
      </c>
      <c r="C90" s="360" t="s">
        <v>173</v>
      </c>
      <c r="D90" s="360" t="s">
        <v>173</v>
      </c>
      <c r="E90" s="360" t="s">
        <v>173</v>
      </c>
      <c r="F90" s="19"/>
      <c r="G90" s="19"/>
      <c r="H90" s="19"/>
      <c r="I90" s="19"/>
      <c r="J90" s="19"/>
      <c r="K90" s="19"/>
      <c r="L90" s="19"/>
      <c r="M90" s="19"/>
      <c r="N90" s="19"/>
      <c r="O90" s="19"/>
      <c r="P90" s="19"/>
      <c r="Q90" s="19"/>
      <c r="R90" s="19"/>
      <c r="S90" s="19"/>
      <c r="T90" s="19"/>
      <c r="U90" s="19"/>
      <c r="V90" s="19"/>
      <c r="W90" s="19"/>
    </row>
    <row r="91" spans="1:23" x14ac:dyDescent="0.35">
      <c r="A91" s="19"/>
      <c r="B91" s="130" t="s">
        <v>174</v>
      </c>
      <c r="C91" s="360" t="s">
        <v>175</v>
      </c>
      <c r="D91" s="360" t="s">
        <v>175</v>
      </c>
      <c r="E91" s="360" t="s">
        <v>175</v>
      </c>
      <c r="F91" s="19"/>
      <c r="G91" s="19"/>
      <c r="H91" s="19"/>
      <c r="I91" s="19"/>
      <c r="J91" s="19"/>
      <c r="K91" s="19"/>
      <c r="L91" s="19"/>
      <c r="M91" s="19"/>
      <c r="N91" s="19"/>
      <c r="O91" s="19"/>
      <c r="P91" s="19"/>
      <c r="Q91" s="19"/>
      <c r="R91" s="19"/>
      <c r="S91" s="19"/>
      <c r="T91" s="19"/>
      <c r="U91" s="19"/>
      <c r="V91" s="19"/>
      <c r="W91" s="19"/>
    </row>
    <row r="92" spans="1:23" x14ac:dyDescent="0.35">
      <c r="A92" s="19"/>
      <c r="B92" s="130" t="s">
        <v>176</v>
      </c>
      <c r="C92" s="360" t="s">
        <v>177</v>
      </c>
      <c r="D92" s="360" t="s">
        <v>177</v>
      </c>
      <c r="E92" s="360" t="s">
        <v>177</v>
      </c>
      <c r="F92" s="19"/>
      <c r="G92" s="19"/>
      <c r="H92" s="19"/>
      <c r="I92" s="19"/>
      <c r="J92" s="19"/>
      <c r="K92" s="19"/>
      <c r="L92" s="19"/>
      <c r="M92" s="19"/>
      <c r="N92" s="19"/>
      <c r="O92" s="19"/>
      <c r="P92" s="19"/>
      <c r="Q92" s="19"/>
      <c r="R92" s="19"/>
      <c r="S92" s="19"/>
      <c r="T92" s="19"/>
      <c r="U92" s="19"/>
      <c r="V92" s="19"/>
      <c r="W92" s="19"/>
    </row>
    <row r="93" spans="1:23" x14ac:dyDescent="0.35">
      <c r="A93" s="19"/>
      <c r="B93" s="130" t="s">
        <v>352</v>
      </c>
      <c r="C93" s="360" t="s">
        <v>353</v>
      </c>
      <c r="D93" s="360" t="s">
        <v>177</v>
      </c>
      <c r="E93" s="360" t="s">
        <v>177</v>
      </c>
      <c r="F93" s="19"/>
      <c r="G93" s="19"/>
      <c r="H93" s="19"/>
      <c r="I93" s="19"/>
      <c r="J93" s="19"/>
      <c r="K93" s="19"/>
      <c r="L93" s="19"/>
      <c r="M93" s="19"/>
      <c r="N93" s="19"/>
      <c r="O93" s="19"/>
      <c r="P93" s="19"/>
      <c r="Q93" s="19"/>
      <c r="R93" s="19"/>
      <c r="S93" s="19"/>
      <c r="T93" s="19"/>
      <c r="U93" s="19"/>
      <c r="V93" s="19"/>
      <c r="W93" s="19"/>
    </row>
    <row r="94" spans="1:23" x14ac:dyDescent="0.35">
      <c r="A94" s="19"/>
      <c r="B94" s="89" t="s">
        <v>103</v>
      </c>
      <c r="C94" s="361"/>
      <c r="D94" s="361"/>
      <c r="E94" s="361"/>
      <c r="F94" s="19"/>
      <c r="G94" s="19"/>
      <c r="H94" s="19"/>
      <c r="I94" s="19"/>
      <c r="J94" s="19"/>
      <c r="K94" s="19"/>
      <c r="L94" s="19"/>
      <c r="M94" s="19"/>
      <c r="N94" s="19"/>
      <c r="O94" s="19"/>
      <c r="P94" s="19"/>
      <c r="Q94" s="19"/>
      <c r="R94" s="19"/>
      <c r="S94" s="19"/>
      <c r="T94" s="19"/>
      <c r="U94" s="19"/>
      <c r="V94" s="19"/>
      <c r="W94" s="19"/>
    </row>
    <row r="95" spans="1:23" x14ac:dyDescent="0.35">
      <c r="A95" s="19"/>
      <c r="B95" s="19"/>
      <c r="C95" s="19"/>
      <c r="D95" s="19"/>
      <c r="E95" s="19"/>
      <c r="F95" s="19"/>
      <c r="G95" s="19"/>
      <c r="H95" s="19"/>
      <c r="I95" s="19"/>
      <c r="J95" s="19"/>
      <c r="K95" s="19"/>
      <c r="L95" s="19"/>
      <c r="M95" s="19"/>
      <c r="N95" s="19"/>
      <c r="O95" s="19"/>
      <c r="P95" s="19"/>
      <c r="Q95" s="19"/>
      <c r="R95" s="19"/>
      <c r="S95" s="19"/>
      <c r="T95" s="19"/>
      <c r="U95" s="19"/>
      <c r="V95" s="19"/>
      <c r="W95" s="19"/>
    </row>
    <row r="96" spans="1:23" x14ac:dyDescent="0.35">
      <c r="A96" s="19"/>
      <c r="B96" s="19"/>
      <c r="C96" s="19"/>
      <c r="D96" s="19"/>
      <c r="E96" s="19"/>
      <c r="F96" s="19"/>
      <c r="G96" s="19"/>
      <c r="H96" s="19"/>
      <c r="I96" s="19"/>
      <c r="J96" s="19"/>
      <c r="K96" s="19"/>
      <c r="L96" s="19"/>
      <c r="M96" s="19"/>
      <c r="N96" s="19"/>
      <c r="O96" s="19"/>
      <c r="P96" s="19"/>
      <c r="Q96" s="19"/>
      <c r="R96" s="19"/>
      <c r="S96" s="19"/>
      <c r="T96" s="19"/>
      <c r="U96" s="19"/>
      <c r="V96" s="19"/>
      <c r="W96" s="19"/>
    </row>
    <row r="97" spans="1:23" x14ac:dyDescent="0.35">
      <c r="A97" s="19"/>
      <c r="B97" s="19"/>
      <c r="C97" s="19"/>
      <c r="D97" s="19"/>
      <c r="E97" s="19"/>
      <c r="F97" s="19"/>
      <c r="G97" s="19"/>
      <c r="H97" s="19"/>
      <c r="I97" s="19"/>
      <c r="J97" s="19"/>
      <c r="K97" s="19"/>
      <c r="L97" s="19"/>
      <c r="M97" s="19"/>
      <c r="N97" s="19"/>
      <c r="O97" s="19"/>
      <c r="P97" s="19"/>
      <c r="Q97" s="19"/>
      <c r="R97" s="19"/>
      <c r="S97" s="19"/>
      <c r="T97" s="19"/>
      <c r="U97" s="19"/>
      <c r="V97" s="19"/>
      <c r="W97" s="19"/>
    </row>
    <row r="98" spans="1:23" x14ac:dyDescent="0.35">
      <c r="A98" s="19"/>
      <c r="B98" s="19"/>
      <c r="C98" s="19"/>
      <c r="D98" s="19"/>
      <c r="E98" s="19"/>
      <c r="F98" s="19"/>
      <c r="G98" s="19"/>
      <c r="H98" s="19"/>
      <c r="I98" s="19"/>
      <c r="J98" s="19"/>
      <c r="K98" s="19"/>
      <c r="L98" s="19"/>
      <c r="M98" s="19"/>
      <c r="N98" s="19"/>
      <c r="O98" s="19"/>
      <c r="P98" s="19"/>
      <c r="Q98" s="19"/>
      <c r="R98" s="19"/>
      <c r="S98" s="19"/>
      <c r="T98" s="19"/>
      <c r="U98" s="19"/>
      <c r="V98" s="19"/>
      <c r="W98" s="19"/>
    </row>
    <row r="99" spans="1:23" x14ac:dyDescent="0.35">
      <c r="A99" s="19"/>
      <c r="B99" s="19"/>
      <c r="C99" s="19"/>
      <c r="D99" s="19"/>
      <c r="E99" s="19"/>
      <c r="F99" s="19"/>
      <c r="G99" s="19"/>
      <c r="H99" s="19"/>
      <c r="I99" s="19"/>
      <c r="J99" s="19"/>
      <c r="K99" s="19"/>
      <c r="L99" s="19"/>
      <c r="M99" s="19"/>
      <c r="N99" s="19"/>
      <c r="O99" s="19"/>
      <c r="P99" s="19"/>
      <c r="Q99" s="19"/>
      <c r="R99" s="19"/>
      <c r="S99" s="19"/>
      <c r="T99" s="19"/>
      <c r="U99" s="19"/>
      <c r="V99" s="19"/>
      <c r="W99" s="19"/>
    </row>
    <row r="100" spans="1:23" x14ac:dyDescent="0.35">
      <c r="A100" s="19"/>
      <c r="B100" s="19"/>
      <c r="C100" s="19"/>
      <c r="D100" s="19"/>
      <c r="E100" s="19"/>
      <c r="F100" s="19"/>
      <c r="G100" s="19"/>
      <c r="H100" s="19"/>
      <c r="I100" s="19"/>
      <c r="J100" s="19"/>
      <c r="K100" s="19"/>
      <c r="L100" s="19"/>
      <c r="M100" s="19"/>
      <c r="N100" s="19"/>
      <c r="O100" s="19"/>
      <c r="P100" s="19"/>
      <c r="Q100" s="19"/>
      <c r="R100" s="19"/>
      <c r="S100" s="19"/>
      <c r="T100" s="19"/>
      <c r="U100" s="19"/>
      <c r="V100" s="19"/>
      <c r="W100" s="19"/>
    </row>
    <row r="101" spans="1:23" x14ac:dyDescent="0.35">
      <c r="A101" s="19"/>
      <c r="B101" s="19"/>
      <c r="C101" s="19"/>
      <c r="D101" s="19"/>
      <c r="E101" s="19"/>
      <c r="F101" s="19"/>
      <c r="G101" s="19"/>
      <c r="H101" s="19"/>
      <c r="I101" s="19"/>
      <c r="J101" s="19"/>
      <c r="K101" s="19"/>
      <c r="L101" s="19"/>
      <c r="M101" s="19"/>
      <c r="N101" s="19"/>
      <c r="O101" s="19"/>
      <c r="P101" s="19"/>
      <c r="Q101" s="19"/>
      <c r="R101" s="19"/>
      <c r="S101" s="19"/>
      <c r="T101" s="19"/>
      <c r="U101" s="19"/>
      <c r="V101" s="19"/>
      <c r="W101" s="19"/>
    </row>
    <row r="102" spans="1:23" x14ac:dyDescent="0.35">
      <c r="A102" s="19"/>
      <c r="B102" s="19"/>
      <c r="C102" s="19"/>
      <c r="D102" s="19"/>
      <c r="E102" s="19"/>
      <c r="F102" s="19"/>
      <c r="G102" s="19"/>
      <c r="H102" s="19"/>
      <c r="I102" s="19"/>
      <c r="J102" s="19"/>
      <c r="K102" s="19"/>
      <c r="L102" s="19"/>
      <c r="M102" s="19"/>
      <c r="N102" s="19"/>
      <c r="O102" s="19"/>
      <c r="P102" s="19"/>
      <c r="Q102" s="19"/>
      <c r="R102" s="19"/>
      <c r="S102" s="19"/>
      <c r="T102" s="19"/>
      <c r="U102" s="19"/>
      <c r="V102" s="19"/>
      <c r="W102" s="19"/>
    </row>
    <row r="103" spans="1:23" x14ac:dyDescent="0.35">
      <c r="A103" s="19"/>
      <c r="B103" s="19"/>
      <c r="C103" s="19"/>
      <c r="D103" s="19"/>
      <c r="E103" s="19"/>
      <c r="F103" s="19"/>
      <c r="G103" s="19"/>
      <c r="H103" s="19"/>
      <c r="I103" s="19"/>
      <c r="J103" s="19"/>
      <c r="K103" s="19"/>
      <c r="L103" s="19"/>
      <c r="M103" s="19"/>
      <c r="N103" s="19"/>
      <c r="O103" s="19"/>
      <c r="P103" s="19"/>
      <c r="Q103" s="19"/>
      <c r="R103" s="19"/>
      <c r="S103" s="19"/>
      <c r="T103" s="19"/>
      <c r="U103" s="19"/>
      <c r="V103" s="19"/>
      <c r="W103" s="19"/>
    </row>
    <row r="104" spans="1:23" x14ac:dyDescent="0.35">
      <c r="A104" s="19"/>
      <c r="B104" s="19"/>
      <c r="C104" s="19"/>
      <c r="D104" s="19"/>
      <c r="E104" s="19"/>
      <c r="F104" s="19"/>
      <c r="G104" s="19"/>
      <c r="H104" s="19"/>
      <c r="I104" s="19"/>
      <c r="J104" s="19"/>
      <c r="K104" s="19"/>
      <c r="L104" s="19"/>
      <c r="M104" s="19"/>
      <c r="N104" s="19"/>
      <c r="O104" s="19"/>
      <c r="P104" s="19"/>
      <c r="Q104" s="19"/>
      <c r="R104" s="19"/>
      <c r="S104" s="19"/>
      <c r="T104" s="19"/>
      <c r="U104" s="19"/>
      <c r="V104" s="19"/>
      <c r="W104" s="19"/>
    </row>
    <row r="105" spans="1:23" x14ac:dyDescent="0.35">
      <c r="A105" s="19"/>
      <c r="B105" s="19"/>
      <c r="C105" s="19"/>
      <c r="D105" s="19"/>
      <c r="E105" s="19"/>
      <c r="F105" s="19"/>
      <c r="G105" s="19"/>
      <c r="H105" s="19"/>
      <c r="I105" s="19"/>
      <c r="J105" s="19"/>
      <c r="K105" s="19"/>
      <c r="L105" s="19"/>
      <c r="M105" s="19"/>
      <c r="N105" s="19"/>
      <c r="O105" s="19"/>
      <c r="P105" s="19"/>
      <c r="Q105" s="19"/>
      <c r="R105" s="19"/>
      <c r="S105" s="19"/>
      <c r="T105" s="19"/>
      <c r="U105" s="19"/>
      <c r="V105" s="19"/>
      <c r="W105" s="19"/>
    </row>
    <row r="106" spans="1:23" x14ac:dyDescent="0.35">
      <c r="A106" s="19"/>
      <c r="B106" s="19"/>
      <c r="C106" s="19"/>
      <c r="D106" s="19"/>
      <c r="E106" s="19"/>
      <c r="F106" s="19"/>
      <c r="G106" s="19"/>
      <c r="H106" s="19"/>
      <c r="I106" s="19"/>
      <c r="J106" s="19"/>
      <c r="K106" s="19"/>
      <c r="L106" s="19"/>
      <c r="M106" s="19"/>
      <c r="N106" s="19"/>
      <c r="O106" s="19"/>
      <c r="P106" s="19"/>
      <c r="Q106" s="19"/>
      <c r="R106" s="19"/>
      <c r="S106" s="19"/>
      <c r="T106" s="19"/>
      <c r="U106" s="19"/>
      <c r="V106" s="19"/>
      <c r="W106" s="19"/>
    </row>
    <row r="107" spans="1:23" x14ac:dyDescent="0.35">
      <c r="A107" s="19"/>
      <c r="B107" s="19"/>
      <c r="C107" s="19"/>
      <c r="D107" s="19"/>
      <c r="E107" s="19"/>
      <c r="F107" s="19"/>
      <c r="G107" s="19"/>
      <c r="H107" s="19"/>
      <c r="I107" s="19"/>
      <c r="J107" s="19"/>
      <c r="K107" s="19"/>
      <c r="L107" s="19"/>
      <c r="M107" s="19"/>
      <c r="N107" s="19"/>
      <c r="O107" s="19"/>
      <c r="P107" s="19"/>
      <c r="Q107" s="19"/>
      <c r="R107" s="19"/>
      <c r="S107" s="19"/>
      <c r="T107" s="19"/>
      <c r="U107" s="19"/>
      <c r="V107" s="19"/>
      <c r="W107" s="19"/>
    </row>
    <row r="108" spans="1:23" x14ac:dyDescent="0.35">
      <c r="A108" s="19"/>
      <c r="B108" s="19"/>
      <c r="C108" s="19"/>
      <c r="D108" s="19"/>
      <c r="E108" s="19"/>
      <c r="F108" s="19"/>
      <c r="G108" s="19"/>
      <c r="H108" s="19"/>
      <c r="I108" s="19"/>
      <c r="J108" s="19"/>
      <c r="K108" s="19"/>
      <c r="L108" s="19"/>
      <c r="M108" s="19"/>
      <c r="N108" s="19"/>
      <c r="O108" s="19"/>
      <c r="P108" s="19"/>
      <c r="Q108" s="19"/>
      <c r="R108" s="19"/>
      <c r="S108" s="19"/>
      <c r="T108" s="19"/>
      <c r="U108" s="19"/>
      <c r="V108" s="19"/>
      <c r="W108" s="19"/>
    </row>
    <row r="109" spans="1:23" x14ac:dyDescent="0.35">
      <c r="A109" s="19"/>
      <c r="B109" s="19"/>
      <c r="C109" s="19"/>
      <c r="D109" s="19"/>
      <c r="E109" s="19"/>
      <c r="F109" s="19"/>
      <c r="G109" s="19"/>
      <c r="H109" s="19"/>
      <c r="I109" s="19"/>
      <c r="J109" s="19"/>
      <c r="K109" s="19"/>
      <c r="L109" s="19"/>
      <c r="M109" s="19"/>
      <c r="N109" s="19"/>
      <c r="O109" s="19"/>
      <c r="P109" s="19"/>
      <c r="Q109" s="19"/>
      <c r="R109" s="19"/>
      <c r="S109" s="19"/>
      <c r="T109" s="19"/>
      <c r="U109" s="19"/>
      <c r="V109" s="19"/>
      <c r="W109" s="19"/>
    </row>
    <row r="110" spans="1:23" x14ac:dyDescent="0.35">
      <c r="A110" s="19"/>
      <c r="B110" s="19"/>
      <c r="C110" s="19"/>
      <c r="D110" s="19"/>
      <c r="E110" s="19"/>
      <c r="F110" s="19"/>
      <c r="G110" s="19"/>
      <c r="H110" s="19"/>
      <c r="I110" s="19"/>
      <c r="J110" s="19"/>
      <c r="K110" s="19"/>
      <c r="L110" s="19"/>
      <c r="M110" s="19"/>
      <c r="N110" s="19"/>
      <c r="O110" s="19"/>
      <c r="P110" s="19"/>
      <c r="Q110" s="19"/>
      <c r="R110" s="19"/>
      <c r="S110" s="19"/>
      <c r="T110" s="19"/>
      <c r="U110" s="19"/>
      <c r="V110" s="19"/>
      <c r="W110" s="19"/>
    </row>
    <row r="111" spans="1:23" x14ac:dyDescent="0.35">
      <c r="A111" s="19"/>
      <c r="B111" s="19"/>
      <c r="C111" s="19"/>
      <c r="D111" s="19"/>
      <c r="E111" s="19"/>
      <c r="F111" s="19"/>
      <c r="G111" s="19"/>
      <c r="H111" s="19"/>
      <c r="I111" s="19"/>
      <c r="J111" s="19"/>
      <c r="K111" s="19"/>
      <c r="L111" s="19"/>
      <c r="M111" s="19"/>
      <c r="N111" s="19"/>
      <c r="O111" s="19"/>
      <c r="P111" s="19"/>
      <c r="Q111" s="19"/>
      <c r="R111" s="19"/>
      <c r="S111" s="19"/>
      <c r="T111" s="19"/>
      <c r="U111" s="19"/>
      <c r="V111" s="19"/>
      <c r="W111" s="19"/>
    </row>
    <row r="112" spans="1:23" x14ac:dyDescent="0.35">
      <c r="A112" s="19"/>
      <c r="B112" s="19"/>
      <c r="C112" s="19"/>
      <c r="D112" s="19"/>
      <c r="E112" s="19"/>
      <c r="F112" s="19"/>
      <c r="G112" s="19"/>
      <c r="H112" s="19"/>
      <c r="I112" s="19"/>
      <c r="J112" s="19"/>
      <c r="K112" s="19"/>
      <c r="L112" s="19"/>
      <c r="M112" s="19"/>
      <c r="N112" s="19"/>
      <c r="O112" s="19"/>
      <c r="P112" s="19"/>
      <c r="Q112" s="19"/>
      <c r="R112" s="19"/>
      <c r="S112" s="19"/>
      <c r="T112" s="19"/>
      <c r="U112" s="19"/>
      <c r="V112" s="19"/>
      <c r="W112" s="19"/>
    </row>
    <row r="113" spans="1:23" x14ac:dyDescent="0.35">
      <c r="A113" s="19"/>
      <c r="B113" s="19"/>
      <c r="C113" s="19"/>
      <c r="D113" s="19"/>
      <c r="E113" s="19"/>
      <c r="F113" s="19"/>
      <c r="G113" s="19"/>
      <c r="H113" s="19"/>
      <c r="I113" s="19"/>
      <c r="J113" s="19"/>
      <c r="K113" s="19"/>
      <c r="L113" s="19"/>
      <c r="M113" s="19"/>
      <c r="N113" s="19"/>
      <c r="O113" s="19"/>
      <c r="P113" s="19"/>
      <c r="Q113" s="19"/>
      <c r="R113" s="19"/>
      <c r="S113" s="19"/>
      <c r="T113" s="19"/>
      <c r="U113" s="19"/>
      <c r="V113" s="19"/>
      <c r="W113" s="19"/>
    </row>
    <row r="114" spans="1:23" x14ac:dyDescent="0.35">
      <c r="A114" s="19"/>
      <c r="B114" s="19"/>
      <c r="C114" s="19"/>
      <c r="D114" s="19"/>
      <c r="E114" s="19"/>
      <c r="F114" s="19"/>
      <c r="G114" s="19"/>
      <c r="H114" s="19"/>
      <c r="I114" s="19"/>
      <c r="J114" s="19"/>
      <c r="K114" s="19"/>
      <c r="L114" s="19"/>
      <c r="M114" s="19"/>
      <c r="N114" s="19"/>
      <c r="O114" s="19"/>
      <c r="P114" s="19"/>
      <c r="Q114" s="19"/>
      <c r="R114" s="19"/>
      <c r="S114" s="19"/>
      <c r="T114" s="19"/>
      <c r="U114" s="19"/>
      <c r="V114" s="19"/>
      <c r="W114" s="19"/>
    </row>
    <row r="115" spans="1:23" x14ac:dyDescent="0.35">
      <c r="A115" s="19"/>
      <c r="B115" s="19"/>
      <c r="C115" s="19"/>
      <c r="D115" s="19"/>
      <c r="E115" s="19"/>
      <c r="F115" s="19"/>
      <c r="G115" s="19"/>
      <c r="H115" s="19"/>
      <c r="I115" s="19"/>
      <c r="J115" s="19"/>
      <c r="K115" s="19"/>
      <c r="L115" s="19"/>
      <c r="M115" s="19"/>
      <c r="N115" s="19"/>
      <c r="O115" s="19"/>
      <c r="P115" s="19"/>
      <c r="Q115" s="19"/>
      <c r="R115" s="19"/>
      <c r="S115" s="19"/>
      <c r="T115" s="19"/>
      <c r="U115" s="19"/>
      <c r="V115" s="19"/>
      <c r="W115" s="19"/>
    </row>
    <row r="116" spans="1:23" x14ac:dyDescent="0.35">
      <c r="A116" s="19"/>
      <c r="B116" s="19"/>
      <c r="C116" s="19"/>
      <c r="D116" s="19"/>
      <c r="E116" s="19"/>
      <c r="F116" s="19"/>
      <c r="G116" s="19"/>
      <c r="H116" s="19"/>
      <c r="I116" s="19"/>
      <c r="J116" s="19"/>
      <c r="K116" s="19"/>
      <c r="L116" s="19"/>
      <c r="M116" s="19"/>
      <c r="N116" s="19"/>
      <c r="O116" s="19"/>
      <c r="P116" s="19"/>
      <c r="Q116" s="19"/>
      <c r="R116" s="19"/>
      <c r="S116" s="19"/>
      <c r="T116" s="19"/>
      <c r="U116" s="19"/>
      <c r="V116" s="19"/>
      <c r="W116" s="19"/>
    </row>
    <row r="117" spans="1:23" x14ac:dyDescent="0.35">
      <c r="A117" s="19"/>
      <c r="B117" s="19"/>
      <c r="C117" s="19"/>
      <c r="D117" s="19"/>
      <c r="E117" s="19"/>
      <c r="F117" s="19"/>
      <c r="G117" s="19"/>
      <c r="H117" s="19"/>
      <c r="I117" s="19"/>
      <c r="J117" s="19"/>
      <c r="K117" s="19"/>
      <c r="L117" s="19"/>
      <c r="M117" s="19"/>
      <c r="N117" s="19"/>
      <c r="O117" s="19"/>
      <c r="P117" s="19"/>
      <c r="Q117" s="19"/>
      <c r="R117" s="19"/>
      <c r="S117" s="19"/>
      <c r="T117" s="19"/>
      <c r="U117" s="19"/>
      <c r="V117" s="19"/>
      <c r="W117" s="19"/>
    </row>
    <row r="118" spans="1:23" x14ac:dyDescent="0.35">
      <c r="A118" s="19"/>
      <c r="B118" s="19"/>
      <c r="C118" s="19"/>
      <c r="D118" s="19"/>
      <c r="E118" s="19"/>
      <c r="F118" s="19"/>
      <c r="G118" s="19"/>
      <c r="H118" s="19"/>
      <c r="I118" s="19"/>
      <c r="J118" s="19"/>
      <c r="K118" s="19"/>
      <c r="L118" s="19"/>
      <c r="M118" s="19"/>
      <c r="N118" s="19"/>
      <c r="O118" s="19"/>
      <c r="P118" s="19"/>
      <c r="Q118" s="19"/>
      <c r="R118" s="19"/>
      <c r="S118" s="19"/>
      <c r="T118" s="19"/>
      <c r="U118" s="19"/>
      <c r="V118" s="19"/>
      <c r="W118" s="19"/>
    </row>
    <row r="119" spans="1:23" x14ac:dyDescent="0.35">
      <c r="A119" s="19"/>
      <c r="B119" s="19"/>
      <c r="C119" s="19"/>
      <c r="D119" s="19"/>
      <c r="E119" s="19"/>
      <c r="F119" s="19"/>
      <c r="G119" s="19"/>
      <c r="H119" s="19"/>
      <c r="I119" s="19"/>
      <c r="J119" s="19"/>
      <c r="K119" s="19"/>
      <c r="L119" s="19"/>
      <c r="M119" s="19"/>
      <c r="N119" s="19"/>
      <c r="O119" s="19"/>
      <c r="P119" s="19"/>
      <c r="Q119" s="19"/>
      <c r="R119" s="19"/>
      <c r="S119" s="19"/>
      <c r="T119" s="19"/>
      <c r="U119" s="19"/>
      <c r="V119" s="19"/>
      <c r="W119" s="19"/>
    </row>
    <row r="120" spans="1:23" x14ac:dyDescent="0.35">
      <c r="A120" s="19"/>
      <c r="B120" s="19"/>
      <c r="C120" s="19"/>
      <c r="D120" s="19"/>
      <c r="E120" s="19"/>
      <c r="F120" s="19"/>
      <c r="G120" s="19"/>
      <c r="H120" s="19"/>
      <c r="I120" s="19"/>
      <c r="J120" s="19"/>
      <c r="K120" s="19"/>
      <c r="L120" s="19"/>
      <c r="M120" s="19"/>
      <c r="N120" s="19"/>
      <c r="O120" s="19"/>
      <c r="P120" s="19"/>
      <c r="Q120" s="19"/>
      <c r="R120" s="19"/>
      <c r="S120" s="19"/>
      <c r="T120" s="19"/>
      <c r="U120" s="19"/>
      <c r="V120" s="19"/>
      <c r="W120" s="19"/>
    </row>
    <row r="121" spans="1:23" x14ac:dyDescent="0.35">
      <c r="A121" s="19"/>
      <c r="B121" s="19"/>
      <c r="C121" s="19"/>
      <c r="D121" s="19"/>
      <c r="E121" s="19"/>
      <c r="F121" s="19"/>
      <c r="G121" s="19"/>
      <c r="H121" s="19"/>
      <c r="I121" s="19"/>
      <c r="J121" s="19"/>
      <c r="K121" s="19"/>
      <c r="L121" s="19"/>
      <c r="M121" s="19"/>
      <c r="N121" s="19"/>
      <c r="O121" s="19"/>
      <c r="P121" s="19"/>
      <c r="Q121" s="19"/>
      <c r="R121" s="19"/>
      <c r="S121" s="19"/>
      <c r="T121" s="19"/>
      <c r="U121" s="19"/>
      <c r="V121" s="19"/>
      <c r="W121" s="19"/>
    </row>
    <row r="122" spans="1:23" x14ac:dyDescent="0.35">
      <c r="A122" s="19"/>
      <c r="B122" s="19"/>
      <c r="C122" s="19"/>
      <c r="D122" s="19"/>
      <c r="E122" s="19"/>
      <c r="F122" s="19"/>
      <c r="G122" s="19"/>
      <c r="H122" s="19"/>
      <c r="I122" s="19"/>
      <c r="J122" s="19"/>
      <c r="K122" s="19"/>
      <c r="L122" s="19"/>
      <c r="M122" s="19"/>
      <c r="N122" s="19"/>
      <c r="O122" s="19"/>
      <c r="P122" s="19"/>
      <c r="Q122" s="19"/>
      <c r="R122" s="19"/>
      <c r="S122" s="19"/>
      <c r="T122" s="19"/>
      <c r="U122" s="19"/>
      <c r="V122" s="19"/>
      <c r="W122" s="19"/>
    </row>
    <row r="123" spans="1:23" x14ac:dyDescent="0.35">
      <c r="A123" s="19"/>
      <c r="B123" s="19"/>
      <c r="C123" s="19"/>
      <c r="D123" s="19"/>
      <c r="E123" s="19"/>
      <c r="F123" s="19"/>
      <c r="G123" s="19"/>
      <c r="H123" s="19"/>
      <c r="I123" s="19"/>
      <c r="J123" s="19"/>
      <c r="K123" s="19"/>
      <c r="L123" s="19"/>
      <c r="M123" s="19"/>
      <c r="N123" s="19"/>
      <c r="O123" s="19"/>
      <c r="P123" s="19"/>
      <c r="Q123" s="19"/>
      <c r="R123" s="19"/>
      <c r="S123" s="19"/>
      <c r="T123" s="19"/>
      <c r="U123" s="19"/>
      <c r="V123" s="19"/>
      <c r="W123" s="19"/>
    </row>
    <row r="124" spans="1:23" x14ac:dyDescent="0.35">
      <c r="A124" s="19"/>
      <c r="B124" s="19"/>
      <c r="C124" s="19"/>
      <c r="D124" s="19"/>
      <c r="E124" s="19"/>
      <c r="F124" s="19"/>
      <c r="G124" s="19"/>
      <c r="H124" s="19"/>
      <c r="I124" s="19"/>
      <c r="J124" s="19"/>
      <c r="K124" s="19"/>
      <c r="L124" s="19"/>
      <c r="M124" s="19"/>
      <c r="N124" s="19"/>
      <c r="O124" s="19"/>
      <c r="P124" s="19"/>
      <c r="Q124" s="19"/>
      <c r="R124" s="19"/>
      <c r="S124" s="19"/>
      <c r="T124" s="19"/>
      <c r="U124" s="19"/>
      <c r="V124" s="19"/>
      <c r="W124" s="19"/>
    </row>
    <row r="125" spans="1:23" x14ac:dyDescent="0.35">
      <c r="A125" s="19"/>
      <c r="B125" s="19"/>
      <c r="C125" s="19"/>
      <c r="D125" s="19"/>
      <c r="E125" s="19"/>
      <c r="F125" s="19"/>
      <c r="G125" s="19"/>
      <c r="H125" s="19"/>
      <c r="I125" s="19"/>
      <c r="J125" s="19"/>
      <c r="K125" s="19"/>
      <c r="L125" s="19"/>
      <c r="M125" s="19"/>
      <c r="N125" s="19"/>
      <c r="O125" s="19"/>
      <c r="P125" s="19"/>
      <c r="Q125" s="19"/>
      <c r="R125" s="19"/>
      <c r="S125" s="19"/>
      <c r="T125" s="19"/>
      <c r="U125" s="19"/>
      <c r="V125" s="19"/>
      <c r="W125" s="19"/>
    </row>
    <row r="126" spans="1:23" x14ac:dyDescent="0.35">
      <c r="A126" s="19"/>
      <c r="B126" s="19"/>
      <c r="C126" s="19"/>
      <c r="D126" s="19"/>
      <c r="E126" s="19"/>
      <c r="F126" s="19"/>
      <c r="G126" s="19"/>
      <c r="H126" s="19"/>
      <c r="I126" s="19"/>
      <c r="J126" s="19"/>
      <c r="K126" s="19"/>
      <c r="L126" s="19"/>
      <c r="M126" s="19"/>
      <c r="N126" s="19"/>
      <c r="O126" s="19"/>
      <c r="P126" s="19"/>
      <c r="Q126" s="19"/>
      <c r="R126" s="19"/>
      <c r="S126" s="19"/>
      <c r="T126" s="19"/>
      <c r="U126" s="19"/>
      <c r="V126" s="19"/>
      <c r="W126" s="19"/>
    </row>
    <row r="127" spans="1:23" x14ac:dyDescent="0.35">
      <c r="A127" s="19"/>
      <c r="B127" s="19"/>
      <c r="C127" s="19"/>
      <c r="D127" s="19"/>
      <c r="E127" s="19"/>
      <c r="F127" s="19"/>
      <c r="G127" s="19"/>
      <c r="H127" s="19"/>
      <c r="I127" s="19"/>
      <c r="J127" s="19"/>
      <c r="K127" s="19"/>
      <c r="L127" s="19"/>
      <c r="M127" s="19"/>
      <c r="N127" s="19"/>
      <c r="O127" s="19"/>
      <c r="P127" s="19"/>
      <c r="Q127" s="19"/>
      <c r="R127" s="19"/>
      <c r="S127" s="19"/>
      <c r="T127" s="19"/>
      <c r="U127" s="19"/>
      <c r="V127" s="19"/>
      <c r="W127" s="19"/>
    </row>
    <row r="128" spans="1:23" x14ac:dyDescent="0.35">
      <c r="A128" s="19"/>
      <c r="B128" s="19"/>
      <c r="C128" s="19"/>
      <c r="D128" s="19"/>
      <c r="E128" s="19"/>
      <c r="F128" s="19"/>
      <c r="G128" s="19"/>
      <c r="H128" s="19"/>
      <c r="I128" s="19"/>
      <c r="J128" s="19"/>
      <c r="K128" s="19"/>
      <c r="L128" s="19"/>
      <c r="M128" s="19"/>
      <c r="N128" s="19"/>
      <c r="O128" s="19"/>
      <c r="P128" s="19"/>
      <c r="Q128" s="19"/>
      <c r="R128" s="19"/>
      <c r="S128" s="19"/>
      <c r="T128" s="19"/>
      <c r="U128" s="19"/>
      <c r="V128" s="19"/>
      <c r="W128" s="19"/>
    </row>
    <row r="129" spans="1:23" x14ac:dyDescent="0.35">
      <c r="A129" s="19"/>
      <c r="B129" s="19"/>
      <c r="C129" s="19"/>
      <c r="D129" s="19"/>
      <c r="E129" s="19"/>
      <c r="F129" s="19"/>
      <c r="G129" s="19"/>
      <c r="H129" s="19"/>
      <c r="I129" s="19"/>
      <c r="J129" s="19"/>
      <c r="K129" s="19"/>
      <c r="L129" s="19"/>
      <c r="M129" s="19"/>
      <c r="N129" s="19"/>
      <c r="O129" s="19"/>
      <c r="P129" s="19"/>
      <c r="Q129" s="19"/>
      <c r="R129" s="19"/>
      <c r="S129" s="19"/>
      <c r="T129" s="19"/>
      <c r="U129" s="19"/>
      <c r="V129" s="19"/>
      <c r="W129" s="19"/>
    </row>
    <row r="130" spans="1:23" x14ac:dyDescent="0.35">
      <c r="A130" s="19"/>
      <c r="B130" s="19"/>
      <c r="C130" s="19"/>
      <c r="D130" s="19"/>
      <c r="E130" s="19"/>
      <c r="F130" s="19"/>
      <c r="G130" s="19"/>
      <c r="H130" s="19"/>
      <c r="I130" s="19"/>
      <c r="J130" s="19"/>
      <c r="K130" s="19"/>
      <c r="L130" s="19"/>
      <c r="M130" s="19"/>
      <c r="N130" s="19"/>
      <c r="O130" s="19"/>
      <c r="P130" s="19"/>
      <c r="Q130" s="19"/>
      <c r="R130" s="19"/>
      <c r="S130" s="19"/>
      <c r="T130" s="19"/>
      <c r="U130" s="19"/>
      <c r="V130" s="19"/>
      <c r="W130" s="19"/>
    </row>
    <row r="131" spans="1:23" x14ac:dyDescent="0.35">
      <c r="A131" s="19"/>
      <c r="B131" s="19"/>
      <c r="C131" s="19"/>
      <c r="D131" s="19"/>
      <c r="E131" s="19"/>
      <c r="F131" s="19"/>
      <c r="G131" s="19"/>
      <c r="H131" s="19"/>
      <c r="I131" s="19"/>
      <c r="J131" s="19"/>
      <c r="K131" s="19"/>
      <c r="L131" s="19"/>
      <c r="M131" s="19"/>
      <c r="N131" s="19"/>
      <c r="O131" s="19"/>
      <c r="P131" s="19"/>
      <c r="Q131" s="19"/>
      <c r="R131" s="19"/>
      <c r="S131" s="19"/>
      <c r="T131" s="19"/>
      <c r="U131" s="19"/>
      <c r="V131" s="19"/>
      <c r="W131" s="19"/>
    </row>
    <row r="132" spans="1:23" x14ac:dyDescent="0.35">
      <c r="A132" s="19"/>
      <c r="B132" s="19"/>
      <c r="C132" s="19"/>
      <c r="D132" s="19"/>
      <c r="E132" s="19"/>
      <c r="F132" s="19"/>
      <c r="G132" s="19"/>
      <c r="H132" s="19"/>
      <c r="I132" s="19"/>
      <c r="J132" s="19"/>
      <c r="K132" s="19"/>
      <c r="L132" s="19"/>
      <c r="M132" s="19"/>
      <c r="N132" s="19"/>
      <c r="O132" s="19"/>
      <c r="P132" s="19"/>
      <c r="Q132" s="19"/>
      <c r="R132" s="19"/>
      <c r="S132" s="19"/>
      <c r="T132" s="19"/>
      <c r="U132" s="19"/>
      <c r="V132" s="19"/>
      <c r="W132" s="19"/>
    </row>
    <row r="133" spans="1:23" x14ac:dyDescent="0.35">
      <c r="A133" s="19"/>
      <c r="B133" s="19"/>
      <c r="C133" s="19"/>
      <c r="D133" s="19"/>
      <c r="E133" s="19"/>
      <c r="F133" s="19"/>
      <c r="G133" s="19"/>
      <c r="H133" s="19"/>
      <c r="I133" s="19"/>
      <c r="J133" s="19"/>
      <c r="K133" s="19"/>
      <c r="L133" s="19"/>
      <c r="M133" s="19"/>
      <c r="N133" s="19"/>
      <c r="O133" s="19"/>
      <c r="P133" s="19"/>
      <c r="Q133" s="19"/>
      <c r="R133" s="19"/>
      <c r="S133" s="19"/>
      <c r="T133" s="19"/>
      <c r="U133" s="19"/>
      <c r="V133" s="19"/>
      <c r="W133" s="19"/>
    </row>
    <row r="134" spans="1:23" x14ac:dyDescent="0.35">
      <c r="A134" s="19"/>
      <c r="B134" s="19"/>
      <c r="C134" s="19"/>
      <c r="D134" s="19"/>
      <c r="E134" s="19"/>
      <c r="F134" s="19"/>
      <c r="G134" s="19"/>
      <c r="H134" s="19"/>
      <c r="I134" s="19"/>
      <c r="J134" s="19"/>
      <c r="K134" s="19"/>
      <c r="L134" s="19"/>
      <c r="M134" s="19"/>
      <c r="N134" s="19"/>
      <c r="O134" s="19"/>
      <c r="P134" s="19"/>
      <c r="Q134" s="19"/>
      <c r="R134" s="19"/>
      <c r="S134" s="19"/>
      <c r="T134" s="19"/>
      <c r="U134" s="19"/>
      <c r="V134" s="19"/>
      <c r="W134" s="19"/>
    </row>
    <row r="135" spans="1:23" x14ac:dyDescent="0.35">
      <c r="A135" s="19"/>
      <c r="B135" s="19"/>
      <c r="C135" s="19"/>
      <c r="D135" s="19"/>
      <c r="E135" s="19"/>
      <c r="F135" s="19"/>
      <c r="G135" s="19"/>
      <c r="H135" s="19"/>
      <c r="I135" s="19"/>
      <c r="J135" s="19"/>
      <c r="K135" s="19"/>
      <c r="L135" s="19"/>
      <c r="M135" s="19"/>
      <c r="N135" s="19"/>
      <c r="O135" s="19"/>
      <c r="P135" s="19"/>
      <c r="Q135" s="19"/>
      <c r="R135" s="19"/>
      <c r="S135" s="19"/>
      <c r="T135" s="19"/>
      <c r="U135" s="19"/>
      <c r="V135" s="19"/>
      <c r="W135" s="19"/>
    </row>
    <row r="136" spans="1:23" x14ac:dyDescent="0.35">
      <c r="A136" s="19"/>
      <c r="B136" s="19"/>
      <c r="C136" s="19"/>
      <c r="D136" s="19"/>
      <c r="E136" s="19"/>
      <c r="F136" s="19"/>
      <c r="G136" s="19"/>
      <c r="H136" s="19"/>
      <c r="I136" s="19"/>
      <c r="J136" s="19"/>
      <c r="K136" s="19"/>
      <c r="L136" s="19"/>
      <c r="M136" s="19"/>
      <c r="N136" s="19"/>
      <c r="O136" s="19"/>
      <c r="P136" s="19"/>
      <c r="Q136" s="19"/>
      <c r="R136" s="19"/>
      <c r="S136" s="19"/>
      <c r="T136" s="19"/>
      <c r="U136" s="19"/>
      <c r="V136" s="19"/>
      <c r="W136" s="19"/>
    </row>
    <row r="137" spans="1:23" x14ac:dyDescent="0.35">
      <c r="A137" s="19"/>
      <c r="B137" s="19"/>
      <c r="C137" s="19"/>
      <c r="D137" s="19"/>
      <c r="E137" s="19"/>
      <c r="F137" s="19"/>
      <c r="G137" s="19"/>
      <c r="H137" s="19"/>
      <c r="I137" s="19"/>
      <c r="J137" s="19"/>
      <c r="K137" s="19"/>
      <c r="L137" s="19"/>
      <c r="M137" s="19"/>
      <c r="N137" s="19"/>
      <c r="O137" s="19"/>
      <c r="P137" s="19"/>
      <c r="Q137" s="19"/>
      <c r="R137" s="19"/>
      <c r="S137" s="19"/>
      <c r="T137" s="19"/>
      <c r="U137" s="19"/>
      <c r="V137" s="19"/>
      <c r="W137" s="19"/>
    </row>
    <row r="138" spans="1:23" x14ac:dyDescent="0.35">
      <c r="A138" s="19"/>
      <c r="B138" s="19"/>
      <c r="C138" s="19"/>
      <c r="D138" s="19"/>
      <c r="E138" s="19"/>
      <c r="F138" s="19"/>
      <c r="G138" s="19"/>
      <c r="H138" s="19"/>
      <c r="I138" s="19"/>
      <c r="J138" s="19"/>
      <c r="K138" s="19"/>
      <c r="L138" s="19"/>
      <c r="M138" s="19"/>
      <c r="N138" s="19"/>
      <c r="O138" s="19"/>
      <c r="P138" s="19"/>
      <c r="Q138" s="19"/>
      <c r="R138" s="19"/>
      <c r="S138" s="19"/>
      <c r="T138" s="19"/>
      <c r="U138" s="19"/>
      <c r="V138" s="19"/>
      <c r="W138" s="19"/>
    </row>
    <row r="139" spans="1:23" x14ac:dyDescent="0.35">
      <c r="A139" s="19"/>
      <c r="B139" s="19"/>
      <c r="C139" s="19"/>
      <c r="D139" s="19"/>
      <c r="E139" s="19"/>
      <c r="F139" s="19"/>
      <c r="G139" s="19"/>
      <c r="H139" s="19"/>
      <c r="I139" s="19"/>
      <c r="J139" s="19"/>
      <c r="K139" s="19"/>
      <c r="L139" s="19"/>
      <c r="M139" s="19"/>
      <c r="N139" s="19"/>
      <c r="O139" s="19"/>
      <c r="P139" s="19"/>
      <c r="Q139" s="19"/>
      <c r="R139" s="19"/>
      <c r="S139" s="19"/>
      <c r="T139" s="19"/>
      <c r="U139" s="19"/>
      <c r="V139" s="19"/>
      <c r="W139" s="19"/>
    </row>
    <row r="140" spans="1:23" x14ac:dyDescent="0.35">
      <c r="A140" s="19"/>
      <c r="B140" s="19"/>
      <c r="C140" s="19"/>
      <c r="D140" s="19"/>
      <c r="E140" s="19"/>
      <c r="F140" s="19"/>
      <c r="G140" s="19"/>
      <c r="H140" s="19"/>
      <c r="I140" s="19"/>
      <c r="J140" s="19"/>
      <c r="K140" s="19"/>
      <c r="L140" s="19"/>
      <c r="M140" s="19"/>
      <c r="N140" s="19"/>
      <c r="O140" s="19"/>
      <c r="P140" s="19"/>
      <c r="Q140" s="19"/>
      <c r="R140" s="19"/>
      <c r="S140" s="19"/>
      <c r="T140" s="19"/>
      <c r="U140" s="19"/>
      <c r="V140" s="19"/>
      <c r="W140" s="19"/>
    </row>
    <row r="141" spans="1:23" x14ac:dyDescent="0.35">
      <c r="A141" s="19"/>
      <c r="B141" s="19"/>
      <c r="C141" s="19"/>
      <c r="D141" s="19"/>
      <c r="E141" s="19"/>
      <c r="F141" s="19"/>
      <c r="G141" s="19"/>
      <c r="H141" s="19"/>
      <c r="I141" s="19"/>
      <c r="J141" s="19"/>
      <c r="K141" s="19"/>
      <c r="L141" s="19"/>
      <c r="M141" s="19"/>
      <c r="N141" s="19"/>
      <c r="O141" s="19"/>
      <c r="P141" s="19"/>
      <c r="Q141" s="19"/>
      <c r="R141" s="19"/>
      <c r="S141" s="19"/>
      <c r="T141" s="19"/>
      <c r="U141" s="19"/>
      <c r="V141" s="19"/>
      <c r="W141" s="19"/>
    </row>
    <row r="142" spans="1:23" x14ac:dyDescent="0.35">
      <c r="A142" s="19"/>
      <c r="B142" s="19"/>
      <c r="C142" s="19"/>
      <c r="D142" s="19"/>
      <c r="E142" s="19"/>
      <c r="F142" s="19"/>
      <c r="G142" s="19"/>
      <c r="H142" s="19"/>
      <c r="I142" s="19"/>
      <c r="J142" s="19"/>
      <c r="K142" s="19"/>
      <c r="L142" s="19"/>
      <c r="M142" s="19"/>
      <c r="N142" s="19"/>
      <c r="O142" s="19"/>
      <c r="P142" s="19"/>
      <c r="Q142" s="19"/>
      <c r="R142" s="19"/>
      <c r="S142" s="19"/>
      <c r="T142" s="19"/>
      <c r="U142" s="19"/>
      <c r="V142" s="19"/>
      <c r="W142" s="19"/>
    </row>
    <row r="143" spans="1:23" x14ac:dyDescent="0.35">
      <c r="A143" s="19"/>
      <c r="B143" s="19"/>
      <c r="C143" s="19"/>
      <c r="D143" s="19"/>
      <c r="E143" s="19"/>
      <c r="F143" s="19"/>
      <c r="G143" s="19"/>
      <c r="H143" s="19"/>
      <c r="I143" s="19"/>
      <c r="J143" s="19"/>
      <c r="K143" s="19"/>
      <c r="L143" s="19"/>
      <c r="M143" s="19"/>
      <c r="N143" s="19"/>
      <c r="O143" s="19"/>
      <c r="P143" s="19"/>
      <c r="Q143" s="19"/>
      <c r="R143" s="19"/>
      <c r="S143" s="19"/>
      <c r="T143" s="19"/>
      <c r="U143" s="19"/>
      <c r="V143" s="19"/>
      <c r="W143" s="19"/>
    </row>
    <row r="144" spans="1:23" x14ac:dyDescent="0.35">
      <c r="A144" s="19"/>
      <c r="B144" s="19"/>
      <c r="C144" s="19"/>
      <c r="D144" s="19"/>
      <c r="E144" s="19"/>
      <c r="F144" s="19"/>
      <c r="G144" s="19"/>
      <c r="H144" s="19"/>
      <c r="I144" s="19"/>
      <c r="J144" s="19"/>
      <c r="K144" s="19"/>
      <c r="L144" s="19"/>
      <c r="M144" s="19"/>
      <c r="N144" s="19"/>
      <c r="O144" s="19"/>
      <c r="P144" s="19"/>
      <c r="Q144" s="19"/>
      <c r="R144" s="19"/>
      <c r="S144" s="19"/>
      <c r="T144" s="19"/>
      <c r="U144" s="19"/>
      <c r="V144" s="19"/>
      <c r="W144" s="19"/>
    </row>
    <row r="145" spans="1:23" x14ac:dyDescent="0.35">
      <c r="A145" s="19"/>
      <c r="B145" s="19"/>
      <c r="C145" s="19"/>
      <c r="D145" s="19"/>
      <c r="E145" s="19"/>
      <c r="F145" s="19"/>
      <c r="G145" s="19"/>
      <c r="H145" s="19"/>
      <c r="I145" s="19"/>
      <c r="J145" s="19"/>
      <c r="K145" s="19"/>
      <c r="L145" s="19"/>
      <c r="M145" s="19"/>
      <c r="N145" s="19"/>
      <c r="O145" s="19"/>
      <c r="P145" s="19"/>
      <c r="Q145" s="19"/>
      <c r="R145" s="19"/>
      <c r="S145" s="19"/>
      <c r="T145" s="19"/>
      <c r="U145" s="19"/>
      <c r="V145" s="19"/>
      <c r="W145" s="19"/>
    </row>
    <row r="146" spans="1:23" x14ac:dyDescent="0.35">
      <c r="A146" s="19"/>
      <c r="B146" s="19"/>
      <c r="C146" s="19"/>
      <c r="D146" s="19"/>
      <c r="E146" s="19"/>
      <c r="F146" s="19"/>
      <c r="G146" s="19"/>
      <c r="H146" s="19"/>
      <c r="I146" s="19"/>
      <c r="J146" s="19"/>
      <c r="K146" s="19"/>
      <c r="L146" s="19"/>
      <c r="M146" s="19"/>
      <c r="N146" s="19"/>
      <c r="O146" s="19"/>
      <c r="P146" s="19"/>
      <c r="Q146" s="19"/>
      <c r="R146" s="19"/>
      <c r="S146" s="19"/>
      <c r="T146" s="19"/>
      <c r="U146" s="19"/>
      <c r="V146" s="19"/>
      <c r="W146" s="19"/>
    </row>
    <row r="147" spans="1:23" x14ac:dyDescent="0.35">
      <c r="A147" s="19"/>
      <c r="B147" s="19"/>
      <c r="C147" s="19"/>
      <c r="D147" s="19"/>
      <c r="E147" s="19"/>
      <c r="F147" s="19"/>
      <c r="G147" s="19"/>
      <c r="H147" s="19"/>
      <c r="I147" s="19"/>
      <c r="J147" s="19"/>
      <c r="K147" s="19"/>
      <c r="L147" s="19"/>
      <c r="M147" s="19"/>
      <c r="N147" s="19"/>
      <c r="O147" s="19"/>
      <c r="P147" s="19"/>
      <c r="Q147" s="19"/>
      <c r="R147" s="19"/>
      <c r="S147" s="19"/>
      <c r="T147" s="19"/>
      <c r="U147" s="19"/>
      <c r="V147" s="19"/>
      <c r="W147" s="19"/>
    </row>
    <row r="148" spans="1:23" x14ac:dyDescent="0.35">
      <c r="A148" s="19"/>
      <c r="B148" s="19"/>
      <c r="C148" s="19"/>
      <c r="D148" s="19"/>
      <c r="E148" s="19"/>
      <c r="F148" s="19"/>
      <c r="G148" s="19"/>
      <c r="H148" s="19"/>
      <c r="I148" s="19"/>
      <c r="J148" s="19"/>
      <c r="K148" s="19"/>
      <c r="L148" s="19"/>
      <c r="M148" s="19"/>
      <c r="N148" s="19"/>
      <c r="O148" s="19"/>
      <c r="P148" s="19"/>
      <c r="Q148" s="19"/>
      <c r="R148" s="19"/>
      <c r="S148" s="19"/>
      <c r="T148" s="19"/>
      <c r="U148" s="19"/>
      <c r="V148" s="19"/>
      <c r="W148" s="19"/>
    </row>
    <row r="149" spans="1:23" x14ac:dyDescent="0.35">
      <c r="A149" s="19"/>
      <c r="B149" s="19"/>
      <c r="C149" s="19"/>
      <c r="D149" s="19"/>
      <c r="E149" s="19"/>
      <c r="F149" s="19"/>
      <c r="G149" s="19"/>
      <c r="H149" s="19"/>
      <c r="I149" s="19"/>
      <c r="J149" s="19"/>
      <c r="K149" s="19"/>
      <c r="L149" s="19"/>
      <c r="M149" s="19"/>
      <c r="N149" s="19"/>
      <c r="O149" s="19"/>
      <c r="P149" s="19"/>
      <c r="Q149" s="19"/>
      <c r="R149" s="19"/>
      <c r="S149" s="19"/>
      <c r="T149" s="19"/>
      <c r="U149" s="19"/>
      <c r="V149" s="19"/>
      <c r="W149" s="19"/>
    </row>
    <row r="150" spans="1:23" x14ac:dyDescent="0.35">
      <c r="A150" s="19"/>
      <c r="B150" s="19"/>
      <c r="C150" s="19"/>
      <c r="D150" s="19"/>
      <c r="E150" s="19"/>
      <c r="F150" s="19"/>
      <c r="G150" s="19"/>
      <c r="H150" s="19"/>
      <c r="I150" s="19"/>
      <c r="J150" s="19"/>
      <c r="K150" s="19"/>
      <c r="L150" s="19"/>
      <c r="M150" s="19"/>
      <c r="N150" s="19"/>
      <c r="O150" s="19"/>
      <c r="P150" s="19"/>
      <c r="Q150" s="19"/>
      <c r="R150" s="19"/>
      <c r="S150" s="19"/>
      <c r="T150" s="19"/>
      <c r="U150" s="19"/>
      <c r="V150" s="19"/>
      <c r="W150" s="19"/>
    </row>
    <row r="151" spans="1:23" x14ac:dyDescent="0.35">
      <c r="A151" s="19"/>
      <c r="B151" s="19"/>
      <c r="C151" s="19"/>
      <c r="D151" s="19"/>
      <c r="E151" s="19"/>
      <c r="F151" s="19"/>
      <c r="G151" s="19"/>
      <c r="H151" s="19"/>
      <c r="I151" s="19"/>
      <c r="J151" s="19"/>
      <c r="K151" s="19"/>
      <c r="L151" s="19"/>
      <c r="M151" s="19"/>
      <c r="N151" s="19"/>
      <c r="O151" s="19"/>
      <c r="P151" s="19"/>
      <c r="Q151" s="19"/>
      <c r="R151" s="19"/>
      <c r="S151" s="19"/>
      <c r="T151" s="19"/>
      <c r="U151" s="19"/>
      <c r="V151" s="19"/>
      <c r="W151" s="19"/>
    </row>
    <row r="152" spans="1:23" x14ac:dyDescent="0.35">
      <c r="A152" s="19"/>
      <c r="B152" s="19"/>
      <c r="C152" s="19"/>
      <c r="D152" s="19"/>
      <c r="E152" s="19"/>
      <c r="F152" s="19"/>
      <c r="G152" s="19"/>
      <c r="H152" s="19"/>
      <c r="I152" s="19"/>
      <c r="J152" s="19"/>
      <c r="K152" s="19"/>
      <c r="L152" s="19"/>
      <c r="M152" s="19"/>
      <c r="N152" s="19"/>
      <c r="O152" s="19"/>
      <c r="P152" s="19"/>
      <c r="Q152" s="19"/>
      <c r="R152" s="19"/>
      <c r="S152" s="19"/>
      <c r="T152" s="19"/>
      <c r="U152" s="19"/>
      <c r="V152" s="19"/>
      <c r="W152" s="19"/>
    </row>
    <row r="153" spans="1:23" x14ac:dyDescent="0.35">
      <c r="A153" s="19"/>
      <c r="B153" s="19"/>
      <c r="C153" s="19"/>
      <c r="D153" s="19"/>
      <c r="E153" s="19"/>
      <c r="F153" s="19"/>
      <c r="G153" s="19"/>
      <c r="H153" s="19"/>
      <c r="I153" s="19"/>
      <c r="J153" s="19"/>
      <c r="K153" s="19"/>
      <c r="L153" s="19"/>
      <c r="M153" s="19"/>
      <c r="N153" s="19"/>
      <c r="O153" s="19"/>
      <c r="P153" s="19"/>
      <c r="Q153" s="19"/>
      <c r="R153" s="19"/>
      <c r="S153" s="19"/>
      <c r="T153" s="19"/>
      <c r="U153" s="19"/>
      <c r="V153" s="19"/>
      <c r="W153" s="19"/>
    </row>
    <row r="154" spans="1:23" x14ac:dyDescent="0.35">
      <c r="A154" s="19"/>
      <c r="B154" s="19"/>
      <c r="C154" s="19"/>
      <c r="D154" s="19"/>
      <c r="E154" s="19"/>
      <c r="F154" s="19"/>
      <c r="G154" s="19"/>
      <c r="H154" s="19"/>
      <c r="I154" s="19"/>
      <c r="J154" s="19"/>
      <c r="K154" s="19"/>
      <c r="L154" s="19"/>
      <c r="M154" s="19"/>
      <c r="N154" s="19"/>
      <c r="O154" s="19"/>
      <c r="P154" s="19"/>
      <c r="Q154" s="19"/>
      <c r="R154" s="19"/>
      <c r="S154" s="19"/>
      <c r="T154" s="19"/>
      <c r="U154" s="19"/>
      <c r="V154" s="19"/>
      <c r="W154" s="19"/>
    </row>
    <row r="155" spans="1:23" x14ac:dyDescent="0.35">
      <c r="A155" s="19"/>
      <c r="B155" s="19"/>
      <c r="C155" s="19"/>
      <c r="D155" s="19"/>
      <c r="E155" s="19"/>
      <c r="F155" s="19"/>
      <c r="G155" s="19"/>
      <c r="H155" s="19"/>
      <c r="I155" s="19"/>
      <c r="J155" s="19"/>
      <c r="K155" s="19"/>
      <c r="L155" s="19"/>
      <c r="M155" s="19"/>
      <c r="N155" s="19"/>
      <c r="O155" s="19"/>
      <c r="P155" s="19"/>
      <c r="Q155" s="19"/>
      <c r="R155" s="19"/>
      <c r="S155" s="19"/>
      <c r="T155" s="19"/>
      <c r="U155" s="19"/>
      <c r="V155" s="19"/>
      <c r="W155" s="19"/>
    </row>
    <row r="156" spans="1:23" x14ac:dyDescent="0.35">
      <c r="A156" s="19"/>
      <c r="B156" s="19"/>
      <c r="C156" s="19"/>
      <c r="D156" s="19"/>
      <c r="E156" s="19"/>
      <c r="F156" s="19"/>
      <c r="G156" s="19"/>
      <c r="H156" s="19"/>
      <c r="I156" s="19"/>
      <c r="J156" s="19"/>
      <c r="K156" s="19"/>
      <c r="L156" s="19"/>
      <c r="M156" s="19"/>
      <c r="N156" s="19"/>
      <c r="O156" s="19"/>
      <c r="P156" s="19"/>
      <c r="Q156" s="19"/>
      <c r="R156" s="19"/>
      <c r="S156" s="19"/>
      <c r="T156" s="19"/>
      <c r="U156" s="19"/>
      <c r="V156" s="19"/>
      <c r="W156" s="19"/>
    </row>
    <row r="157" spans="1:23" x14ac:dyDescent="0.35">
      <c r="A157" s="19"/>
      <c r="B157" s="19"/>
      <c r="C157" s="19"/>
      <c r="D157" s="19"/>
      <c r="E157" s="19"/>
      <c r="F157" s="19"/>
      <c r="G157" s="19"/>
      <c r="H157" s="19"/>
      <c r="I157" s="19"/>
      <c r="J157" s="19"/>
      <c r="K157" s="19"/>
      <c r="L157" s="19"/>
      <c r="M157" s="19"/>
      <c r="N157" s="19"/>
      <c r="O157" s="19"/>
      <c r="P157" s="19"/>
      <c r="Q157" s="19"/>
      <c r="R157" s="19"/>
      <c r="S157" s="19"/>
      <c r="T157" s="19"/>
      <c r="U157" s="19"/>
      <c r="V157" s="19"/>
      <c r="W157" s="19"/>
    </row>
    <row r="158" spans="1:23" x14ac:dyDescent="0.35">
      <c r="A158" s="19"/>
      <c r="B158" s="19"/>
      <c r="C158" s="19"/>
      <c r="D158" s="19"/>
      <c r="E158" s="19"/>
      <c r="F158" s="19"/>
      <c r="G158" s="19"/>
      <c r="H158" s="19"/>
      <c r="I158" s="19"/>
      <c r="J158" s="19"/>
      <c r="K158" s="19"/>
      <c r="L158" s="19"/>
      <c r="M158" s="19"/>
      <c r="N158" s="19"/>
      <c r="O158" s="19"/>
      <c r="P158" s="19"/>
      <c r="Q158" s="19"/>
      <c r="R158" s="19"/>
      <c r="S158" s="19"/>
      <c r="T158" s="19"/>
      <c r="U158" s="19"/>
      <c r="V158" s="19"/>
      <c r="W158" s="19"/>
    </row>
    <row r="159" spans="1:23" x14ac:dyDescent="0.35">
      <c r="A159" s="19"/>
      <c r="B159" s="19"/>
      <c r="C159" s="19"/>
      <c r="D159" s="19"/>
      <c r="E159" s="19"/>
      <c r="F159" s="19"/>
      <c r="G159" s="19"/>
      <c r="H159" s="19"/>
      <c r="I159" s="19"/>
      <c r="J159" s="19"/>
      <c r="K159" s="19"/>
      <c r="L159" s="19"/>
      <c r="M159" s="19"/>
      <c r="N159" s="19"/>
      <c r="O159" s="19"/>
      <c r="P159" s="19"/>
      <c r="Q159" s="19"/>
      <c r="R159" s="19"/>
      <c r="S159" s="19"/>
      <c r="T159" s="19"/>
      <c r="U159" s="19"/>
      <c r="V159" s="19"/>
      <c r="W159" s="19"/>
    </row>
    <row r="160" spans="1:23" x14ac:dyDescent="0.35">
      <c r="A160" s="19"/>
      <c r="B160" s="19"/>
      <c r="C160" s="19"/>
      <c r="D160" s="19"/>
      <c r="E160" s="19"/>
      <c r="F160" s="19"/>
      <c r="G160" s="19"/>
      <c r="H160" s="19"/>
      <c r="I160" s="19"/>
      <c r="J160" s="19"/>
      <c r="K160" s="19"/>
      <c r="L160" s="19"/>
      <c r="M160" s="19"/>
      <c r="N160" s="19"/>
      <c r="O160" s="19"/>
      <c r="P160" s="19"/>
      <c r="Q160" s="19"/>
      <c r="R160" s="19"/>
      <c r="S160" s="19"/>
      <c r="T160" s="19"/>
      <c r="U160" s="19"/>
      <c r="V160" s="19"/>
      <c r="W160" s="19"/>
    </row>
    <row r="161" spans="1:23" x14ac:dyDescent="0.35">
      <c r="A161" s="19"/>
      <c r="B161" s="19"/>
      <c r="C161" s="19"/>
      <c r="D161" s="19"/>
      <c r="E161" s="19"/>
      <c r="F161" s="19"/>
      <c r="G161" s="19"/>
      <c r="H161" s="19"/>
      <c r="I161" s="19"/>
      <c r="J161" s="19"/>
      <c r="K161" s="19"/>
      <c r="L161" s="19"/>
      <c r="M161" s="19"/>
      <c r="N161" s="19"/>
      <c r="O161" s="19"/>
      <c r="P161" s="19"/>
      <c r="Q161" s="19"/>
      <c r="R161" s="19"/>
      <c r="S161" s="19"/>
      <c r="T161" s="19"/>
      <c r="U161" s="19"/>
      <c r="V161" s="19"/>
      <c r="W161" s="19"/>
    </row>
    <row r="162" spans="1:23" x14ac:dyDescent="0.35">
      <c r="A162" s="19"/>
      <c r="B162" s="19"/>
      <c r="C162" s="19"/>
      <c r="D162" s="19"/>
      <c r="E162" s="19"/>
      <c r="F162" s="19"/>
      <c r="G162" s="19"/>
      <c r="H162" s="19"/>
      <c r="I162" s="19"/>
      <c r="J162" s="19"/>
      <c r="K162" s="19"/>
      <c r="L162" s="19"/>
      <c r="M162" s="19"/>
      <c r="N162" s="19"/>
      <c r="O162" s="19"/>
      <c r="P162" s="19"/>
      <c r="Q162" s="19"/>
      <c r="R162" s="19"/>
      <c r="S162" s="19"/>
      <c r="T162" s="19"/>
      <c r="U162" s="19"/>
      <c r="V162" s="19"/>
      <c r="W162" s="19"/>
    </row>
    <row r="163" spans="1:23" x14ac:dyDescent="0.35">
      <c r="A163" s="19"/>
      <c r="B163" s="19"/>
      <c r="C163" s="19"/>
      <c r="D163" s="19"/>
      <c r="E163" s="19"/>
      <c r="F163" s="19"/>
      <c r="G163" s="19"/>
      <c r="H163" s="19"/>
      <c r="I163" s="19"/>
      <c r="J163" s="19"/>
      <c r="K163" s="19"/>
      <c r="L163" s="19"/>
      <c r="M163" s="19"/>
      <c r="N163" s="19"/>
      <c r="O163" s="19"/>
      <c r="P163" s="19"/>
      <c r="Q163" s="19"/>
      <c r="R163" s="19"/>
      <c r="S163" s="19"/>
      <c r="T163" s="19"/>
      <c r="U163" s="19"/>
      <c r="V163" s="19"/>
      <c r="W163" s="19"/>
    </row>
    <row r="164" spans="1:23" x14ac:dyDescent="0.35">
      <c r="A164" s="19"/>
      <c r="B164" s="19"/>
      <c r="C164" s="19"/>
      <c r="D164" s="19"/>
      <c r="E164" s="19"/>
      <c r="F164" s="19"/>
      <c r="G164" s="19"/>
      <c r="H164" s="19"/>
      <c r="I164" s="19"/>
      <c r="J164" s="19"/>
      <c r="K164" s="19"/>
      <c r="L164" s="19"/>
      <c r="M164" s="19"/>
      <c r="N164" s="19"/>
      <c r="O164" s="19"/>
      <c r="P164" s="19"/>
      <c r="Q164" s="19"/>
      <c r="R164" s="19"/>
      <c r="S164" s="19"/>
      <c r="T164" s="19"/>
      <c r="U164" s="19"/>
      <c r="V164" s="19"/>
      <c r="W164" s="19"/>
    </row>
    <row r="165" spans="1:23" x14ac:dyDescent="0.35">
      <c r="A165" s="19"/>
      <c r="B165" s="19"/>
      <c r="C165" s="19"/>
      <c r="D165" s="19"/>
      <c r="E165" s="19"/>
      <c r="F165" s="19"/>
      <c r="G165" s="19"/>
      <c r="H165" s="19"/>
      <c r="I165" s="19"/>
      <c r="J165" s="19"/>
      <c r="K165" s="19"/>
      <c r="L165" s="19"/>
      <c r="M165" s="19"/>
      <c r="N165" s="19"/>
      <c r="O165" s="19"/>
      <c r="P165" s="19"/>
      <c r="Q165" s="19"/>
      <c r="R165" s="19"/>
      <c r="S165" s="19"/>
      <c r="T165" s="19"/>
      <c r="U165" s="19"/>
      <c r="V165" s="19"/>
      <c r="W165" s="19"/>
    </row>
    <row r="166" spans="1:23" x14ac:dyDescent="0.35">
      <c r="A166" s="19"/>
      <c r="B166" s="19"/>
      <c r="C166" s="19"/>
      <c r="D166" s="19"/>
      <c r="E166" s="19"/>
      <c r="F166" s="19"/>
      <c r="G166" s="19"/>
      <c r="H166" s="19"/>
      <c r="I166" s="19"/>
      <c r="J166" s="19"/>
      <c r="K166" s="19"/>
      <c r="L166" s="19"/>
      <c r="M166" s="19"/>
      <c r="N166" s="19"/>
      <c r="O166" s="19"/>
      <c r="P166" s="19"/>
      <c r="Q166" s="19"/>
      <c r="R166" s="19"/>
      <c r="S166" s="19"/>
      <c r="T166" s="19"/>
      <c r="U166" s="19"/>
      <c r="V166" s="19"/>
      <c r="W166" s="19"/>
    </row>
    <row r="167" spans="1:23" x14ac:dyDescent="0.35">
      <c r="A167" s="19"/>
      <c r="B167" s="19"/>
      <c r="C167" s="19"/>
      <c r="D167" s="19"/>
      <c r="E167" s="19"/>
      <c r="F167" s="19"/>
      <c r="G167" s="19"/>
      <c r="H167" s="19"/>
      <c r="I167" s="19"/>
      <c r="J167" s="19"/>
      <c r="K167" s="19"/>
      <c r="L167" s="19"/>
      <c r="M167" s="19"/>
      <c r="N167" s="19"/>
      <c r="O167" s="19"/>
      <c r="P167" s="19"/>
      <c r="Q167" s="19"/>
      <c r="R167" s="19"/>
      <c r="S167" s="19"/>
      <c r="T167" s="19"/>
      <c r="U167" s="19"/>
      <c r="V167" s="19"/>
      <c r="W167" s="19"/>
    </row>
    <row r="168" spans="1:23" x14ac:dyDescent="0.35">
      <c r="A168" s="19"/>
      <c r="B168" s="19"/>
      <c r="C168" s="19"/>
      <c r="D168" s="19"/>
      <c r="E168" s="19"/>
      <c r="F168" s="19"/>
      <c r="G168" s="19"/>
      <c r="H168" s="19"/>
      <c r="I168" s="19"/>
      <c r="J168" s="19"/>
      <c r="K168" s="19"/>
      <c r="L168" s="19"/>
      <c r="M168" s="19"/>
      <c r="N168" s="19"/>
      <c r="O168" s="19"/>
      <c r="P168" s="19"/>
      <c r="Q168" s="19"/>
      <c r="R168" s="19"/>
      <c r="S168" s="19"/>
      <c r="T168" s="19"/>
      <c r="U168" s="19"/>
      <c r="V168" s="19"/>
      <c r="W168" s="19"/>
    </row>
    <row r="169" spans="1:23" x14ac:dyDescent="0.35">
      <c r="A169" s="19"/>
      <c r="B169" s="19"/>
      <c r="C169" s="19"/>
      <c r="D169" s="19"/>
      <c r="E169" s="19"/>
      <c r="F169" s="19"/>
      <c r="G169" s="19"/>
      <c r="H169" s="19"/>
      <c r="I169" s="19"/>
      <c r="J169" s="19"/>
      <c r="K169" s="19"/>
      <c r="L169" s="19"/>
      <c r="M169" s="19"/>
      <c r="N169" s="19"/>
      <c r="O169" s="19"/>
      <c r="P169" s="19"/>
      <c r="Q169" s="19"/>
      <c r="R169" s="19"/>
      <c r="S169" s="19"/>
      <c r="T169" s="19"/>
      <c r="U169" s="19"/>
      <c r="V169" s="19"/>
      <c r="W169" s="19"/>
    </row>
    <row r="170" spans="1:23" x14ac:dyDescent="0.35">
      <c r="A170" s="19"/>
      <c r="B170" s="19"/>
      <c r="C170" s="19"/>
      <c r="D170" s="19"/>
      <c r="E170" s="19"/>
      <c r="F170" s="19"/>
      <c r="G170" s="19"/>
      <c r="H170" s="19"/>
      <c r="I170" s="19"/>
      <c r="J170" s="19"/>
      <c r="K170" s="19"/>
      <c r="L170" s="19"/>
      <c r="M170" s="19"/>
      <c r="N170" s="19"/>
      <c r="O170" s="19"/>
      <c r="P170" s="19"/>
      <c r="Q170" s="19"/>
      <c r="R170" s="19"/>
      <c r="S170" s="19"/>
      <c r="T170" s="19"/>
      <c r="U170" s="19"/>
      <c r="V170" s="19"/>
      <c r="W170" s="19"/>
    </row>
    <row r="171" spans="1:23" x14ac:dyDescent="0.35">
      <c r="A171" s="19"/>
      <c r="B171" s="19"/>
      <c r="C171" s="19"/>
      <c r="D171" s="19"/>
      <c r="E171" s="19"/>
      <c r="F171" s="19"/>
      <c r="G171" s="19"/>
      <c r="H171" s="19"/>
      <c r="I171" s="19"/>
      <c r="J171" s="19"/>
      <c r="K171" s="19"/>
      <c r="L171" s="19"/>
      <c r="M171" s="19"/>
      <c r="N171" s="19"/>
      <c r="O171" s="19"/>
      <c r="P171" s="19"/>
      <c r="Q171" s="19"/>
      <c r="R171" s="19"/>
      <c r="S171" s="19"/>
      <c r="T171" s="19"/>
      <c r="U171" s="19"/>
      <c r="V171" s="19"/>
      <c r="W171" s="19"/>
    </row>
    <row r="172" spans="1:23" x14ac:dyDescent="0.35">
      <c r="A172" s="19"/>
      <c r="B172" s="19"/>
      <c r="C172" s="19"/>
      <c r="D172" s="19"/>
      <c r="E172" s="19"/>
      <c r="F172" s="19"/>
      <c r="G172" s="19"/>
      <c r="H172" s="19"/>
      <c r="I172" s="19"/>
      <c r="J172" s="19"/>
      <c r="K172" s="19"/>
      <c r="L172" s="19"/>
      <c r="M172" s="19"/>
      <c r="N172" s="19"/>
      <c r="O172" s="19"/>
      <c r="P172" s="19"/>
      <c r="Q172" s="19"/>
      <c r="R172" s="19"/>
      <c r="S172" s="19"/>
      <c r="T172" s="19"/>
      <c r="U172" s="19"/>
      <c r="V172" s="19"/>
      <c r="W172" s="19"/>
    </row>
    <row r="173" spans="1:23" x14ac:dyDescent="0.35">
      <c r="A173" s="19"/>
      <c r="B173" s="19"/>
      <c r="C173" s="19"/>
      <c r="D173" s="19"/>
      <c r="E173" s="19"/>
      <c r="F173" s="19"/>
      <c r="G173" s="19"/>
      <c r="H173" s="19"/>
      <c r="I173" s="19"/>
      <c r="J173" s="19"/>
      <c r="K173" s="19"/>
      <c r="L173" s="19"/>
      <c r="M173" s="19"/>
      <c r="N173" s="19"/>
      <c r="O173" s="19"/>
      <c r="P173" s="19"/>
      <c r="Q173" s="19"/>
      <c r="R173" s="19"/>
      <c r="S173" s="19"/>
      <c r="T173" s="19"/>
      <c r="U173" s="19"/>
      <c r="V173" s="19"/>
      <c r="W173" s="19"/>
    </row>
    <row r="174" spans="1:23" x14ac:dyDescent="0.35">
      <c r="A174" s="19"/>
      <c r="B174" s="19"/>
      <c r="C174" s="19"/>
      <c r="D174" s="19"/>
      <c r="E174" s="19"/>
      <c r="F174" s="19"/>
      <c r="G174" s="19"/>
      <c r="H174" s="19"/>
      <c r="I174" s="19"/>
      <c r="J174" s="19"/>
      <c r="K174" s="19"/>
      <c r="L174" s="19"/>
      <c r="M174" s="19"/>
      <c r="N174" s="19"/>
      <c r="O174" s="19"/>
      <c r="P174" s="19"/>
      <c r="Q174" s="19"/>
      <c r="R174" s="19"/>
      <c r="S174" s="19"/>
      <c r="T174" s="19"/>
      <c r="U174" s="19"/>
      <c r="V174" s="19"/>
      <c r="W174" s="19"/>
    </row>
    <row r="175" spans="1:23" x14ac:dyDescent="0.35">
      <c r="A175" s="19"/>
      <c r="B175" s="19"/>
      <c r="C175" s="19"/>
      <c r="D175" s="19"/>
      <c r="E175" s="19"/>
      <c r="F175" s="19"/>
      <c r="G175" s="19"/>
      <c r="H175" s="19"/>
      <c r="I175" s="19"/>
      <c r="J175" s="19"/>
      <c r="K175" s="19"/>
      <c r="L175" s="19"/>
      <c r="M175" s="19"/>
      <c r="N175" s="19"/>
      <c r="O175" s="19"/>
      <c r="P175" s="19"/>
      <c r="Q175" s="19"/>
      <c r="R175" s="19"/>
      <c r="S175" s="19"/>
      <c r="T175" s="19"/>
      <c r="U175" s="19"/>
      <c r="V175" s="19"/>
      <c r="W175" s="19"/>
    </row>
    <row r="176" spans="1:23" x14ac:dyDescent="0.35">
      <c r="A176" s="19"/>
      <c r="B176" s="19"/>
      <c r="C176" s="19"/>
      <c r="D176" s="19"/>
      <c r="E176" s="19"/>
      <c r="F176" s="19"/>
      <c r="G176" s="19"/>
      <c r="H176" s="19"/>
      <c r="I176" s="19"/>
      <c r="J176" s="19"/>
      <c r="K176" s="19"/>
      <c r="L176" s="19"/>
      <c r="M176" s="19"/>
      <c r="N176" s="19"/>
      <c r="O176" s="19"/>
      <c r="P176" s="19"/>
      <c r="Q176" s="19"/>
      <c r="R176" s="19"/>
      <c r="S176" s="19"/>
      <c r="T176" s="19"/>
      <c r="U176" s="19"/>
      <c r="V176" s="19"/>
      <c r="W176" s="19"/>
    </row>
    <row r="177" spans="1:23" x14ac:dyDescent="0.35">
      <c r="A177" s="19"/>
      <c r="B177" s="19"/>
      <c r="C177" s="19"/>
      <c r="D177" s="19"/>
      <c r="E177" s="19"/>
      <c r="F177" s="19"/>
      <c r="G177" s="19"/>
      <c r="H177" s="19"/>
      <c r="I177" s="19"/>
      <c r="J177" s="19"/>
      <c r="K177" s="19"/>
      <c r="L177" s="19"/>
      <c r="M177" s="19"/>
      <c r="N177" s="19"/>
      <c r="O177" s="19"/>
      <c r="P177" s="19"/>
      <c r="Q177" s="19"/>
      <c r="R177" s="19"/>
      <c r="S177" s="19"/>
      <c r="T177" s="19"/>
      <c r="U177" s="19"/>
      <c r="V177" s="19"/>
      <c r="W177" s="19"/>
    </row>
    <row r="178" spans="1:23" x14ac:dyDescent="0.35">
      <c r="A178" s="19"/>
      <c r="B178" s="19"/>
      <c r="C178" s="19"/>
      <c r="D178" s="19"/>
      <c r="E178" s="19"/>
      <c r="F178" s="19"/>
      <c r="G178" s="19"/>
      <c r="H178" s="19"/>
      <c r="I178" s="19"/>
      <c r="J178" s="19"/>
      <c r="K178" s="19"/>
      <c r="L178" s="19"/>
      <c r="M178" s="19"/>
      <c r="N178" s="19"/>
      <c r="O178" s="19"/>
      <c r="P178" s="19"/>
      <c r="Q178" s="19"/>
      <c r="R178" s="19"/>
      <c r="S178" s="19"/>
      <c r="T178" s="19"/>
      <c r="U178" s="19"/>
      <c r="V178" s="19"/>
      <c r="W178" s="19"/>
    </row>
    <row r="179" spans="1:23" x14ac:dyDescent="0.35">
      <c r="A179" s="19"/>
      <c r="B179" s="19"/>
      <c r="C179" s="19"/>
      <c r="D179" s="19"/>
      <c r="E179" s="19"/>
      <c r="F179" s="19"/>
      <c r="G179" s="19"/>
      <c r="H179" s="19"/>
      <c r="I179" s="19"/>
      <c r="J179" s="19"/>
      <c r="K179" s="19"/>
      <c r="L179" s="19"/>
      <c r="M179" s="19"/>
      <c r="N179" s="19"/>
      <c r="O179" s="19"/>
      <c r="P179" s="19"/>
      <c r="Q179" s="19"/>
      <c r="R179" s="19"/>
      <c r="S179" s="19"/>
      <c r="T179" s="19"/>
      <c r="U179" s="19"/>
      <c r="V179" s="19"/>
      <c r="W179" s="19"/>
    </row>
    <row r="180" spans="1:23" x14ac:dyDescent="0.35">
      <c r="A180" s="19"/>
      <c r="B180" s="19"/>
      <c r="C180" s="19"/>
      <c r="D180" s="19"/>
      <c r="E180" s="19"/>
      <c r="F180" s="19"/>
      <c r="G180" s="19"/>
      <c r="H180" s="19"/>
      <c r="I180" s="19"/>
      <c r="J180" s="19"/>
      <c r="K180" s="19"/>
      <c r="L180" s="19"/>
      <c r="M180" s="19"/>
      <c r="N180" s="19"/>
      <c r="O180" s="19"/>
      <c r="P180" s="19"/>
      <c r="Q180" s="19"/>
      <c r="R180" s="19"/>
      <c r="S180" s="19"/>
      <c r="T180" s="19"/>
      <c r="U180" s="19"/>
      <c r="V180" s="19"/>
      <c r="W180" s="19"/>
    </row>
    <row r="181" spans="1:23" x14ac:dyDescent="0.35">
      <c r="A181" s="19"/>
      <c r="B181" s="19"/>
      <c r="C181" s="19"/>
      <c r="D181" s="19"/>
      <c r="E181" s="19"/>
      <c r="F181" s="19"/>
      <c r="G181" s="19"/>
      <c r="H181" s="19"/>
      <c r="I181" s="19"/>
      <c r="J181" s="19"/>
      <c r="K181" s="19"/>
      <c r="L181" s="19"/>
      <c r="M181" s="19"/>
      <c r="N181" s="19"/>
      <c r="O181" s="19"/>
      <c r="P181" s="19"/>
      <c r="Q181" s="19"/>
      <c r="R181" s="19"/>
      <c r="S181" s="19"/>
      <c r="T181" s="19"/>
      <c r="U181" s="19"/>
      <c r="V181" s="19"/>
      <c r="W181" s="19"/>
    </row>
    <row r="182" spans="1:23" x14ac:dyDescent="0.35">
      <c r="A182" s="19"/>
      <c r="B182" s="19"/>
      <c r="C182" s="19"/>
      <c r="D182" s="19"/>
      <c r="E182" s="19"/>
      <c r="F182" s="19"/>
      <c r="G182" s="19"/>
      <c r="H182" s="19"/>
      <c r="I182" s="19"/>
      <c r="J182" s="19"/>
      <c r="K182" s="19"/>
      <c r="L182" s="19"/>
      <c r="M182" s="19"/>
      <c r="N182" s="19"/>
      <c r="O182" s="19"/>
      <c r="P182" s="19"/>
      <c r="Q182" s="19"/>
      <c r="R182" s="19"/>
      <c r="S182" s="19"/>
      <c r="T182" s="19"/>
      <c r="U182" s="19"/>
      <c r="V182" s="19"/>
      <c r="W182" s="19"/>
    </row>
    <row r="183" spans="1:23" x14ac:dyDescent="0.35">
      <c r="A183" s="19"/>
      <c r="B183" s="19"/>
      <c r="C183" s="19"/>
      <c r="D183" s="19"/>
      <c r="E183" s="19"/>
      <c r="F183" s="19"/>
      <c r="G183" s="19"/>
      <c r="H183" s="19"/>
      <c r="I183" s="19"/>
      <c r="J183" s="19"/>
      <c r="K183" s="19"/>
      <c r="L183" s="19"/>
      <c r="M183" s="19"/>
      <c r="N183" s="19"/>
      <c r="O183" s="19"/>
      <c r="P183" s="19"/>
      <c r="Q183" s="19"/>
      <c r="R183" s="19"/>
      <c r="S183" s="19"/>
      <c r="T183" s="19"/>
      <c r="U183" s="19"/>
      <c r="V183" s="19"/>
      <c r="W183" s="19"/>
    </row>
    <row r="184" spans="1:23" x14ac:dyDescent="0.35">
      <c r="A184" s="19"/>
      <c r="B184" s="19"/>
      <c r="C184" s="19"/>
      <c r="D184" s="19"/>
      <c r="E184" s="19"/>
      <c r="F184" s="19"/>
      <c r="G184" s="19"/>
      <c r="H184" s="19"/>
      <c r="I184" s="19"/>
      <c r="J184" s="19"/>
      <c r="K184" s="19"/>
      <c r="L184" s="19"/>
      <c r="M184" s="19"/>
      <c r="N184" s="19"/>
      <c r="O184" s="19"/>
      <c r="P184" s="19"/>
      <c r="Q184" s="19"/>
      <c r="R184" s="19"/>
      <c r="S184" s="19"/>
      <c r="T184" s="19"/>
      <c r="U184" s="19"/>
      <c r="V184" s="19"/>
      <c r="W184" s="19"/>
    </row>
    <row r="185" spans="1:23" x14ac:dyDescent="0.35">
      <c r="A185" s="19"/>
      <c r="B185" s="19"/>
      <c r="C185" s="19"/>
      <c r="D185" s="19"/>
      <c r="E185" s="19"/>
      <c r="F185" s="19"/>
      <c r="G185" s="19"/>
      <c r="H185" s="19"/>
      <c r="I185" s="19"/>
      <c r="J185" s="19"/>
      <c r="K185" s="19"/>
      <c r="L185" s="19"/>
      <c r="M185" s="19"/>
      <c r="N185" s="19"/>
      <c r="O185" s="19"/>
      <c r="P185" s="19"/>
      <c r="Q185" s="19"/>
      <c r="R185" s="19"/>
      <c r="S185" s="19"/>
      <c r="T185" s="19"/>
      <c r="U185" s="19"/>
      <c r="V185" s="19"/>
      <c r="W185" s="19"/>
    </row>
    <row r="186" spans="1:23" x14ac:dyDescent="0.35">
      <c r="A186" s="19"/>
      <c r="B186" s="19"/>
      <c r="C186" s="19"/>
      <c r="D186" s="19"/>
      <c r="E186" s="19"/>
      <c r="F186" s="19"/>
      <c r="G186" s="19"/>
      <c r="H186" s="19"/>
      <c r="I186" s="19"/>
      <c r="J186" s="19"/>
      <c r="K186" s="19"/>
      <c r="L186" s="19"/>
      <c r="M186" s="19"/>
      <c r="N186" s="19"/>
      <c r="O186" s="19"/>
      <c r="P186" s="19"/>
      <c r="Q186" s="19"/>
      <c r="R186" s="19"/>
      <c r="S186" s="19"/>
      <c r="T186" s="19"/>
      <c r="U186" s="19"/>
      <c r="V186" s="19"/>
      <c r="W186" s="19"/>
    </row>
    <row r="187" spans="1:23" x14ac:dyDescent="0.35">
      <c r="A187" s="19"/>
      <c r="B187" s="19"/>
      <c r="C187" s="19"/>
      <c r="D187" s="19"/>
      <c r="E187" s="19"/>
      <c r="F187" s="19"/>
      <c r="G187" s="19"/>
      <c r="H187" s="19"/>
      <c r="I187" s="19"/>
      <c r="J187" s="19"/>
      <c r="K187" s="19"/>
      <c r="L187" s="19"/>
      <c r="M187" s="19"/>
      <c r="N187" s="19"/>
      <c r="O187" s="19"/>
      <c r="P187" s="19"/>
      <c r="Q187" s="19"/>
      <c r="R187" s="19"/>
      <c r="S187" s="19"/>
      <c r="T187" s="19"/>
      <c r="U187" s="19"/>
      <c r="V187" s="19"/>
      <c r="W187" s="19"/>
    </row>
    <row r="188" spans="1:23" x14ac:dyDescent="0.35">
      <c r="A188" s="19"/>
      <c r="B188" s="19"/>
      <c r="C188" s="19"/>
      <c r="D188" s="19"/>
      <c r="E188" s="19"/>
      <c r="F188" s="19"/>
      <c r="G188" s="19"/>
      <c r="H188" s="19"/>
      <c r="I188" s="19"/>
      <c r="J188" s="19"/>
      <c r="K188" s="19"/>
      <c r="L188" s="19"/>
      <c r="M188" s="19"/>
      <c r="N188" s="19"/>
      <c r="O188" s="19"/>
      <c r="P188" s="19"/>
      <c r="Q188" s="19"/>
      <c r="R188" s="19"/>
      <c r="S188" s="19"/>
      <c r="T188" s="19"/>
      <c r="U188" s="19"/>
      <c r="V188" s="19"/>
      <c r="W188" s="19"/>
    </row>
    <row r="189" spans="1:23" x14ac:dyDescent="0.35">
      <c r="A189" s="19"/>
      <c r="B189" s="19"/>
      <c r="C189" s="19"/>
      <c r="D189" s="19"/>
      <c r="E189" s="19"/>
      <c r="F189" s="19"/>
      <c r="G189" s="19"/>
      <c r="H189" s="19"/>
      <c r="I189" s="19"/>
      <c r="J189" s="19"/>
      <c r="K189" s="19"/>
      <c r="L189" s="19"/>
      <c r="M189" s="19"/>
      <c r="N189" s="19"/>
      <c r="O189" s="19"/>
      <c r="P189" s="19"/>
      <c r="Q189" s="19"/>
      <c r="R189" s="19"/>
      <c r="S189" s="19"/>
      <c r="T189" s="19"/>
      <c r="U189" s="19"/>
      <c r="V189" s="19"/>
      <c r="W189" s="19"/>
    </row>
    <row r="190" spans="1:23" x14ac:dyDescent="0.35">
      <c r="A190" s="19"/>
      <c r="B190" s="19"/>
      <c r="C190" s="19"/>
      <c r="D190" s="19"/>
      <c r="E190" s="19"/>
      <c r="F190" s="19"/>
      <c r="G190" s="19"/>
      <c r="H190" s="19"/>
      <c r="I190" s="19"/>
      <c r="J190" s="19"/>
      <c r="K190" s="19"/>
      <c r="L190" s="19"/>
      <c r="M190" s="19"/>
      <c r="N190" s="19"/>
      <c r="O190" s="19"/>
      <c r="P190" s="19"/>
      <c r="Q190" s="19"/>
      <c r="R190" s="19"/>
      <c r="S190" s="19"/>
      <c r="T190" s="19"/>
      <c r="U190" s="19"/>
      <c r="V190" s="19"/>
      <c r="W190" s="19"/>
    </row>
    <row r="191" spans="1:23" x14ac:dyDescent="0.35">
      <c r="A191" s="19"/>
      <c r="B191" s="19"/>
      <c r="C191" s="19"/>
      <c r="D191" s="19"/>
      <c r="E191" s="19"/>
      <c r="F191" s="19"/>
      <c r="G191" s="19"/>
      <c r="H191" s="19"/>
      <c r="I191" s="19"/>
      <c r="J191" s="19"/>
      <c r="K191" s="19"/>
      <c r="L191" s="19"/>
      <c r="M191" s="19"/>
      <c r="N191" s="19"/>
      <c r="O191" s="19"/>
      <c r="P191" s="19"/>
      <c r="Q191" s="19"/>
      <c r="R191" s="19"/>
      <c r="S191" s="19"/>
      <c r="T191" s="19"/>
      <c r="U191" s="19"/>
      <c r="V191" s="19"/>
      <c r="W191" s="19"/>
    </row>
    <row r="192" spans="1:23" x14ac:dyDescent="0.35">
      <c r="A192" s="19"/>
      <c r="B192" s="19"/>
      <c r="C192" s="19"/>
      <c r="D192" s="19"/>
      <c r="E192" s="19"/>
      <c r="F192" s="19"/>
      <c r="G192" s="19"/>
      <c r="H192" s="19"/>
      <c r="I192" s="19"/>
      <c r="J192" s="19"/>
      <c r="K192" s="19"/>
      <c r="L192" s="19"/>
      <c r="M192" s="19"/>
      <c r="N192" s="19"/>
      <c r="O192" s="19"/>
      <c r="P192" s="19"/>
      <c r="Q192" s="19"/>
      <c r="R192" s="19"/>
      <c r="S192" s="19"/>
      <c r="T192" s="19"/>
      <c r="U192" s="19"/>
      <c r="V192" s="19"/>
      <c r="W192" s="19"/>
    </row>
    <row r="193" spans="1:23" x14ac:dyDescent="0.35">
      <c r="A193" s="19"/>
      <c r="B193" s="19"/>
      <c r="C193" s="19"/>
      <c r="D193" s="19"/>
      <c r="E193" s="19"/>
      <c r="F193" s="19"/>
      <c r="G193" s="19"/>
      <c r="H193" s="19"/>
      <c r="I193" s="19"/>
      <c r="J193" s="19"/>
      <c r="K193" s="19"/>
      <c r="L193" s="19"/>
      <c r="M193" s="19"/>
      <c r="N193" s="19"/>
      <c r="O193" s="19"/>
      <c r="P193" s="19"/>
      <c r="Q193" s="19"/>
      <c r="R193" s="19"/>
      <c r="S193" s="19"/>
      <c r="T193" s="19"/>
      <c r="U193" s="19"/>
      <c r="V193" s="19"/>
      <c r="W193" s="19"/>
    </row>
    <row r="194" spans="1:23" x14ac:dyDescent="0.35">
      <c r="A194" s="19"/>
      <c r="B194" s="19"/>
      <c r="C194" s="19"/>
      <c r="D194" s="19"/>
      <c r="E194" s="19"/>
      <c r="F194" s="19"/>
      <c r="G194" s="19"/>
      <c r="H194" s="19"/>
      <c r="I194" s="19"/>
      <c r="J194" s="19"/>
      <c r="K194" s="19"/>
      <c r="L194" s="19"/>
      <c r="M194" s="19"/>
      <c r="N194" s="19"/>
      <c r="O194" s="19"/>
      <c r="P194" s="19"/>
      <c r="Q194" s="19"/>
      <c r="R194" s="19"/>
      <c r="S194" s="19"/>
      <c r="T194" s="19"/>
      <c r="U194" s="19"/>
      <c r="V194" s="19"/>
      <c r="W194" s="19"/>
    </row>
    <row r="195" spans="1:23" x14ac:dyDescent="0.35">
      <c r="A195" s="19"/>
      <c r="B195" s="19"/>
      <c r="C195" s="19"/>
      <c r="D195" s="19"/>
      <c r="E195" s="19"/>
      <c r="F195" s="19"/>
      <c r="G195" s="19"/>
      <c r="H195" s="19"/>
      <c r="I195" s="19"/>
      <c r="J195" s="19"/>
      <c r="K195" s="19"/>
      <c r="L195" s="19"/>
      <c r="M195" s="19"/>
      <c r="N195" s="19"/>
      <c r="O195" s="19"/>
      <c r="P195" s="19"/>
      <c r="Q195" s="19"/>
      <c r="R195" s="19"/>
      <c r="S195" s="19"/>
      <c r="T195" s="19"/>
      <c r="U195" s="19"/>
      <c r="V195" s="19"/>
      <c r="W195" s="19"/>
    </row>
    <row r="196" spans="1:23" x14ac:dyDescent="0.35">
      <c r="A196" s="19"/>
      <c r="B196" s="19"/>
      <c r="C196" s="19"/>
      <c r="D196" s="19"/>
      <c r="E196" s="19"/>
      <c r="F196" s="19"/>
      <c r="G196" s="19"/>
      <c r="H196" s="19"/>
      <c r="I196" s="19"/>
      <c r="J196" s="19"/>
      <c r="K196" s="19"/>
      <c r="L196" s="19"/>
      <c r="M196" s="19"/>
      <c r="N196" s="19"/>
      <c r="O196" s="19"/>
      <c r="P196" s="19"/>
      <c r="Q196" s="19"/>
      <c r="R196" s="19"/>
      <c r="S196" s="19"/>
      <c r="T196" s="19"/>
      <c r="U196" s="19"/>
      <c r="V196" s="19"/>
      <c r="W196" s="19"/>
    </row>
    <row r="197" spans="1:23" x14ac:dyDescent="0.35">
      <c r="A197" s="19"/>
      <c r="B197" s="19"/>
      <c r="C197" s="19"/>
      <c r="D197" s="19"/>
      <c r="E197" s="19"/>
      <c r="F197" s="19"/>
      <c r="G197" s="19"/>
      <c r="H197" s="19"/>
      <c r="I197" s="19"/>
      <c r="J197" s="19"/>
      <c r="K197" s="19"/>
      <c r="L197" s="19"/>
      <c r="M197" s="19"/>
      <c r="N197" s="19"/>
      <c r="O197" s="19"/>
      <c r="P197" s="19"/>
      <c r="Q197" s="19"/>
      <c r="R197" s="19"/>
      <c r="S197" s="19"/>
      <c r="T197" s="19"/>
      <c r="U197" s="19"/>
      <c r="V197" s="19"/>
      <c r="W197" s="19"/>
    </row>
    <row r="198" spans="1:23" x14ac:dyDescent="0.35">
      <c r="A198" s="19"/>
      <c r="B198" s="19"/>
      <c r="C198" s="19"/>
      <c r="D198" s="19"/>
      <c r="E198" s="19"/>
      <c r="F198" s="19"/>
      <c r="G198" s="19"/>
      <c r="H198" s="19"/>
      <c r="I198" s="19"/>
      <c r="J198" s="19"/>
      <c r="K198" s="19"/>
      <c r="L198" s="19"/>
      <c r="M198" s="19"/>
      <c r="N198" s="19"/>
      <c r="O198" s="19"/>
      <c r="P198" s="19"/>
      <c r="Q198" s="19"/>
      <c r="R198" s="19"/>
      <c r="S198" s="19"/>
      <c r="T198" s="19"/>
      <c r="U198" s="19"/>
      <c r="V198" s="19"/>
      <c r="W198" s="19"/>
    </row>
    <row r="199" spans="1:23" x14ac:dyDescent="0.35">
      <c r="A199" s="19"/>
      <c r="B199" s="19"/>
      <c r="C199" s="19"/>
      <c r="D199" s="19"/>
      <c r="E199" s="19"/>
      <c r="F199" s="19"/>
      <c r="G199" s="19"/>
      <c r="H199" s="19"/>
      <c r="I199" s="19"/>
      <c r="J199" s="19"/>
      <c r="K199" s="19"/>
      <c r="L199" s="19"/>
      <c r="M199" s="19"/>
      <c r="N199" s="19"/>
      <c r="O199" s="19"/>
      <c r="P199" s="19"/>
      <c r="Q199" s="19"/>
      <c r="R199" s="19"/>
      <c r="S199" s="19"/>
      <c r="T199" s="19"/>
      <c r="U199" s="19"/>
      <c r="V199" s="19"/>
      <c r="W199" s="19"/>
    </row>
    <row r="200" spans="1:23" x14ac:dyDescent="0.35">
      <c r="A200" s="19"/>
      <c r="B200" s="19"/>
      <c r="C200" s="19"/>
      <c r="D200" s="19"/>
      <c r="E200" s="19"/>
      <c r="F200" s="19"/>
      <c r="G200" s="19"/>
      <c r="H200" s="19"/>
      <c r="I200" s="19"/>
      <c r="J200" s="19"/>
      <c r="K200" s="19"/>
      <c r="L200" s="19"/>
      <c r="M200" s="19"/>
      <c r="N200" s="19"/>
      <c r="O200" s="19"/>
      <c r="P200" s="19"/>
      <c r="Q200" s="19"/>
      <c r="R200" s="19"/>
      <c r="S200" s="19"/>
      <c r="T200" s="19"/>
      <c r="U200" s="19"/>
      <c r="V200" s="19"/>
      <c r="W200" s="19"/>
    </row>
    <row r="201" spans="1:23" x14ac:dyDescent="0.35">
      <c r="A201" s="19"/>
      <c r="B201" s="19"/>
      <c r="C201" s="19"/>
      <c r="D201" s="19"/>
      <c r="E201" s="19"/>
      <c r="F201" s="19"/>
      <c r="G201" s="19"/>
      <c r="H201" s="19"/>
      <c r="I201" s="19"/>
      <c r="J201" s="19"/>
      <c r="K201" s="19"/>
      <c r="L201" s="19"/>
      <c r="M201" s="19"/>
      <c r="N201" s="19"/>
      <c r="O201" s="19"/>
      <c r="P201" s="19"/>
      <c r="Q201" s="19"/>
      <c r="R201" s="19"/>
      <c r="S201" s="19"/>
      <c r="T201" s="19"/>
      <c r="U201" s="19"/>
      <c r="V201" s="19"/>
      <c r="W201" s="19"/>
    </row>
    <row r="202" spans="1:23" x14ac:dyDescent="0.35">
      <c r="A202" s="19"/>
      <c r="B202" s="19"/>
      <c r="C202" s="19"/>
      <c r="D202" s="19"/>
      <c r="E202" s="19"/>
      <c r="F202" s="19"/>
      <c r="G202" s="19"/>
      <c r="H202" s="19"/>
      <c r="I202" s="19"/>
      <c r="J202" s="19"/>
      <c r="K202" s="19"/>
      <c r="L202" s="19"/>
      <c r="M202" s="19"/>
      <c r="N202" s="19"/>
      <c r="O202" s="19"/>
      <c r="P202" s="19"/>
      <c r="Q202" s="19"/>
      <c r="R202" s="19"/>
      <c r="S202" s="19"/>
      <c r="T202" s="19"/>
      <c r="U202" s="19"/>
      <c r="V202" s="19"/>
      <c r="W202" s="19"/>
    </row>
    <row r="203" spans="1:23" x14ac:dyDescent="0.35">
      <c r="A203" s="19"/>
      <c r="B203" s="19"/>
      <c r="C203" s="19"/>
      <c r="D203" s="19"/>
      <c r="E203" s="19"/>
      <c r="F203" s="19"/>
      <c r="G203" s="19"/>
      <c r="H203" s="19"/>
      <c r="I203" s="19"/>
      <c r="J203" s="19"/>
      <c r="K203" s="19"/>
      <c r="L203" s="19"/>
      <c r="M203" s="19"/>
      <c r="N203" s="19"/>
      <c r="O203" s="19"/>
      <c r="P203" s="19"/>
      <c r="Q203" s="19"/>
      <c r="R203" s="19"/>
      <c r="S203" s="19"/>
      <c r="T203" s="19"/>
      <c r="U203" s="19"/>
      <c r="V203" s="19"/>
      <c r="W203" s="19"/>
    </row>
    <row r="204" spans="1:23" x14ac:dyDescent="0.35">
      <c r="A204" s="19"/>
      <c r="B204" s="19"/>
      <c r="C204" s="19"/>
      <c r="D204" s="19"/>
      <c r="E204" s="19"/>
      <c r="F204" s="19"/>
      <c r="G204" s="19"/>
      <c r="H204" s="19"/>
      <c r="I204" s="19"/>
      <c r="J204" s="19"/>
      <c r="K204" s="19"/>
      <c r="L204" s="19"/>
      <c r="M204" s="19"/>
      <c r="N204" s="19"/>
      <c r="O204" s="19"/>
      <c r="P204" s="19"/>
      <c r="Q204" s="19"/>
      <c r="R204" s="19"/>
      <c r="S204" s="19"/>
      <c r="T204" s="19"/>
      <c r="U204" s="19"/>
      <c r="V204" s="19"/>
      <c r="W204" s="19"/>
    </row>
    <row r="205" spans="1:23" x14ac:dyDescent="0.35">
      <c r="A205" s="19"/>
      <c r="B205" s="19"/>
      <c r="C205" s="19"/>
      <c r="D205" s="19"/>
      <c r="E205" s="19"/>
      <c r="F205" s="19"/>
      <c r="G205" s="19"/>
      <c r="H205" s="19"/>
      <c r="I205" s="19"/>
      <c r="J205" s="19"/>
      <c r="K205" s="19"/>
      <c r="L205" s="19"/>
      <c r="M205" s="19"/>
      <c r="N205" s="19"/>
      <c r="O205" s="19"/>
      <c r="P205" s="19"/>
      <c r="Q205" s="19"/>
      <c r="R205" s="19"/>
      <c r="S205" s="19"/>
      <c r="T205" s="19"/>
      <c r="U205" s="19"/>
      <c r="V205" s="19"/>
      <c r="W205" s="19"/>
    </row>
    <row r="206" spans="1:23" x14ac:dyDescent="0.35">
      <c r="A206" s="19"/>
      <c r="B206" s="19"/>
      <c r="C206" s="19"/>
      <c r="D206" s="19"/>
      <c r="E206" s="19"/>
      <c r="F206" s="19"/>
      <c r="G206" s="19"/>
      <c r="H206" s="19"/>
      <c r="I206" s="19"/>
      <c r="J206" s="19"/>
      <c r="K206" s="19"/>
      <c r="L206" s="19"/>
      <c r="M206" s="19"/>
      <c r="N206" s="19"/>
      <c r="O206" s="19"/>
      <c r="P206" s="19"/>
      <c r="Q206" s="19"/>
      <c r="R206" s="19"/>
      <c r="S206" s="19"/>
      <c r="T206" s="19"/>
      <c r="U206" s="19"/>
      <c r="V206" s="19"/>
      <c r="W206" s="19"/>
    </row>
    <row r="207" spans="1:23" x14ac:dyDescent="0.35">
      <c r="A207" s="19"/>
      <c r="B207" s="19"/>
      <c r="C207" s="19"/>
      <c r="D207" s="19"/>
      <c r="E207" s="19"/>
      <c r="F207" s="19"/>
      <c r="G207" s="19"/>
      <c r="H207" s="19"/>
      <c r="I207" s="19"/>
      <c r="J207" s="19"/>
      <c r="K207" s="19"/>
      <c r="L207" s="19"/>
      <c r="M207" s="19"/>
      <c r="N207" s="19"/>
      <c r="O207" s="19"/>
      <c r="P207" s="19"/>
      <c r="Q207" s="19"/>
      <c r="R207" s="19"/>
      <c r="S207" s="19"/>
      <c r="T207" s="19"/>
      <c r="U207" s="19"/>
      <c r="V207" s="19"/>
      <c r="W207" s="19"/>
    </row>
    <row r="208" spans="1:23" x14ac:dyDescent="0.35">
      <c r="A208" s="19"/>
      <c r="B208" s="19"/>
      <c r="C208" s="19"/>
      <c r="D208" s="19"/>
      <c r="E208" s="19"/>
      <c r="F208" s="19"/>
      <c r="G208" s="19"/>
      <c r="H208" s="19"/>
      <c r="I208" s="19"/>
      <c r="J208" s="19"/>
      <c r="K208" s="19"/>
      <c r="L208" s="19"/>
      <c r="M208" s="19"/>
      <c r="N208" s="19"/>
      <c r="O208" s="19"/>
      <c r="P208" s="19"/>
      <c r="Q208" s="19"/>
      <c r="R208" s="19"/>
      <c r="S208" s="19"/>
      <c r="T208" s="19"/>
      <c r="U208" s="19"/>
      <c r="V208" s="19"/>
      <c r="W208" s="19"/>
    </row>
    <row r="209" spans="1:23" x14ac:dyDescent="0.35">
      <c r="A209" s="19"/>
      <c r="B209" s="19"/>
      <c r="C209" s="19"/>
      <c r="D209" s="19"/>
      <c r="E209" s="19"/>
      <c r="F209" s="19"/>
      <c r="G209" s="19"/>
      <c r="H209" s="19"/>
      <c r="I209" s="19"/>
      <c r="J209" s="19"/>
      <c r="K209" s="19"/>
      <c r="L209" s="19"/>
      <c r="M209" s="19"/>
      <c r="N209" s="19"/>
      <c r="O209" s="19"/>
      <c r="P209" s="19"/>
      <c r="Q209" s="19"/>
      <c r="R209" s="19"/>
      <c r="S209" s="19"/>
      <c r="T209" s="19"/>
      <c r="U209" s="19"/>
      <c r="V209" s="19"/>
      <c r="W209" s="19"/>
    </row>
    <row r="210" spans="1:23" x14ac:dyDescent="0.35">
      <c r="A210" s="19"/>
      <c r="B210" s="19"/>
      <c r="C210" s="19"/>
      <c r="D210" s="19"/>
      <c r="E210" s="19"/>
      <c r="F210" s="19"/>
      <c r="G210" s="19"/>
      <c r="H210" s="19"/>
      <c r="I210" s="19"/>
      <c r="J210" s="19"/>
      <c r="K210" s="19"/>
      <c r="L210" s="19"/>
      <c r="M210" s="19"/>
      <c r="N210" s="19"/>
      <c r="O210" s="19"/>
      <c r="P210" s="19"/>
      <c r="Q210" s="19"/>
      <c r="R210" s="19"/>
      <c r="S210" s="19"/>
      <c r="T210" s="19"/>
      <c r="U210" s="19"/>
      <c r="V210" s="19"/>
      <c r="W210" s="19"/>
    </row>
    <row r="211" spans="1:23" x14ac:dyDescent="0.35">
      <c r="A211" s="19"/>
      <c r="B211" s="19"/>
      <c r="C211" s="19"/>
      <c r="D211" s="19"/>
      <c r="E211" s="19"/>
      <c r="F211" s="19"/>
      <c r="G211" s="19"/>
      <c r="H211" s="19"/>
      <c r="I211" s="19"/>
      <c r="J211" s="19"/>
      <c r="K211" s="19"/>
      <c r="L211" s="19"/>
      <c r="M211" s="19"/>
      <c r="N211" s="19"/>
      <c r="O211" s="19"/>
      <c r="P211" s="19"/>
      <c r="Q211" s="19"/>
      <c r="R211" s="19"/>
      <c r="S211" s="19"/>
      <c r="T211" s="19"/>
      <c r="U211" s="19"/>
      <c r="V211" s="19"/>
      <c r="W211" s="19"/>
    </row>
    <row r="212" spans="1:23" x14ac:dyDescent="0.35">
      <c r="A212" s="19"/>
      <c r="B212" s="19"/>
      <c r="C212" s="19"/>
      <c r="D212" s="19"/>
      <c r="E212" s="19"/>
      <c r="F212" s="19"/>
      <c r="G212" s="19"/>
      <c r="H212" s="19"/>
      <c r="I212" s="19"/>
      <c r="J212" s="19"/>
      <c r="K212" s="19"/>
      <c r="L212" s="19"/>
      <c r="M212" s="19"/>
      <c r="N212" s="19"/>
      <c r="O212" s="19"/>
      <c r="P212" s="19"/>
      <c r="Q212" s="19"/>
      <c r="R212" s="19"/>
      <c r="S212" s="19"/>
      <c r="T212" s="19"/>
      <c r="U212" s="19"/>
      <c r="V212" s="19"/>
      <c r="W212" s="19"/>
    </row>
    <row r="213" spans="1:23" x14ac:dyDescent="0.35">
      <c r="A213" s="19"/>
      <c r="B213" s="19"/>
      <c r="C213" s="19"/>
      <c r="D213" s="19"/>
      <c r="E213" s="19"/>
      <c r="F213" s="19"/>
      <c r="G213" s="19"/>
      <c r="H213" s="19"/>
      <c r="I213" s="19"/>
      <c r="J213" s="19"/>
      <c r="K213" s="19"/>
      <c r="L213" s="19"/>
      <c r="M213" s="19"/>
      <c r="N213" s="19"/>
      <c r="O213" s="19"/>
      <c r="P213" s="19"/>
      <c r="Q213" s="19"/>
      <c r="R213" s="19"/>
      <c r="S213" s="19"/>
      <c r="T213" s="19"/>
      <c r="U213" s="19"/>
      <c r="V213" s="19"/>
      <c r="W213" s="19"/>
    </row>
    <row r="214" spans="1:23" x14ac:dyDescent="0.35">
      <c r="A214" s="19"/>
      <c r="B214" s="19"/>
      <c r="C214" s="19"/>
      <c r="D214" s="19"/>
      <c r="E214" s="19"/>
      <c r="F214" s="19"/>
      <c r="G214" s="19"/>
      <c r="H214" s="19"/>
      <c r="I214" s="19"/>
      <c r="J214" s="19"/>
      <c r="K214" s="19"/>
      <c r="L214" s="19"/>
      <c r="M214" s="19"/>
      <c r="N214" s="19"/>
      <c r="O214" s="19"/>
      <c r="P214" s="19"/>
      <c r="Q214" s="19"/>
      <c r="R214" s="19"/>
      <c r="S214" s="19"/>
      <c r="T214" s="19"/>
      <c r="U214" s="19"/>
      <c r="V214" s="19"/>
      <c r="W214" s="19"/>
    </row>
    <row r="215" spans="1:23" x14ac:dyDescent="0.35">
      <c r="A215" s="19"/>
      <c r="B215" s="19"/>
      <c r="C215" s="19"/>
      <c r="D215" s="19"/>
      <c r="E215" s="19"/>
      <c r="F215" s="19"/>
      <c r="G215" s="19"/>
      <c r="H215" s="19"/>
      <c r="I215" s="19"/>
      <c r="J215" s="19"/>
      <c r="K215" s="19"/>
      <c r="L215" s="19"/>
      <c r="M215" s="19"/>
      <c r="N215" s="19"/>
      <c r="O215" s="19"/>
      <c r="P215" s="19"/>
      <c r="Q215" s="19"/>
      <c r="R215" s="19"/>
      <c r="S215" s="19"/>
      <c r="T215" s="19"/>
      <c r="U215" s="19"/>
      <c r="V215" s="19"/>
      <c r="W215" s="19"/>
    </row>
    <row r="216" spans="1:23" x14ac:dyDescent="0.35">
      <c r="A216" s="19"/>
      <c r="B216" s="19"/>
      <c r="C216" s="19"/>
      <c r="D216" s="19"/>
      <c r="E216" s="19"/>
      <c r="F216" s="19"/>
      <c r="G216" s="19"/>
      <c r="H216" s="19"/>
      <c r="I216" s="19"/>
      <c r="J216" s="19"/>
      <c r="K216" s="19"/>
      <c r="L216" s="19"/>
      <c r="M216" s="19"/>
      <c r="N216" s="19"/>
      <c r="O216" s="19"/>
      <c r="P216" s="19"/>
      <c r="Q216" s="19"/>
      <c r="R216" s="19"/>
      <c r="S216" s="19"/>
      <c r="T216" s="19"/>
      <c r="U216" s="19"/>
      <c r="V216" s="19"/>
      <c r="W216" s="19"/>
    </row>
    <row r="217" spans="1:23" x14ac:dyDescent="0.35">
      <c r="A217" s="19"/>
      <c r="B217" s="19"/>
      <c r="C217" s="19"/>
      <c r="D217" s="19"/>
      <c r="E217" s="19"/>
      <c r="F217" s="19"/>
      <c r="G217" s="19"/>
      <c r="H217" s="19"/>
      <c r="I217" s="19"/>
      <c r="J217" s="19"/>
      <c r="K217" s="19"/>
      <c r="L217" s="19"/>
      <c r="M217" s="19"/>
      <c r="N217" s="19"/>
      <c r="O217" s="19"/>
      <c r="P217" s="19"/>
      <c r="Q217" s="19"/>
      <c r="R217" s="19"/>
      <c r="S217" s="19"/>
      <c r="T217" s="19"/>
      <c r="U217" s="19"/>
      <c r="V217" s="19"/>
      <c r="W217" s="19"/>
    </row>
    <row r="218" spans="1:23" x14ac:dyDescent="0.35">
      <c r="A218" s="19"/>
      <c r="B218" s="19"/>
      <c r="C218" s="19"/>
      <c r="D218" s="19"/>
      <c r="E218" s="19"/>
      <c r="F218" s="19"/>
      <c r="G218" s="19"/>
      <c r="H218" s="19"/>
      <c r="I218" s="19"/>
      <c r="J218" s="19"/>
      <c r="K218" s="19"/>
      <c r="L218" s="19"/>
      <c r="M218" s="19"/>
      <c r="N218" s="19"/>
      <c r="O218" s="19"/>
      <c r="P218" s="19"/>
      <c r="Q218" s="19"/>
      <c r="R218" s="19"/>
      <c r="S218" s="19"/>
      <c r="T218" s="19"/>
      <c r="U218" s="19"/>
      <c r="V218" s="19"/>
      <c r="W218" s="19"/>
    </row>
    <row r="219" spans="1:23" x14ac:dyDescent="0.35">
      <c r="A219" s="19"/>
      <c r="B219" s="19"/>
      <c r="C219" s="19"/>
      <c r="D219" s="19"/>
      <c r="E219" s="19"/>
      <c r="F219" s="19"/>
      <c r="G219" s="19"/>
      <c r="H219" s="19"/>
      <c r="I219" s="19"/>
      <c r="J219" s="19"/>
      <c r="K219" s="19"/>
      <c r="L219" s="19"/>
      <c r="M219" s="19"/>
      <c r="N219" s="19"/>
      <c r="O219" s="19"/>
      <c r="P219" s="19"/>
      <c r="Q219" s="19"/>
      <c r="R219" s="19"/>
      <c r="S219" s="19"/>
      <c r="T219" s="19"/>
      <c r="U219" s="19"/>
      <c r="V219" s="19"/>
      <c r="W219" s="19"/>
    </row>
    <row r="220" spans="1:23" x14ac:dyDescent="0.35">
      <c r="A220" s="19"/>
      <c r="B220" s="19"/>
      <c r="C220" s="19"/>
      <c r="D220" s="19"/>
      <c r="E220" s="19"/>
      <c r="F220" s="19"/>
      <c r="G220" s="19"/>
      <c r="H220" s="19"/>
      <c r="I220" s="19"/>
      <c r="J220" s="19"/>
      <c r="K220" s="19"/>
      <c r="L220" s="19"/>
      <c r="M220" s="19"/>
      <c r="N220" s="19"/>
      <c r="O220" s="19"/>
      <c r="P220" s="19"/>
      <c r="Q220" s="19"/>
      <c r="R220" s="19"/>
      <c r="S220" s="19"/>
      <c r="T220" s="19"/>
      <c r="U220" s="19"/>
      <c r="V220" s="19"/>
      <c r="W220" s="19"/>
    </row>
    <row r="221" spans="1:23" x14ac:dyDescent="0.35">
      <c r="A221" s="19"/>
      <c r="B221" s="19"/>
      <c r="C221" s="19"/>
      <c r="D221" s="19"/>
      <c r="E221" s="19"/>
      <c r="F221" s="19"/>
      <c r="G221" s="19"/>
      <c r="H221" s="19"/>
      <c r="I221" s="19"/>
      <c r="J221" s="19"/>
      <c r="K221" s="19"/>
      <c r="L221" s="19"/>
      <c r="M221" s="19"/>
      <c r="N221" s="19"/>
      <c r="O221" s="19"/>
      <c r="P221" s="19"/>
      <c r="Q221" s="19"/>
      <c r="R221" s="19"/>
      <c r="S221" s="19"/>
      <c r="T221" s="19"/>
      <c r="U221" s="19"/>
      <c r="V221" s="19"/>
      <c r="W221" s="19"/>
    </row>
    <row r="222" spans="1:23" x14ac:dyDescent="0.35">
      <c r="A222" s="19"/>
      <c r="B222" s="19"/>
      <c r="C222" s="19"/>
      <c r="D222" s="19"/>
      <c r="E222" s="19"/>
      <c r="F222" s="19"/>
      <c r="G222" s="19"/>
      <c r="H222" s="19"/>
      <c r="I222" s="19"/>
      <c r="J222" s="19"/>
      <c r="K222" s="19"/>
      <c r="L222" s="19"/>
      <c r="M222" s="19"/>
      <c r="N222" s="19"/>
      <c r="O222" s="19"/>
      <c r="P222" s="19"/>
      <c r="Q222" s="19"/>
      <c r="R222" s="19"/>
      <c r="S222" s="19"/>
      <c r="T222" s="19"/>
      <c r="U222" s="19"/>
      <c r="V222" s="19"/>
      <c r="W222" s="19"/>
    </row>
    <row r="223" spans="1:23" x14ac:dyDescent="0.35">
      <c r="A223" s="19"/>
      <c r="B223" s="19"/>
      <c r="C223" s="19"/>
      <c r="D223" s="19"/>
      <c r="E223" s="19"/>
      <c r="F223" s="19"/>
      <c r="G223" s="19"/>
      <c r="H223" s="19"/>
      <c r="I223" s="19"/>
      <c r="J223" s="19"/>
      <c r="K223" s="19"/>
      <c r="L223" s="19"/>
      <c r="M223" s="19"/>
      <c r="N223" s="19"/>
      <c r="O223" s="19"/>
      <c r="P223" s="19"/>
      <c r="Q223" s="19"/>
      <c r="R223" s="19"/>
      <c r="S223" s="19"/>
      <c r="T223" s="19"/>
      <c r="U223" s="19"/>
      <c r="V223" s="19"/>
      <c r="W223" s="19"/>
    </row>
    <row r="224" spans="1:23" x14ac:dyDescent="0.35">
      <c r="A224" s="19"/>
      <c r="B224" s="19"/>
      <c r="C224" s="19"/>
      <c r="D224" s="19"/>
      <c r="E224" s="19"/>
      <c r="F224" s="19"/>
      <c r="G224" s="19"/>
      <c r="H224" s="19"/>
      <c r="I224" s="19"/>
      <c r="J224" s="19"/>
      <c r="K224" s="19"/>
      <c r="L224" s="19"/>
      <c r="M224" s="19"/>
      <c r="N224" s="19"/>
      <c r="O224" s="19"/>
      <c r="P224" s="19"/>
      <c r="Q224" s="19"/>
      <c r="R224" s="19"/>
      <c r="S224" s="19"/>
      <c r="T224" s="19"/>
      <c r="U224" s="19"/>
      <c r="V224" s="19"/>
      <c r="W224" s="19"/>
    </row>
    <row r="225" spans="1:23" x14ac:dyDescent="0.35">
      <c r="A225" s="19"/>
      <c r="B225" s="19"/>
      <c r="C225" s="19"/>
      <c r="D225" s="19"/>
      <c r="E225" s="19"/>
      <c r="F225" s="19"/>
      <c r="G225" s="19"/>
      <c r="H225" s="19"/>
      <c r="I225" s="19"/>
      <c r="J225" s="19"/>
      <c r="K225" s="19"/>
      <c r="L225" s="19"/>
      <c r="M225" s="19"/>
      <c r="N225" s="19"/>
      <c r="O225" s="19"/>
      <c r="P225" s="19"/>
      <c r="Q225" s="19"/>
      <c r="R225" s="19"/>
      <c r="S225" s="19"/>
      <c r="T225" s="19"/>
      <c r="U225" s="19"/>
      <c r="V225" s="19"/>
      <c r="W225" s="19"/>
    </row>
    <row r="226" spans="1:23" x14ac:dyDescent="0.35">
      <c r="A226" s="19"/>
      <c r="B226" s="19"/>
      <c r="C226" s="19"/>
      <c r="D226" s="19"/>
      <c r="E226" s="19"/>
      <c r="F226" s="19"/>
      <c r="G226" s="19"/>
      <c r="H226" s="19"/>
      <c r="I226" s="19"/>
      <c r="J226" s="19"/>
      <c r="K226" s="19"/>
      <c r="L226" s="19"/>
      <c r="M226" s="19"/>
      <c r="N226" s="19"/>
      <c r="O226" s="19"/>
      <c r="P226" s="19"/>
      <c r="Q226" s="19"/>
      <c r="R226" s="19"/>
      <c r="S226" s="19"/>
      <c r="T226" s="19"/>
      <c r="U226" s="19"/>
      <c r="V226" s="19"/>
      <c r="W226" s="19"/>
    </row>
    <row r="227" spans="1:23" x14ac:dyDescent="0.35">
      <c r="A227" s="19"/>
      <c r="B227" s="19"/>
      <c r="C227" s="19"/>
      <c r="D227" s="19"/>
      <c r="E227" s="19"/>
      <c r="F227" s="19"/>
      <c r="G227" s="19"/>
      <c r="H227" s="19"/>
      <c r="I227" s="19"/>
      <c r="J227" s="19"/>
      <c r="K227" s="19"/>
      <c r="L227" s="19"/>
      <c r="M227" s="19"/>
      <c r="N227" s="19"/>
      <c r="O227" s="19"/>
      <c r="P227" s="19"/>
      <c r="Q227" s="19"/>
      <c r="R227" s="19"/>
      <c r="S227" s="19"/>
      <c r="T227" s="19"/>
      <c r="U227" s="19"/>
      <c r="V227" s="19"/>
      <c r="W227" s="19"/>
    </row>
    <row r="228" spans="1:23" x14ac:dyDescent="0.35">
      <c r="A228" s="19"/>
      <c r="B228" s="19"/>
      <c r="C228" s="19"/>
      <c r="D228" s="19"/>
      <c r="E228" s="19"/>
      <c r="F228" s="19"/>
      <c r="G228" s="19"/>
      <c r="H228" s="19"/>
      <c r="I228" s="19"/>
      <c r="J228" s="19"/>
      <c r="K228" s="19"/>
      <c r="L228" s="19"/>
      <c r="M228" s="19"/>
      <c r="N228" s="19"/>
      <c r="O228" s="19"/>
      <c r="P228" s="19"/>
      <c r="Q228" s="19"/>
      <c r="R228" s="19"/>
      <c r="S228" s="19"/>
      <c r="T228" s="19"/>
      <c r="U228" s="19"/>
      <c r="V228" s="19"/>
      <c r="W228" s="19"/>
    </row>
    <row r="229" spans="1:23" x14ac:dyDescent="0.35">
      <c r="A229" s="19"/>
      <c r="B229" s="19"/>
      <c r="C229" s="19"/>
      <c r="D229" s="19"/>
      <c r="E229" s="19"/>
      <c r="F229" s="19"/>
      <c r="G229" s="19"/>
      <c r="H229" s="19"/>
      <c r="I229" s="19"/>
      <c r="J229" s="19"/>
      <c r="K229" s="19"/>
      <c r="L229" s="19"/>
      <c r="M229" s="19"/>
      <c r="N229" s="19"/>
      <c r="O229" s="19"/>
      <c r="P229" s="19"/>
      <c r="Q229" s="19"/>
      <c r="R229" s="19"/>
      <c r="S229" s="19"/>
      <c r="T229" s="19"/>
      <c r="U229" s="19"/>
      <c r="V229" s="19"/>
      <c r="W229" s="19"/>
    </row>
    <row r="230" spans="1:23" x14ac:dyDescent="0.35">
      <c r="A230" s="19"/>
      <c r="B230" s="19"/>
      <c r="C230" s="19"/>
      <c r="D230" s="19"/>
      <c r="E230" s="19"/>
      <c r="F230" s="19"/>
      <c r="G230" s="19"/>
      <c r="H230" s="19"/>
      <c r="I230" s="19"/>
      <c r="J230" s="19"/>
      <c r="K230" s="19"/>
      <c r="L230" s="19"/>
      <c r="M230" s="19"/>
      <c r="N230" s="19"/>
      <c r="O230" s="19"/>
      <c r="P230" s="19"/>
      <c r="Q230" s="19"/>
      <c r="R230" s="19"/>
      <c r="S230" s="19"/>
      <c r="T230" s="19"/>
      <c r="U230" s="19"/>
      <c r="V230" s="19"/>
      <c r="W230" s="19"/>
    </row>
    <row r="231" spans="1:23" x14ac:dyDescent="0.35">
      <c r="A231" s="19"/>
      <c r="B231" s="19"/>
      <c r="C231" s="19"/>
      <c r="D231" s="19"/>
      <c r="E231" s="19"/>
      <c r="F231" s="19"/>
      <c r="G231" s="19"/>
      <c r="H231" s="19"/>
      <c r="I231" s="19"/>
      <c r="J231" s="19"/>
      <c r="K231" s="19"/>
      <c r="L231" s="19"/>
      <c r="M231" s="19"/>
      <c r="N231" s="19"/>
      <c r="O231" s="19"/>
      <c r="P231" s="19"/>
      <c r="Q231" s="19"/>
      <c r="R231" s="19"/>
      <c r="S231" s="19"/>
      <c r="T231" s="19"/>
      <c r="U231" s="19"/>
      <c r="V231" s="19"/>
      <c r="W231" s="19"/>
    </row>
    <row r="232" spans="1:23" x14ac:dyDescent="0.35">
      <c r="A232" s="19"/>
      <c r="B232" s="19"/>
      <c r="C232" s="19"/>
      <c r="D232" s="19"/>
      <c r="E232" s="19"/>
      <c r="F232" s="19"/>
      <c r="G232" s="19"/>
      <c r="H232" s="19"/>
      <c r="I232" s="19"/>
      <c r="J232" s="19"/>
      <c r="K232" s="19"/>
      <c r="L232" s="19"/>
      <c r="M232" s="19"/>
      <c r="N232" s="19"/>
      <c r="O232" s="19"/>
      <c r="P232" s="19"/>
      <c r="Q232" s="19"/>
      <c r="R232" s="19"/>
      <c r="S232" s="19"/>
      <c r="T232" s="19"/>
      <c r="U232" s="19"/>
      <c r="V232" s="19"/>
      <c r="W232" s="19"/>
    </row>
    <row r="233" spans="1:23" x14ac:dyDescent="0.35">
      <c r="A233" s="19"/>
      <c r="B233" s="19"/>
      <c r="C233" s="19"/>
      <c r="D233" s="19"/>
      <c r="E233" s="19"/>
      <c r="F233" s="19"/>
      <c r="G233" s="19"/>
      <c r="H233" s="19"/>
      <c r="I233" s="19"/>
      <c r="J233" s="19"/>
      <c r="K233" s="19"/>
      <c r="L233" s="19"/>
      <c r="M233" s="19"/>
      <c r="N233" s="19"/>
      <c r="O233" s="19"/>
      <c r="P233" s="19"/>
      <c r="Q233" s="19"/>
      <c r="R233" s="19"/>
      <c r="S233" s="19"/>
      <c r="T233" s="19"/>
      <c r="U233" s="19"/>
      <c r="V233" s="19"/>
      <c r="W233" s="19"/>
    </row>
    <row r="234" spans="1:23" x14ac:dyDescent="0.35">
      <c r="A234" s="19"/>
      <c r="B234" s="19"/>
      <c r="C234" s="19"/>
      <c r="D234" s="19"/>
      <c r="E234" s="19"/>
      <c r="F234" s="19"/>
      <c r="G234" s="19"/>
      <c r="H234" s="19"/>
      <c r="I234" s="19"/>
      <c r="J234" s="19"/>
      <c r="K234" s="19"/>
      <c r="L234" s="19"/>
      <c r="M234" s="19"/>
      <c r="N234" s="19"/>
      <c r="O234" s="19"/>
      <c r="P234" s="19"/>
      <c r="Q234" s="19"/>
      <c r="R234" s="19"/>
      <c r="S234" s="19"/>
      <c r="T234" s="19"/>
      <c r="U234" s="19"/>
      <c r="V234" s="19"/>
      <c r="W234" s="19"/>
    </row>
    <row r="235" spans="1:23" x14ac:dyDescent="0.35">
      <c r="A235" s="19"/>
      <c r="B235" s="19"/>
      <c r="C235" s="19"/>
      <c r="D235" s="19"/>
      <c r="E235" s="19"/>
      <c r="F235" s="19"/>
      <c r="G235" s="19"/>
      <c r="H235" s="19"/>
      <c r="I235" s="19"/>
      <c r="J235" s="19"/>
      <c r="K235" s="19"/>
      <c r="L235" s="19"/>
      <c r="M235" s="19"/>
      <c r="N235" s="19"/>
      <c r="O235" s="19"/>
      <c r="P235" s="19"/>
      <c r="Q235" s="19"/>
      <c r="R235" s="19"/>
      <c r="S235" s="19"/>
      <c r="T235" s="19"/>
      <c r="U235" s="19"/>
      <c r="V235" s="19"/>
      <c r="W235" s="19"/>
    </row>
    <row r="236" spans="1:23" x14ac:dyDescent="0.35">
      <c r="A236" s="19"/>
      <c r="B236" s="19"/>
      <c r="C236" s="19"/>
      <c r="D236" s="19"/>
      <c r="E236" s="19"/>
      <c r="F236" s="19"/>
      <c r="G236" s="19"/>
      <c r="H236" s="19"/>
      <c r="I236" s="19"/>
      <c r="J236" s="19"/>
      <c r="K236" s="19"/>
      <c r="L236" s="19"/>
      <c r="M236" s="19"/>
      <c r="N236" s="19"/>
      <c r="O236" s="19"/>
      <c r="P236" s="19"/>
      <c r="Q236" s="19"/>
      <c r="R236" s="19"/>
      <c r="S236" s="19"/>
      <c r="T236" s="19"/>
      <c r="U236" s="19"/>
      <c r="V236" s="19"/>
      <c r="W236" s="19"/>
    </row>
    <row r="237" spans="1:23" x14ac:dyDescent="0.35">
      <c r="A237" s="19"/>
      <c r="B237" s="19"/>
      <c r="C237" s="19"/>
      <c r="D237" s="19"/>
      <c r="E237" s="19"/>
      <c r="F237" s="19"/>
      <c r="G237" s="19"/>
      <c r="H237" s="19"/>
      <c r="I237" s="19"/>
      <c r="J237" s="19"/>
      <c r="K237" s="19"/>
      <c r="L237" s="19"/>
      <c r="M237" s="19"/>
      <c r="N237" s="19"/>
      <c r="O237" s="19"/>
      <c r="P237" s="19"/>
      <c r="Q237" s="19"/>
      <c r="R237" s="19"/>
      <c r="S237" s="19"/>
      <c r="T237" s="19"/>
      <c r="U237" s="19"/>
      <c r="V237" s="19"/>
      <c r="W237" s="19"/>
    </row>
    <row r="238" spans="1:23" x14ac:dyDescent="0.35">
      <c r="A238" s="19"/>
      <c r="B238" s="19"/>
      <c r="C238" s="19"/>
      <c r="D238" s="19"/>
      <c r="E238" s="19"/>
      <c r="F238" s="19"/>
      <c r="G238" s="19"/>
      <c r="H238" s="19"/>
      <c r="I238" s="19"/>
      <c r="J238" s="19"/>
      <c r="K238" s="19"/>
      <c r="L238" s="19"/>
      <c r="M238" s="19"/>
      <c r="N238" s="19"/>
      <c r="O238" s="19"/>
      <c r="P238" s="19"/>
      <c r="Q238" s="19"/>
      <c r="R238" s="19"/>
      <c r="S238" s="19"/>
      <c r="T238" s="19"/>
      <c r="U238" s="19"/>
      <c r="V238" s="19"/>
      <c r="W238" s="19"/>
    </row>
    <row r="239" spans="1:23" x14ac:dyDescent="0.35">
      <c r="A239" s="19"/>
      <c r="B239" s="19"/>
      <c r="C239" s="19"/>
      <c r="D239" s="19"/>
      <c r="E239" s="19"/>
      <c r="F239" s="19"/>
      <c r="G239" s="19"/>
      <c r="H239" s="19"/>
      <c r="I239" s="19"/>
      <c r="J239" s="19"/>
      <c r="K239" s="19"/>
      <c r="L239" s="19"/>
      <c r="M239" s="19"/>
      <c r="N239" s="19"/>
      <c r="O239" s="19"/>
      <c r="P239" s="19"/>
      <c r="Q239" s="19"/>
      <c r="R239" s="19"/>
      <c r="S239" s="19"/>
      <c r="T239" s="19"/>
      <c r="U239" s="19"/>
      <c r="V239" s="19"/>
      <c r="W239" s="19"/>
    </row>
    <row r="240" spans="1:23" x14ac:dyDescent="0.35">
      <c r="A240" s="19"/>
      <c r="B240" s="19"/>
      <c r="C240" s="19"/>
      <c r="D240" s="19"/>
      <c r="E240" s="19"/>
      <c r="F240" s="19"/>
      <c r="G240" s="19"/>
      <c r="H240" s="19"/>
      <c r="I240" s="19"/>
      <c r="J240" s="19"/>
      <c r="K240" s="19"/>
      <c r="L240" s="19"/>
      <c r="M240" s="19"/>
      <c r="N240" s="19"/>
      <c r="O240" s="19"/>
      <c r="P240" s="19"/>
      <c r="Q240" s="19"/>
      <c r="R240" s="19"/>
      <c r="S240" s="19"/>
      <c r="T240" s="19"/>
      <c r="U240" s="19"/>
      <c r="V240" s="19"/>
      <c r="W240" s="19"/>
    </row>
    <row r="241" spans="1:23" x14ac:dyDescent="0.35">
      <c r="A241" s="19"/>
      <c r="B241" s="19"/>
      <c r="C241" s="19"/>
      <c r="D241" s="19"/>
      <c r="E241" s="19"/>
      <c r="F241" s="19"/>
      <c r="G241" s="19"/>
      <c r="H241" s="19"/>
      <c r="I241" s="19"/>
      <c r="J241" s="19"/>
      <c r="K241" s="19"/>
      <c r="L241" s="19"/>
      <c r="M241" s="19"/>
      <c r="N241" s="19"/>
      <c r="O241" s="19"/>
      <c r="P241" s="19"/>
      <c r="Q241" s="19"/>
      <c r="R241" s="19"/>
      <c r="S241" s="19"/>
      <c r="T241" s="19"/>
      <c r="U241" s="19"/>
      <c r="V241" s="19"/>
      <c r="W241" s="19"/>
    </row>
    <row r="242" spans="1:23" x14ac:dyDescent="0.35">
      <c r="A242" s="19"/>
      <c r="B242" s="19"/>
      <c r="C242" s="19"/>
      <c r="D242" s="19"/>
      <c r="E242" s="19"/>
      <c r="F242" s="19"/>
      <c r="G242" s="19"/>
      <c r="H242" s="19"/>
      <c r="I242" s="19"/>
      <c r="J242" s="19"/>
      <c r="K242" s="19"/>
      <c r="L242" s="19"/>
      <c r="M242" s="19"/>
      <c r="N242" s="19"/>
      <c r="O242" s="19"/>
      <c r="P242" s="19"/>
      <c r="Q242" s="19"/>
      <c r="R242" s="19"/>
      <c r="S242" s="19"/>
      <c r="T242" s="19"/>
      <c r="U242" s="19"/>
      <c r="V242" s="19"/>
      <c r="W242" s="19"/>
    </row>
    <row r="243" spans="1:23" x14ac:dyDescent="0.35">
      <c r="A243" s="19"/>
      <c r="B243" s="19"/>
      <c r="C243" s="19"/>
      <c r="D243" s="19"/>
      <c r="E243" s="19"/>
      <c r="F243" s="19"/>
      <c r="G243" s="19"/>
      <c r="H243" s="19"/>
      <c r="I243" s="19"/>
      <c r="J243" s="19"/>
      <c r="K243" s="19"/>
      <c r="L243" s="19"/>
      <c r="M243" s="19"/>
      <c r="N243" s="19"/>
      <c r="O243" s="19"/>
      <c r="P243" s="19"/>
      <c r="Q243" s="19"/>
      <c r="R243" s="19"/>
      <c r="S243" s="19"/>
      <c r="T243" s="19"/>
      <c r="U243" s="19"/>
      <c r="V243" s="19"/>
      <c r="W243" s="19"/>
    </row>
    <row r="244" spans="1:23" x14ac:dyDescent="0.35">
      <c r="A244" s="19"/>
      <c r="B244" s="19"/>
      <c r="C244" s="19"/>
      <c r="D244" s="19"/>
      <c r="E244" s="19"/>
      <c r="F244" s="19"/>
      <c r="G244" s="19"/>
      <c r="H244" s="19"/>
      <c r="I244" s="19"/>
      <c r="J244" s="19"/>
      <c r="K244" s="19"/>
      <c r="L244" s="19"/>
      <c r="M244" s="19"/>
      <c r="N244" s="19"/>
      <c r="O244" s="19"/>
      <c r="P244" s="19"/>
      <c r="Q244" s="19"/>
      <c r="R244" s="19"/>
      <c r="S244" s="19"/>
      <c r="T244" s="19"/>
      <c r="U244" s="19"/>
      <c r="V244" s="19"/>
      <c r="W244" s="19"/>
    </row>
    <row r="245" spans="1:23" x14ac:dyDescent="0.35">
      <c r="A245" s="19"/>
      <c r="B245" s="19"/>
      <c r="C245" s="19"/>
      <c r="D245" s="19"/>
      <c r="E245" s="19"/>
      <c r="F245" s="19"/>
      <c r="G245" s="19"/>
      <c r="H245" s="19"/>
      <c r="I245" s="19"/>
      <c r="J245" s="19"/>
      <c r="K245" s="19"/>
      <c r="L245" s="19"/>
      <c r="M245" s="19"/>
      <c r="N245" s="19"/>
      <c r="O245" s="19"/>
      <c r="P245" s="19"/>
      <c r="Q245" s="19"/>
      <c r="R245" s="19"/>
      <c r="S245" s="19"/>
      <c r="T245" s="19"/>
      <c r="U245" s="19"/>
      <c r="V245" s="19"/>
      <c r="W245" s="19"/>
    </row>
    <row r="246" spans="1:23" x14ac:dyDescent="0.35">
      <c r="A246" s="19"/>
      <c r="B246" s="19"/>
      <c r="C246" s="19"/>
      <c r="D246" s="19"/>
      <c r="E246" s="19"/>
      <c r="F246" s="19"/>
      <c r="G246" s="19"/>
      <c r="H246" s="19"/>
      <c r="I246" s="19"/>
      <c r="J246" s="19"/>
      <c r="K246" s="19"/>
      <c r="L246" s="19"/>
      <c r="M246" s="19"/>
      <c r="N246" s="19"/>
      <c r="O246" s="19"/>
      <c r="P246" s="19"/>
      <c r="Q246" s="19"/>
      <c r="R246" s="19"/>
      <c r="S246" s="19"/>
      <c r="T246" s="19"/>
      <c r="U246" s="19"/>
      <c r="V246" s="19"/>
      <c r="W246" s="19"/>
    </row>
    <row r="247" spans="1:23" x14ac:dyDescent="0.35">
      <c r="A247" s="19"/>
      <c r="B247" s="19"/>
      <c r="C247" s="19"/>
      <c r="D247" s="19"/>
      <c r="E247" s="19"/>
      <c r="F247" s="19"/>
      <c r="G247" s="19"/>
      <c r="H247" s="19"/>
      <c r="I247" s="19"/>
      <c r="J247" s="19"/>
      <c r="K247" s="19"/>
      <c r="L247" s="19"/>
      <c r="M247" s="19"/>
      <c r="N247" s="19"/>
      <c r="O247" s="19"/>
      <c r="P247" s="19"/>
      <c r="Q247" s="19"/>
      <c r="R247" s="19"/>
      <c r="S247" s="19"/>
      <c r="T247" s="19"/>
      <c r="U247" s="19"/>
      <c r="V247" s="19"/>
      <c r="W247" s="19"/>
    </row>
    <row r="248" spans="1:23" x14ac:dyDescent="0.35">
      <c r="A248" s="19"/>
      <c r="B248" s="19"/>
      <c r="C248" s="19"/>
      <c r="D248" s="19"/>
      <c r="E248" s="19"/>
      <c r="F248" s="19"/>
      <c r="G248" s="19"/>
      <c r="H248" s="19"/>
      <c r="I248" s="19"/>
      <c r="J248" s="19"/>
      <c r="K248" s="19"/>
      <c r="L248" s="19"/>
      <c r="M248" s="19"/>
      <c r="N248" s="19"/>
      <c r="O248" s="19"/>
      <c r="P248" s="19"/>
      <c r="Q248" s="19"/>
      <c r="R248" s="19"/>
      <c r="S248" s="19"/>
      <c r="T248" s="19"/>
      <c r="U248" s="19"/>
      <c r="V248" s="19"/>
      <c r="W248" s="19"/>
    </row>
    <row r="249" spans="1:23" x14ac:dyDescent="0.35">
      <c r="A249" s="19"/>
      <c r="B249" s="19"/>
      <c r="C249" s="19"/>
      <c r="D249" s="19"/>
      <c r="E249" s="19"/>
      <c r="F249" s="19"/>
      <c r="G249" s="19"/>
      <c r="H249" s="19"/>
      <c r="I249" s="19"/>
      <c r="J249" s="19"/>
      <c r="K249" s="19"/>
      <c r="L249" s="19"/>
      <c r="M249" s="19"/>
      <c r="N249" s="19"/>
      <c r="O249" s="19"/>
      <c r="P249" s="19"/>
      <c r="Q249" s="19"/>
      <c r="R249" s="19"/>
      <c r="S249" s="19"/>
      <c r="T249" s="19"/>
      <c r="U249" s="19"/>
      <c r="V249" s="19"/>
      <c r="W249" s="19"/>
    </row>
    <row r="250" spans="1:23" x14ac:dyDescent="0.35">
      <c r="A250" s="19"/>
      <c r="B250" s="19"/>
      <c r="C250" s="19"/>
      <c r="D250" s="19"/>
      <c r="E250" s="19"/>
      <c r="F250" s="19"/>
      <c r="G250" s="19"/>
      <c r="H250" s="19"/>
      <c r="I250" s="19"/>
      <c r="J250" s="19"/>
      <c r="K250" s="19"/>
      <c r="L250" s="19"/>
      <c r="M250" s="19"/>
      <c r="N250" s="19"/>
      <c r="O250" s="19"/>
      <c r="P250" s="19"/>
      <c r="Q250" s="19"/>
      <c r="R250" s="19"/>
      <c r="S250" s="19"/>
      <c r="T250" s="19"/>
      <c r="U250" s="19"/>
      <c r="V250" s="19"/>
      <c r="W250" s="19"/>
    </row>
    <row r="251" spans="1:23" x14ac:dyDescent="0.35">
      <c r="A251" s="19"/>
      <c r="B251" s="19"/>
      <c r="C251" s="19"/>
      <c r="D251" s="19"/>
      <c r="E251" s="19"/>
      <c r="F251" s="19"/>
      <c r="G251" s="19"/>
      <c r="H251" s="19"/>
      <c r="I251" s="19"/>
      <c r="J251" s="19"/>
      <c r="K251" s="19"/>
      <c r="L251" s="19"/>
      <c r="M251" s="19"/>
      <c r="N251" s="19"/>
      <c r="O251" s="19"/>
      <c r="P251" s="19"/>
      <c r="Q251" s="19"/>
      <c r="R251" s="19"/>
      <c r="S251" s="19"/>
      <c r="T251" s="19"/>
      <c r="U251" s="19"/>
      <c r="V251" s="19"/>
      <c r="W251" s="19"/>
    </row>
    <row r="252" spans="1:23" x14ac:dyDescent="0.35">
      <c r="A252" s="19"/>
      <c r="B252" s="19"/>
      <c r="C252" s="19"/>
      <c r="D252" s="19"/>
      <c r="E252" s="19"/>
      <c r="F252" s="19"/>
      <c r="G252" s="19"/>
      <c r="H252" s="19"/>
      <c r="I252" s="19"/>
      <c r="J252" s="19"/>
      <c r="K252" s="19"/>
      <c r="L252" s="19"/>
      <c r="M252" s="19"/>
      <c r="N252" s="19"/>
      <c r="O252" s="19"/>
      <c r="P252" s="19"/>
      <c r="Q252" s="19"/>
      <c r="R252" s="19"/>
      <c r="S252" s="19"/>
      <c r="T252" s="19"/>
      <c r="U252" s="19"/>
      <c r="V252" s="19"/>
      <c r="W252" s="19"/>
    </row>
    <row r="253" spans="1:23" x14ac:dyDescent="0.35">
      <c r="A253" s="19"/>
      <c r="B253" s="19"/>
      <c r="C253" s="19"/>
      <c r="D253" s="19"/>
      <c r="E253" s="19"/>
      <c r="F253" s="19"/>
      <c r="G253" s="19"/>
      <c r="H253" s="19"/>
      <c r="I253" s="19"/>
      <c r="J253" s="19"/>
      <c r="K253" s="19"/>
      <c r="L253" s="19"/>
      <c r="M253" s="19"/>
      <c r="N253" s="19"/>
      <c r="O253" s="19"/>
      <c r="P253" s="19"/>
      <c r="Q253" s="19"/>
      <c r="R253" s="19"/>
      <c r="S253" s="19"/>
      <c r="T253" s="19"/>
      <c r="U253" s="19"/>
      <c r="V253" s="19"/>
      <c r="W253" s="19"/>
    </row>
    <row r="254" spans="1:23" x14ac:dyDescent="0.35">
      <c r="A254" s="19"/>
      <c r="B254" s="19"/>
      <c r="C254" s="19"/>
      <c r="D254" s="19"/>
      <c r="E254" s="19"/>
      <c r="F254" s="19"/>
      <c r="G254" s="19"/>
      <c r="H254" s="19"/>
      <c r="I254" s="19"/>
      <c r="J254" s="19"/>
      <c r="K254" s="19"/>
      <c r="L254" s="19"/>
      <c r="M254" s="19"/>
      <c r="N254" s="19"/>
      <c r="O254" s="19"/>
      <c r="P254" s="19"/>
      <c r="Q254" s="19"/>
      <c r="R254" s="19"/>
      <c r="S254" s="19"/>
      <c r="T254" s="19"/>
      <c r="U254" s="19"/>
      <c r="V254" s="19"/>
      <c r="W254" s="19"/>
    </row>
    <row r="255" spans="1:23" x14ac:dyDescent="0.35">
      <c r="A255" s="19"/>
      <c r="B255" s="19"/>
      <c r="C255" s="19"/>
      <c r="D255" s="19"/>
      <c r="E255" s="19"/>
      <c r="F255" s="19"/>
      <c r="G255" s="19"/>
      <c r="H255" s="19"/>
      <c r="I255" s="19"/>
      <c r="J255" s="19"/>
      <c r="K255" s="19"/>
      <c r="L255" s="19"/>
      <c r="M255" s="19"/>
      <c r="N255" s="19"/>
      <c r="O255" s="19"/>
      <c r="P255" s="19"/>
      <c r="Q255" s="19"/>
      <c r="R255" s="19"/>
      <c r="S255" s="19"/>
      <c r="T255" s="19"/>
      <c r="U255" s="19"/>
      <c r="V255" s="19"/>
      <c r="W255" s="19"/>
    </row>
    <row r="256" spans="1:23" x14ac:dyDescent="0.35">
      <c r="A256" s="19"/>
      <c r="B256" s="19"/>
      <c r="C256" s="19"/>
      <c r="D256" s="19"/>
      <c r="E256" s="19"/>
      <c r="F256" s="19"/>
      <c r="G256" s="19"/>
      <c r="H256" s="19"/>
      <c r="I256" s="19"/>
      <c r="J256" s="19"/>
      <c r="K256" s="19"/>
      <c r="L256" s="19"/>
      <c r="M256" s="19"/>
      <c r="N256" s="19"/>
      <c r="O256" s="19"/>
      <c r="P256" s="19"/>
      <c r="Q256" s="19"/>
      <c r="R256" s="19"/>
      <c r="S256" s="19"/>
      <c r="T256" s="19"/>
      <c r="U256" s="19"/>
      <c r="V256" s="19"/>
      <c r="W256" s="19"/>
    </row>
    <row r="257" spans="1:23" x14ac:dyDescent="0.35">
      <c r="A257" s="19"/>
      <c r="B257" s="19"/>
      <c r="C257" s="19"/>
      <c r="D257" s="19"/>
      <c r="E257" s="19"/>
      <c r="F257" s="19"/>
      <c r="G257" s="19"/>
      <c r="H257" s="19"/>
      <c r="I257" s="19"/>
      <c r="J257" s="19"/>
      <c r="K257" s="19"/>
      <c r="L257" s="19"/>
      <c r="M257" s="19"/>
      <c r="N257" s="19"/>
      <c r="O257" s="19"/>
      <c r="P257" s="19"/>
      <c r="Q257" s="19"/>
      <c r="R257" s="19"/>
      <c r="S257" s="19"/>
      <c r="T257" s="19"/>
      <c r="U257" s="19"/>
      <c r="V257" s="19"/>
      <c r="W257" s="19"/>
    </row>
    <row r="258" spans="1:23" x14ac:dyDescent="0.35">
      <c r="A258" s="19"/>
      <c r="B258" s="19"/>
      <c r="C258" s="19"/>
      <c r="D258" s="19"/>
      <c r="E258" s="19"/>
      <c r="F258" s="19"/>
      <c r="G258" s="19"/>
      <c r="H258" s="19"/>
      <c r="I258" s="19"/>
      <c r="J258" s="19"/>
      <c r="K258" s="19"/>
      <c r="L258" s="19"/>
      <c r="M258" s="19"/>
      <c r="N258" s="19"/>
      <c r="O258" s="19"/>
      <c r="P258" s="19"/>
      <c r="Q258" s="19"/>
      <c r="R258" s="19"/>
      <c r="S258" s="19"/>
      <c r="T258" s="19"/>
      <c r="U258" s="19"/>
      <c r="V258" s="19"/>
      <c r="W258" s="19"/>
    </row>
    <row r="259" spans="1:23" x14ac:dyDescent="0.35">
      <c r="A259" s="19"/>
      <c r="B259" s="19"/>
      <c r="C259" s="19"/>
      <c r="D259" s="19"/>
      <c r="E259" s="19"/>
      <c r="F259" s="19"/>
      <c r="G259" s="19"/>
      <c r="H259" s="19"/>
      <c r="I259" s="19"/>
      <c r="J259" s="19"/>
      <c r="K259" s="19"/>
      <c r="L259" s="19"/>
      <c r="M259" s="19"/>
      <c r="N259" s="19"/>
      <c r="O259" s="19"/>
      <c r="P259" s="19"/>
      <c r="Q259" s="19"/>
      <c r="R259" s="19"/>
      <c r="S259" s="19"/>
      <c r="T259" s="19"/>
      <c r="U259" s="19"/>
      <c r="V259" s="19"/>
      <c r="W259" s="19"/>
    </row>
    <row r="260" spans="1:23" x14ac:dyDescent="0.35">
      <c r="A260" s="19"/>
      <c r="B260" s="19"/>
      <c r="C260" s="19"/>
      <c r="D260" s="19"/>
      <c r="E260" s="19"/>
      <c r="F260" s="19"/>
      <c r="G260" s="19"/>
      <c r="H260" s="19"/>
      <c r="I260" s="19"/>
      <c r="J260" s="19"/>
      <c r="K260" s="19"/>
      <c r="L260" s="19"/>
      <c r="M260" s="19"/>
      <c r="N260" s="19"/>
      <c r="O260" s="19"/>
      <c r="P260" s="19"/>
      <c r="Q260" s="19"/>
      <c r="R260" s="19"/>
      <c r="S260" s="19"/>
      <c r="T260" s="19"/>
      <c r="U260" s="19"/>
      <c r="V260" s="19"/>
      <c r="W260" s="19"/>
    </row>
    <row r="261" spans="1:23" x14ac:dyDescent="0.35">
      <c r="A261" s="19"/>
      <c r="B261" s="19"/>
      <c r="C261" s="19"/>
      <c r="D261" s="19"/>
      <c r="E261" s="19"/>
      <c r="F261" s="19"/>
      <c r="G261" s="19"/>
      <c r="H261" s="19"/>
      <c r="I261" s="19"/>
      <c r="J261" s="19"/>
      <c r="K261" s="19"/>
      <c r="L261" s="19"/>
      <c r="M261" s="19"/>
      <c r="N261" s="19"/>
      <c r="O261" s="19"/>
      <c r="P261" s="19"/>
      <c r="Q261" s="19"/>
      <c r="R261" s="19"/>
      <c r="S261" s="19"/>
      <c r="T261" s="19"/>
      <c r="U261" s="19"/>
      <c r="V261" s="19"/>
      <c r="W261" s="19"/>
    </row>
    <row r="262" spans="1:23" x14ac:dyDescent="0.35">
      <c r="A262" s="19"/>
      <c r="B262" s="19"/>
      <c r="C262" s="19"/>
      <c r="D262" s="19"/>
      <c r="E262" s="19"/>
      <c r="F262" s="19"/>
      <c r="G262" s="19"/>
      <c r="H262" s="19"/>
      <c r="I262" s="19"/>
      <c r="J262" s="19"/>
      <c r="K262" s="19"/>
      <c r="L262" s="19"/>
      <c r="M262" s="19"/>
      <c r="N262" s="19"/>
      <c r="O262" s="19"/>
      <c r="P262" s="19"/>
      <c r="Q262" s="19"/>
      <c r="R262" s="19"/>
      <c r="S262" s="19"/>
      <c r="T262" s="19"/>
      <c r="U262" s="19"/>
      <c r="V262" s="19"/>
      <c r="W262" s="19"/>
    </row>
    <row r="263" spans="1:23" x14ac:dyDescent="0.35">
      <c r="A263" s="19"/>
      <c r="B263" s="19"/>
      <c r="C263" s="19"/>
      <c r="D263" s="19"/>
      <c r="E263" s="19"/>
      <c r="F263" s="19"/>
      <c r="G263" s="19"/>
      <c r="H263" s="19"/>
      <c r="I263" s="19"/>
      <c r="J263" s="19"/>
      <c r="K263" s="19"/>
      <c r="L263" s="19"/>
      <c r="M263" s="19"/>
      <c r="N263" s="19"/>
      <c r="O263" s="19"/>
      <c r="P263" s="19"/>
      <c r="Q263" s="19"/>
      <c r="R263" s="19"/>
      <c r="S263" s="19"/>
      <c r="T263" s="19"/>
      <c r="U263" s="19"/>
      <c r="V263" s="19"/>
      <c r="W263" s="19"/>
    </row>
    <row r="264" spans="1:23" x14ac:dyDescent="0.35">
      <c r="A264" s="19"/>
      <c r="B264" s="19"/>
      <c r="C264" s="19"/>
      <c r="D264" s="19"/>
      <c r="E264" s="19"/>
      <c r="F264" s="19"/>
      <c r="G264" s="19"/>
      <c r="H264" s="19"/>
      <c r="I264" s="19"/>
      <c r="J264" s="19"/>
      <c r="K264" s="19"/>
      <c r="L264" s="19"/>
      <c r="M264" s="19"/>
      <c r="N264" s="19"/>
      <c r="O264" s="19"/>
      <c r="P264" s="19"/>
      <c r="Q264" s="19"/>
      <c r="R264" s="19"/>
      <c r="S264" s="19"/>
      <c r="T264" s="19"/>
      <c r="U264" s="19"/>
      <c r="V264" s="19"/>
      <c r="W264" s="19"/>
    </row>
    <row r="265" spans="1:23" x14ac:dyDescent="0.35">
      <c r="A265" s="19"/>
      <c r="B265" s="19"/>
      <c r="C265" s="19"/>
      <c r="D265" s="19"/>
      <c r="E265" s="19"/>
      <c r="F265" s="19"/>
      <c r="G265" s="19"/>
      <c r="H265" s="19"/>
      <c r="I265" s="19"/>
      <c r="J265" s="19"/>
      <c r="K265" s="19"/>
      <c r="L265" s="19"/>
      <c r="M265" s="19"/>
      <c r="N265" s="19"/>
      <c r="O265" s="19"/>
      <c r="P265" s="19"/>
      <c r="Q265" s="19"/>
      <c r="R265" s="19"/>
      <c r="S265" s="19"/>
      <c r="T265" s="19"/>
      <c r="U265" s="19"/>
      <c r="V265" s="19"/>
      <c r="W265" s="19"/>
    </row>
    <row r="266" spans="1:23" x14ac:dyDescent="0.35">
      <c r="A266" s="19"/>
      <c r="B266" s="19"/>
      <c r="C266" s="19"/>
      <c r="D266" s="19"/>
      <c r="E266" s="19"/>
      <c r="F266" s="19"/>
      <c r="G266" s="19"/>
      <c r="H266" s="19"/>
      <c r="I266" s="19"/>
      <c r="J266" s="19"/>
      <c r="K266" s="19"/>
      <c r="L266" s="19"/>
      <c r="M266" s="19"/>
      <c r="N266" s="19"/>
      <c r="O266" s="19"/>
      <c r="P266" s="19"/>
      <c r="Q266" s="19"/>
      <c r="R266" s="19"/>
      <c r="S266" s="19"/>
      <c r="T266" s="19"/>
      <c r="U266" s="19"/>
      <c r="V266" s="19"/>
      <c r="W266" s="19"/>
    </row>
    <row r="267" spans="1:23" x14ac:dyDescent="0.35">
      <c r="A267" s="19"/>
      <c r="B267" s="19"/>
      <c r="C267" s="19"/>
      <c r="D267" s="19"/>
      <c r="E267" s="19"/>
      <c r="F267" s="19"/>
      <c r="G267" s="19"/>
      <c r="H267" s="19"/>
      <c r="I267" s="19"/>
      <c r="J267" s="19"/>
      <c r="K267" s="19"/>
      <c r="L267" s="19"/>
      <c r="M267" s="19"/>
      <c r="N267" s="19"/>
      <c r="O267" s="19"/>
      <c r="P267" s="19"/>
      <c r="Q267" s="19"/>
      <c r="R267" s="19"/>
      <c r="S267" s="19"/>
      <c r="T267" s="19"/>
      <c r="U267" s="19"/>
      <c r="V267" s="19"/>
      <c r="W267" s="19"/>
    </row>
    <row r="268" spans="1:23" x14ac:dyDescent="0.35">
      <c r="A268" s="19"/>
      <c r="B268" s="19"/>
      <c r="C268" s="19"/>
      <c r="D268" s="19"/>
      <c r="E268" s="19"/>
      <c r="F268" s="19"/>
      <c r="G268" s="19"/>
      <c r="H268" s="19"/>
      <c r="I268" s="19"/>
      <c r="J268" s="19"/>
      <c r="K268" s="19"/>
      <c r="L268" s="19"/>
      <c r="M268" s="19"/>
      <c r="N268" s="19"/>
      <c r="O268" s="19"/>
      <c r="P268" s="19"/>
      <c r="Q268" s="19"/>
      <c r="R268" s="19"/>
      <c r="S268" s="19"/>
      <c r="T268" s="19"/>
      <c r="U268" s="19"/>
      <c r="V268" s="19"/>
      <c r="W268" s="19"/>
    </row>
    <row r="269" spans="1:23" x14ac:dyDescent="0.35">
      <c r="A269" s="19"/>
      <c r="B269" s="19"/>
      <c r="C269" s="19"/>
      <c r="D269" s="19"/>
      <c r="E269" s="19"/>
      <c r="F269" s="19"/>
      <c r="G269" s="19"/>
      <c r="H269" s="19"/>
      <c r="I269" s="19"/>
      <c r="J269" s="19"/>
      <c r="K269" s="19"/>
      <c r="L269" s="19"/>
      <c r="M269" s="19"/>
      <c r="N269" s="19"/>
      <c r="O269" s="19"/>
      <c r="P269" s="19"/>
      <c r="Q269" s="19"/>
      <c r="R269" s="19"/>
      <c r="S269" s="19"/>
      <c r="T269" s="19"/>
      <c r="U269" s="19"/>
      <c r="V269" s="19"/>
      <c r="W269" s="19"/>
    </row>
    <row r="270" spans="1:23" x14ac:dyDescent="0.35">
      <c r="A270" s="19"/>
      <c r="B270" s="19"/>
      <c r="C270" s="19"/>
      <c r="D270" s="19"/>
      <c r="E270" s="19"/>
      <c r="F270" s="19"/>
      <c r="G270" s="19"/>
      <c r="H270" s="19"/>
      <c r="I270" s="19"/>
      <c r="J270" s="19"/>
      <c r="K270" s="19"/>
      <c r="L270" s="19"/>
      <c r="M270" s="19"/>
      <c r="N270" s="19"/>
      <c r="O270" s="19"/>
      <c r="P270" s="19"/>
      <c r="Q270" s="19"/>
      <c r="R270" s="19"/>
      <c r="S270" s="19"/>
      <c r="T270" s="19"/>
      <c r="U270" s="19"/>
      <c r="V270" s="19"/>
      <c r="W270" s="19"/>
    </row>
    <row r="271" spans="1:23" x14ac:dyDescent="0.35">
      <c r="A271" s="19"/>
      <c r="B271" s="19"/>
      <c r="C271" s="19"/>
      <c r="D271" s="19"/>
      <c r="E271" s="19"/>
      <c r="F271" s="19"/>
      <c r="G271" s="19"/>
      <c r="H271" s="19"/>
      <c r="I271" s="19"/>
      <c r="J271" s="19"/>
      <c r="K271" s="19"/>
      <c r="L271" s="19"/>
      <c r="M271" s="19"/>
      <c r="N271" s="19"/>
      <c r="O271" s="19"/>
      <c r="P271" s="19"/>
      <c r="Q271" s="19"/>
      <c r="R271" s="19"/>
      <c r="S271" s="19"/>
      <c r="T271" s="19"/>
      <c r="U271" s="19"/>
      <c r="V271" s="19"/>
      <c r="W271" s="19"/>
    </row>
    <row r="272" spans="1:23" x14ac:dyDescent="0.35">
      <c r="A272" s="19"/>
      <c r="B272" s="19"/>
      <c r="C272" s="19"/>
      <c r="D272" s="19"/>
      <c r="E272" s="19"/>
      <c r="F272" s="19"/>
      <c r="G272" s="19"/>
      <c r="H272" s="19"/>
      <c r="I272" s="19"/>
      <c r="J272" s="19"/>
      <c r="K272" s="19"/>
      <c r="L272" s="19"/>
      <c r="M272" s="19"/>
      <c r="N272" s="19"/>
      <c r="O272" s="19"/>
      <c r="P272" s="19"/>
      <c r="Q272" s="19"/>
      <c r="R272" s="19"/>
      <c r="S272" s="19"/>
      <c r="T272" s="19"/>
      <c r="U272" s="19"/>
      <c r="V272" s="19"/>
      <c r="W272" s="19"/>
    </row>
    <row r="273" spans="1:23" x14ac:dyDescent="0.35">
      <c r="A273" s="19"/>
      <c r="B273" s="19"/>
      <c r="C273" s="19"/>
      <c r="D273" s="19"/>
      <c r="E273" s="19"/>
      <c r="F273" s="19"/>
      <c r="G273" s="19"/>
      <c r="H273" s="19"/>
      <c r="I273" s="19"/>
      <c r="J273" s="19"/>
      <c r="K273" s="19"/>
      <c r="L273" s="19"/>
      <c r="M273" s="19"/>
      <c r="N273" s="19"/>
      <c r="O273" s="19"/>
      <c r="P273" s="19"/>
      <c r="Q273" s="19"/>
      <c r="R273" s="19"/>
      <c r="S273" s="19"/>
      <c r="T273" s="19"/>
      <c r="U273" s="19"/>
      <c r="V273" s="19"/>
      <c r="W273" s="19"/>
    </row>
    <row r="274" spans="1:23" x14ac:dyDescent="0.35">
      <c r="A274" s="19"/>
      <c r="B274" s="19"/>
      <c r="C274" s="19"/>
      <c r="D274" s="19"/>
      <c r="E274" s="19"/>
      <c r="F274" s="19"/>
      <c r="G274" s="19"/>
      <c r="H274" s="19"/>
      <c r="I274" s="19"/>
      <c r="J274" s="19"/>
      <c r="K274" s="19"/>
      <c r="L274" s="19"/>
      <c r="M274" s="19"/>
      <c r="N274" s="19"/>
      <c r="O274" s="19"/>
      <c r="P274" s="19"/>
      <c r="Q274" s="19"/>
      <c r="R274" s="19"/>
      <c r="S274" s="19"/>
      <c r="T274" s="19"/>
      <c r="U274" s="19"/>
      <c r="V274" s="19"/>
      <c r="W274" s="19"/>
    </row>
    <row r="275" spans="1:23" x14ac:dyDescent="0.35">
      <c r="A275" s="19"/>
      <c r="B275" s="19"/>
      <c r="C275" s="19"/>
      <c r="D275" s="19"/>
      <c r="E275" s="19"/>
      <c r="F275" s="19"/>
      <c r="G275" s="19"/>
      <c r="H275" s="19"/>
      <c r="I275" s="19"/>
      <c r="J275" s="19"/>
      <c r="K275" s="19"/>
      <c r="L275" s="19"/>
      <c r="M275" s="19"/>
      <c r="N275" s="19"/>
      <c r="O275" s="19"/>
      <c r="P275" s="19"/>
      <c r="Q275" s="19"/>
      <c r="R275" s="19"/>
      <c r="S275" s="19"/>
      <c r="T275" s="19"/>
      <c r="U275" s="19"/>
      <c r="V275" s="19"/>
      <c r="W275" s="19"/>
    </row>
    <row r="276" spans="1:23" x14ac:dyDescent="0.35">
      <c r="A276" s="19"/>
      <c r="B276" s="19"/>
      <c r="C276" s="19"/>
      <c r="D276" s="19"/>
      <c r="E276" s="19"/>
      <c r="F276" s="19"/>
      <c r="G276" s="19"/>
      <c r="H276" s="19"/>
      <c r="I276" s="19"/>
      <c r="J276" s="19"/>
      <c r="K276" s="19"/>
      <c r="L276" s="19"/>
      <c r="M276" s="19"/>
      <c r="N276" s="19"/>
      <c r="O276" s="19"/>
      <c r="P276" s="19"/>
      <c r="Q276" s="19"/>
      <c r="R276" s="19"/>
      <c r="S276" s="19"/>
      <c r="T276" s="19"/>
      <c r="U276" s="19"/>
      <c r="V276" s="19"/>
      <c r="W276" s="19"/>
    </row>
    <row r="277" spans="1:23" x14ac:dyDescent="0.35">
      <c r="A277" s="19"/>
      <c r="B277" s="19"/>
      <c r="C277" s="19"/>
      <c r="D277" s="19"/>
      <c r="E277" s="19"/>
      <c r="F277" s="19"/>
      <c r="G277" s="19"/>
      <c r="H277" s="19"/>
      <c r="I277" s="19"/>
      <c r="J277" s="19"/>
      <c r="K277" s="19"/>
      <c r="L277" s="19"/>
      <c r="M277" s="19"/>
      <c r="N277" s="19"/>
      <c r="O277" s="19"/>
      <c r="P277" s="19"/>
      <c r="Q277" s="19"/>
      <c r="R277" s="19"/>
      <c r="S277" s="19"/>
      <c r="T277" s="19"/>
      <c r="U277" s="19"/>
      <c r="V277" s="19"/>
      <c r="W277" s="19"/>
    </row>
    <row r="278" spans="1:23" x14ac:dyDescent="0.35">
      <c r="A278" s="19"/>
      <c r="B278" s="19"/>
      <c r="C278" s="19"/>
      <c r="D278" s="19"/>
      <c r="E278" s="19"/>
      <c r="F278" s="19"/>
      <c r="G278" s="19"/>
      <c r="H278" s="19"/>
      <c r="I278" s="19"/>
      <c r="J278" s="19"/>
      <c r="K278" s="19"/>
      <c r="L278" s="19"/>
      <c r="M278" s="19"/>
      <c r="N278" s="19"/>
      <c r="O278" s="19"/>
      <c r="P278" s="19"/>
      <c r="Q278" s="19"/>
      <c r="R278" s="19"/>
      <c r="S278" s="19"/>
      <c r="T278" s="19"/>
      <c r="U278" s="19"/>
      <c r="V278" s="19"/>
      <c r="W278" s="19"/>
    </row>
    <row r="279" spans="1:23" x14ac:dyDescent="0.35">
      <c r="A279" s="19"/>
      <c r="B279" s="19"/>
      <c r="C279" s="19"/>
      <c r="D279" s="19"/>
      <c r="E279" s="19"/>
      <c r="F279" s="19"/>
      <c r="G279" s="19"/>
      <c r="H279" s="19"/>
      <c r="I279" s="19"/>
      <c r="J279" s="19"/>
      <c r="K279" s="19"/>
      <c r="L279" s="19"/>
      <c r="M279" s="19"/>
      <c r="N279" s="19"/>
      <c r="O279" s="19"/>
      <c r="P279" s="19"/>
      <c r="Q279" s="19"/>
      <c r="R279" s="19"/>
      <c r="S279" s="19"/>
      <c r="T279" s="19"/>
      <c r="U279" s="19"/>
      <c r="V279" s="19"/>
      <c r="W279" s="19"/>
    </row>
    <row r="280" spans="1:23" x14ac:dyDescent="0.35">
      <c r="A280" s="19"/>
      <c r="B280" s="19"/>
      <c r="C280" s="19"/>
      <c r="D280" s="19"/>
      <c r="E280" s="19"/>
      <c r="F280" s="19"/>
      <c r="G280" s="19"/>
      <c r="H280" s="19"/>
      <c r="I280" s="19"/>
      <c r="J280" s="19"/>
      <c r="K280" s="19"/>
      <c r="L280" s="19"/>
      <c r="M280" s="19"/>
      <c r="N280" s="19"/>
      <c r="O280" s="19"/>
      <c r="P280" s="19"/>
      <c r="Q280" s="19"/>
      <c r="R280" s="19"/>
      <c r="S280" s="19"/>
      <c r="T280" s="19"/>
      <c r="U280" s="19"/>
      <c r="V280" s="19"/>
      <c r="W280" s="19"/>
    </row>
    <row r="281" spans="1:23" x14ac:dyDescent="0.35">
      <c r="A281" s="19"/>
      <c r="B281" s="19"/>
      <c r="C281" s="19"/>
      <c r="D281" s="19"/>
      <c r="E281" s="19"/>
      <c r="F281" s="19"/>
      <c r="G281" s="19"/>
      <c r="H281" s="19"/>
      <c r="I281" s="19"/>
      <c r="J281" s="19"/>
      <c r="K281" s="19"/>
      <c r="L281" s="19"/>
      <c r="M281" s="19"/>
      <c r="N281" s="19"/>
      <c r="O281" s="19"/>
      <c r="P281" s="19"/>
      <c r="Q281" s="19"/>
      <c r="R281" s="19"/>
      <c r="S281" s="19"/>
      <c r="T281" s="19"/>
      <c r="U281" s="19"/>
      <c r="V281" s="19"/>
      <c r="W281" s="19"/>
    </row>
    <row r="282" spans="1:23" x14ac:dyDescent="0.35">
      <c r="A282" s="19"/>
      <c r="B282" s="19"/>
      <c r="C282" s="19"/>
      <c r="D282" s="19"/>
      <c r="E282" s="19"/>
      <c r="F282" s="19"/>
      <c r="G282" s="19"/>
      <c r="H282" s="19"/>
      <c r="I282" s="19"/>
      <c r="J282" s="19"/>
      <c r="K282" s="19"/>
      <c r="L282" s="19"/>
      <c r="M282" s="19"/>
      <c r="N282" s="19"/>
      <c r="O282" s="19"/>
      <c r="P282" s="19"/>
      <c r="Q282" s="19"/>
      <c r="R282" s="19"/>
      <c r="S282" s="19"/>
      <c r="T282" s="19"/>
      <c r="U282" s="19"/>
      <c r="V282" s="19"/>
      <c r="W282" s="19"/>
    </row>
    <row r="283" spans="1:23" x14ac:dyDescent="0.35">
      <c r="A283" s="19"/>
      <c r="B283" s="19"/>
      <c r="C283" s="19"/>
      <c r="D283" s="19"/>
      <c r="E283" s="19"/>
      <c r="F283" s="19"/>
      <c r="G283" s="19"/>
      <c r="H283" s="19"/>
      <c r="I283" s="19"/>
      <c r="J283" s="19"/>
      <c r="K283" s="19"/>
      <c r="L283" s="19"/>
      <c r="M283" s="19"/>
      <c r="N283" s="19"/>
      <c r="O283" s="19"/>
      <c r="P283" s="19"/>
      <c r="Q283" s="19"/>
      <c r="R283" s="19"/>
      <c r="S283" s="19"/>
      <c r="T283" s="19"/>
      <c r="U283" s="19"/>
      <c r="V283" s="19"/>
      <c r="W283" s="19"/>
    </row>
    <row r="284" spans="1:23" x14ac:dyDescent="0.35">
      <c r="A284" s="19"/>
      <c r="B284" s="19"/>
      <c r="C284" s="19"/>
      <c r="D284" s="19"/>
      <c r="E284" s="19"/>
      <c r="F284" s="19"/>
      <c r="G284" s="19"/>
      <c r="H284" s="19"/>
      <c r="I284" s="19"/>
      <c r="J284" s="19"/>
      <c r="K284" s="19"/>
      <c r="L284" s="19"/>
      <c r="M284" s="19"/>
      <c r="N284" s="19"/>
      <c r="O284" s="19"/>
      <c r="P284" s="19"/>
      <c r="Q284" s="19"/>
      <c r="R284" s="19"/>
      <c r="S284" s="19"/>
      <c r="T284" s="19"/>
      <c r="U284" s="19"/>
      <c r="V284" s="19"/>
      <c r="W284" s="19"/>
    </row>
    <row r="285" spans="1:23" x14ac:dyDescent="0.35">
      <c r="A285" s="19"/>
      <c r="B285" s="19"/>
      <c r="C285" s="19"/>
      <c r="D285" s="19"/>
      <c r="E285" s="19"/>
      <c r="F285" s="19"/>
      <c r="G285" s="19"/>
      <c r="H285" s="19"/>
      <c r="I285" s="19"/>
      <c r="J285" s="19"/>
      <c r="K285" s="19"/>
      <c r="L285" s="19"/>
      <c r="M285" s="19"/>
      <c r="N285" s="19"/>
      <c r="O285" s="19"/>
      <c r="P285" s="19"/>
      <c r="Q285" s="19"/>
      <c r="R285" s="19"/>
      <c r="S285" s="19"/>
      <c r="T285" s="19"/>
      <c r="U285" s="19"/>
      <c r="V285" s="19"/>
      <c r="W285" s="19"/>
    </row>
    <row r="286" spans="1:23" x14ac:dyDescent="0.35">
      <c r="A286" s="19"/>
      <c r="B286" s="19"/>
      <c r="C286" s="19"/>
      <c r="D286" s="19"/>
      <c r="E286" s="19"/>
      <c r="F286" s="19"/>
      <c r="G286" s="19"/>
      <c r="H286" s="19"/>
      <c r="I286" s="19"/>
      <c r="J286" s="19"/>
      <c r="K286" s="19"/>
      <c r="L286" s="19"/>
      <c r="M286" s="19"/>
      <c r="N286" s="19"/>
      <c r="O286" s="19"/>
      <c r="P286" s="19"/>
      <c r="Q286" s="19"/>
      <c r="R286" s="19"/>
      <c r="S286" s="19"/>
      <c r="T286" s="19"/>
      <c r="U286" s="19"/>
      <c r="V286" s="19"/>
      <c r="W286" s="19"/>
    </row>
    <row r="287" spans="1:23" x14ac:dyDescent="0.35">
      <c r="A287" s="19"/>
      <c r="B287" s="19"/>
      <c r="C287" s="19"/>
      <c r="D287" s="19"/>
      <c r="E287" s="19"/>
      <c r="F287" s="19"/>
      <c r="G287" s="19"/>
      <c r="H287" s="19"/>
      <c r="I287" s="19"/>
      <c r="J287" s="19"/>
      <c r="K287" s="19"/>
      <c r="L287" s="19"/>
      <c r="M287" s="19"/>
      <c r="N287" s="19"/>
      <c r="O287" s="19"/>
      <c r="P287" s="19"/>
      <c r="Q287" s="19"/>
      <c r="R287" s="19"/>
      <c r="S287" s="19"/>
      <c r="T287" s="19"/>
      <c r="U287" s="19"/>
      <c r="V287" s="19"/>
      <c r="W287" s="19"/>
    </row>
    <row r="288" spans="1:23" x14ac:dyDescent="0.35">
      <c r="A288" s="19"/>
      <c r="B288" s="19"/>
      <c r="C288" s="19"/>
      <c r="D288" s="19"/>
      <c r="E288" s="19"/>
      <c r="F288" s="19"/>
      <c r="G288" s="19"/>
      <c r="H288" s="19"/>
      <c r="I288" s="19"/>
      <c r="J288" s="19"/>
      <c r="K288" s="19"/>
      <c r="L288" s="19"/>
      <c r="M288" s="19"/>
      <c r="N288" s="19"/>
      <c r="O288" s="19"/>
      <c r="P288" s="19"/>
      <c r="Q288" s="19"/>
      <c r="R288" s="19"/>
      <c r="S288" s="19"/>
      <c r="T288" s="19"/>
      <c r="U288" s="19"/>
      <c r="V288" s="19"/>
      <c r="W288" s="19"/>
    </row>
    <row r="289" spans="1:23" x14ac:dyDescent="0.35">
      <c r="A289" s="19"/>
      <c r="B289" s="19"/>
      <c r="C289" s="19"/>
      <c r="D289" s="19"/>
      <c r="E289" s="19"/>
      <c r="F289" s="19"/>
      <c r="G289" s="19"/>
      <c r="H289" s="19"/>
      <c r="I289" s="19"/>
      <c r="J289" s="19"/>
      <c r="K289" s="19"/>
      <c r="L289" s="19"/>
      <c r="M289" s="19"/>
      <c r="N289" s="19"/>
      <c r="O289" s="19"/>
      <c r="P289" s="19"/>
      <c r="Q289" s="19"/>
      <c r="R289" s="19"/>
      <c r="S289" s="19"/>
      <c r="T289" s="19"/>
      <c r="U289" s="19"/>
      <c r="V289" s="19"/>
      <c r="W289" s="19"/>
    </row>
    <row r="290" spans="1:23" x14ac:dyDescent="0.35">
      <c r="A290" s="19"/>
      <c r="B290" s="19"/>
      <c r="C290" s="19"/>
      <c r="D290" s="19"/>
      <c r="E290" s="19"/>
      <c r="F290" s="19"/>
      <c r="G290" s="19"/>
      <c r="H290" s="19"/>
      <c r="I290" s="19"/>
      <c r="J290" s="19"/>
      <c r="K290" s="19"/>
      <c r="L290" s="19"/>
      <c r="M290" s="19"/>
      <c r="N290" s="19"/>
      <c r="O290" s="19"/>
      <c r="P290" s="19"/>
      <c r="Q290" s="19"/>
      <c r="R290" s="19"/>
      <c r="S290" s="19"/>
      <c r="T290" s="19"/>
      <c r="U290" s="19"/>
      <c r="V290" s="19"/>
      <c r="W290" s="19"/>
    </row>
    <row r="291" spans="1:23" x14ac:dyDescent="0.35">
      <c r="A291" s="19"/>
      <c r="B291" s="19"/>
      <c r="C291" s="19"/>
      <c r="D291" s="19"/>
      <c r="E291" s="19"/>
      <c r="F291" s="19"/>
      <c r="G291" s="19"/>
      <c r="H291" s="19"/>
      <c r="I291" s="19"/>
      <c r="J291" s="19"/>
      <c r="K291" s="19"/>
      <c r="L291" s="19"/>
      <c r="M291" s="19"/>
      <c r="N291" s="19"/>
      <c r="O291" s="19"/>
      <c r="P291" s="19"/>
      <c r="Q291" s="19"/>
      <c r="R291" s="19"/>
      <c r="S291" s="19"/>
      <c r="T291" s="19"/>
      <c r="U291" s="19"/>
      <c r="V291" s="19"/>
      <c r="W291" s="19"/>
    </row>
    <row r="292" spans="1:23" x14ac:dyDescent="0.35">
      <c r="A292" s="19"/>
      <c r="B292" s="19"/>
      <c r="C292" s="19"/>
      <c r="D292" s="19"/>
      <c r="E292" s="19"/>
      <c r="F292" s="19"/>
      <c r="G292" s="19"/>
      <c r="H292" s="19"/>
      <c r="I292" s="19"/>
      <c r="J292" s="19"/>
      <c r="K292" s="19"/>
      <c r="L292" s="19"/>
      <c r="M292" s="19"/>
      <c r="N292" s="19"/>
      <c r="O292" s="19"/>
      <c r="P292" s="19"/>
      <c r="Q292" s="19"/>
      <c r="R292" s="19"/>
      <c r="S292" s="19"/>
      <c r="T292" s="19"/>
      <c r="U292" s="19"/>
      <c r="V292" s="19"/>
      <c r="W292" s="19"/>
    </row>
    <row r="293" spans="1:23" x14ac:dyDescent="0.35">
      <c r="A293" s="19"/>
      <c r="B293" s="19"/>
      <c r="C293" s="19"/>
      <c r="D293" s="19"/>
      <c r="E293" s="19"/>
      <c r="F293" s="19"/>
      <c r="G293" s="19"/>
      <c r="H293" s="19"/>
      <c r="I293" s="19"/>
      <c r="J293" s="19"/>
      <c r="K293" s="19"/>
      <c r="L293" s="19"/>
      <c r="M293" s="19"/>
      <c r="N293" s="19"/>
      <c r="O293" s="19"/>
      <c r="P293" s="19"/>
      <c r="Q293" s="19"/>
      <c r="R293" s="19"/>
      <c r="S293" s="19"/>
      <c r="T293" s="19"/>
      <c r="U293" s="19"/>
      <c r="V293" s="19"/>
      <c r="W293" s="19"/>
    </row>
    <row r="294" spans="1:23" x14ac:dyDescent="0.35">
      <c r="A294" s="19"/>
      <c r="B294" s="19"/>
      <c r="C294" s="19"/>
      <c r="D294" s="19"/>
      <c r="E294" s="19"/>
      <c r="F294" s="19"/>
      <c r="G294" s="19"/>
      <c r="H294" s="19"/>
      <c r="I294" s="19"/>
      <c r="J294" s="19"/>
      <c r="K294" s="19"/>
      <c r="L294" s="19"/>
      <c r="M294" s="19"/>
      <c r="N294" s="19"/>
      <c r="O294" s="19"/>
      <c r="P294" s="19"/>
      <c r="Q294" s="19"/>
      <c r="R294" s="19"/>
      <c r="S294" s="19"/>
      <c r="T294" s="19"/>
      <c r="U294" s="19"/>
      <c r="V294" s="19"/>
      <c r="W294" s="19"/>
    </row>
    <row r="295" spans="1:23" x14ac:dyDescent="0.35">
      <c r="A295" s="19"/>
      <c r="B295" s="19"/>
      <c r="C295" s="19"/>
      <c r="D295" s="19"/>
      <c r="E295" s="19"/>
      <c r="F295" s="19"/>
      <c r="G295" s="19"/>
      <c r="H295" s="19"/>
      <c r="I295" s="19"/>
      <c r="J295" s="19"/>
      <c r="K295" s="19"/>
      <c r="L295" s="19"/>
      <c r="M295" s="19"/>
      <c r="N295" s="19"/>
      <c r="O295" s="19"/>
      <c r="P295" s="19"/>
      <c r="Q295" s="19"/>
      <c r="R295" s="19"/>
      <c r="S295" s="19"/>
      <c r="T295" s="19"/>
      <c r="U295" s="19"/>
      <c r="V295" s="19"/>
      <c r="W295" s="19"/>
    </row>
    <row r="296" spans="1:23" x14ac:dyDescent="0.35">
      <c r="A296" s="19"/>
      <c r="B296" s="19"/>
      <c r="C296" s="19"/>
      <c r="D296" s="19"/>
      <c r="E296" s="19"/>
      <c r="F296" s="19"/>
      <c r="G296" s="19"/>
      <c r="H296" s="19"/>
      <c r="I296" s="19"/>
      <c r="J296" s="19"/>
      <c r="K296" s="19"/>
      <c r="L296" s="19"/>
      <c r="M296" s="19"/>
      <c r="N296" s="19"/>
      <c r="O296" s="19"/>
      <c r="P296" s="19"/>
      <c r="Q296" s="19"/>
      <c r="R296" s="19"/>
      <c r="S296" s="19"/>
      <c r="T296" s="19"/>
      <c r="U296" s="19"/>
      <c r="V296" s="19"/>
      <c r="W296" s="19"/>
    </row>
    <row r="297" spans="1:23" x14ac:dyDescent="0.35">
      <c r="A297" s="19"/>
      <c r="B297" s="19"/>
      <c r="C297" s="19"/>
      <c r="D297" s="19"/>
      <c r="E297" s="19"/>
      <c r="F297" s="19"/>
      <c r="G297" s="19"/>
      <c r="H297" s="19"/>
      <c r="I297" s="19"/>
      <c r="J297" s="19"/>
      <c r="K297" s="19"/>
      <c r="L297" s="19"/>
      <c r="M297" s="19"/>
      <c r="N297" s="19"/>
      <c r="O297" s="19"/>
      <c r="P297" s="19"/>
      <c r="Q297" s="19"/>
      <c r="R297" s="19"/>
      <c r="S297" s="19"/>
      <c r="T297" s="19"/>
      <c r="U297" s="19"/>
      <c r="V297" s="19"/>
      <c r="W297" s="19"/>
    </row>
    <row r="298" spans="1:23" x14ac:dyDescent="0.35">
      <c r="A298" s="19"/>
      <c r="B298" s="19"/>
      <c r="C298" s="19"/>
      <c r="D298" s="19"/>
      <c r="E298" s="19"/>
      <c r="F298" s="19"/>
      <c r="G298" s="19"/>
      <c r="H298" s="19"/>
      <c r="I298" s="19"/>
      <c r="J298" s="19"/>
      <c r="K298" s="19"/>
      <c r="L298" s="19"/>
      <c r="M298" s="19"/>
      <c r="N298" s="19"/>
      <c r="O298" s="19"/>
      <c r="P298" s="19"/>
      <c r="Q298" s="19"/>
      <c r="R298" s="19"/>
      <c r="S298" s="19"/>
      <c r="T298" s="19"/>
      <c r="U298" s="19"/>
      <c r="V298" s="19"/>
      <c r="W298" s="19"/>
    </row>
    <row r="299" spans="1:23" x14ac:dyDescent="0.35">
      <c r="A299" s="19"/>
      <c r="B299" s="19"/>
      <c r="C299" s="19"/>
      <c r="D299" s="19"/>
      <c r="E299" s="19"/>
      <c r="F299" s="19"/>
      <c r="G299" s="19"/>
      <c r="H299" s="19"/>
      <c r="I299" s="19"/>
      <c r="J299" s="19"/>
      <c r="K299" s="19"/>
      <c r="L299" s="19"/>
      <c r="M299" s="19"/>
      <c r="N299" s="19"/>
      <c r="O299" s="19"/>
      <c r="P299" s="19"/>
      <c r="Q299" s="19"/>
      <c r="R299" s="19"/>
      <c r="S299" s="19"/>
      <c r="T299" s="19"/>
      <c r="U299" s="19"/>
      <c r="V299" s="19"/>
      <c r="W299" s="19"/>
    </row>
    <row r="300" spans="1:23" x14ac:dyDescent="0.35">
      <c r="A300" s="19"/>
      <c r="B300" s="19"/>
      <c r="C300" s="19"/>
      <c r="D300" s="19"/>
      <c r="E300" s="19"/>
      <c r="F300" s="19"/>
      <c r="G300" s="19"/>
      <c r="H300" s="19"/>
      <c r="I300" s="19"/>
      <c r="J300" s="19"/>
      <c r="K300" s="19"/>
      <c r="L300" s="19"/>
      <c r="M300" s="19"/>
      <c r="N300" s="19"/>
      <c r="O300" s="19"/>
      <c r="P300" s="19"/>
      <c r="Q300" s="19"/>
      <c r="R300" s="19"/>
      <c r="S300" s="19"/>
      <c r="T300" s="19"/>
      <c r="U300" s="19"/>
      <c r="V300" s="19"/>
      <c r="W300" s="19"/>
    </row>
    <row r="301" spans="1:23" x14ac:dyDescent="0.35">
      <c r="A301" s="19"/>
      <c r="B301" s="19"/>
      <c r="C301" s="19"/>
      <c r="D301" s="19"/>
      <c r="E301" s="19"/>
      <c r="F301" s="19"/>
      <c r="G301" s="19"/>
      <c r="H301" s="19"/>
      <c r="I301" s="19"/>
      <c r="J301" s="19"/>
      <c r="K301" s="19"/>
      <c r="L301" s="19"/>
      <c r="M301" s="19"/>
      <c r="N301" s="19"/>
      <c r="O301" s="19"/>
      <c r="P301" s="19"/>
      <c r="Q301" s="19"/>
      <c r="R301" s="19"/>
      <c r="S301" s="19"/>
      <c r="T301" s="19"/>
      <c r="U301" s="19"/>
      <c r="V301" s="19"/>
      <c r="W301" s="19"/>
    </row>
    <row r="302" spans="1:23" x14ac:dyDescent="0.35">
      <c r="A302" s="19"/>
      <c r="B302" s="19"/>
      <c r="C302" s="19"/>
      <c r="D302" s="19"/>
      <c r="E302" s="19"/>
      <c r="F302" s="19"/>
      <c r="G302" s="19"/>
      <c r="H302" s="19"/>
      <c r="I302" s="19"/>
      <c r="J302" s="19"/>
      <c r="K302" s="19"/>
      <c r="L302" s="19"/>
      <c r="M302" s="19"/>
      <c r="N302" s="19"/>
      <c r="O302" s="19"/>
      <c r="P302" s="19"/>
      <c r="Q302" s="19"/>
      <c r="R302" s="19"/>
      <c r="S302" s="19"/>
      <c r="T302" s="19"/>
      <c r="U302" s="19"/>
      <c r="V302" s="19"/>
      <c r="W302" s="19"/>
    </row>
    <row r="303" spans="1:23" x14ac:dyDescent="0.35">
      <c r="A303" s="19"/>
      <c r="B303" s="19"/>
      <c r="C303" s="19"/>
      <c r="D303" s="19"/>
      <c r="E303" s="19"/>
      <c r="F303" s="19"/>
      <c r="G303" s="19"/>
      <c r="H303" s="19"/>
      <c r="I303" s="19"/>
      <c r="J303" s="19"/>
      <c r="K303" s="19"/>
      <c r="L303" s="19"/>
      <c r="M303" s="19"/>
      <c r="N303" s="19"/>
      <c r="O303" s="19"/>
      <c r="P303" s="19"/>
      <c r="Q303" s="19"/>
      <c r="R303" s="19"/>
      <c r="S303" s="19"/>
      <c r="T303" s="19"/>
      <c r="U303" s="19"/>
      <c r="V303" s="19"/>
      <c r="W303" s="19"/>
    </row>
    <row r="304" spans="1:23" x14ac:dyDescent="0.35">
      <c r="A304" s="19"/>
      <c r="B304" s="19"/>
      <c r="C304" s="19"/>
      <c r="D304" s="19"/>
      <c r="E304" s="19"/>
      <c r="F304" s="19"/>
      <c r="G304" s="19"/>
      <c r="H304" s="19"/>
      <c r="I304" s="19"/>
      <c r="J304" s="19"/>
      <c r="K304" s="19"/>
      <c r="L304" s="19"/>
      <c r="M304" s="19"/>
      <c r="N304" s="19"/>
      <c r="O304" s="19"/>
      <c r="P304" s="19"/>
      <c r="Q304" s="19"/>
      <c r="R304" s="19"/>
      <c r="S304" s="19"/>
      <c r="T304" s="19"/>
      <c r="U304" s="19"/>
      <c r="V304" s="19"/>
      <c r="W304" s="19"/>
    </row>
    <row r="305" spans="1:23" x14ac:dyDescent="0.35">
      <c r="A305" s="19"/>
      <c r="B305" s="19"/>
      <c r="C305" s="19"/>
      <c r="D305" s="19"/>
      <c r="E305" s="19"/>
      <c r="F305" s="19"/>
      <c r="G305" s="19"/>
      <c r="H305" s="19"/>
      <c r="I305" s="19"/>
      <c r="J305" s="19"/>
      <c r="K305" s="19"/>
      <c r="L305" s="19"/>
      <c r="M305" s="19"/>
      <c r="N305" s="19"/>
      <c r="O305" s="19"/>
      <c r="P305" s="19"/>
      <c r="Q305" s="19"/>
      <c r="R305" s="19"/>
      <c r="S305" s="19"/>
      <c r="T305" s="19"/>
      <c r="U305" s="19"/>
      <c r="V305" s="19"/>
      <c r="W305" s="19"/>
    </row>
    <row r="306" spans="1:23" x14ac:dyDescent="0.35">
      <c r="A306" s="19"/>
      <c r="B306" s="19"/>
      <c r="C306" s="19"/>
      <c r="D306" s="19"/>
      <c r="E306" s="19"/>
      <c r="F306" s="19"/>
      <c r="G306" s="19"/>
      <c r="H306" s="19"/>
      <c r="I306" s="19"/>
      <c r="J306" s="19"/>
      <c r="K306" s="19"/>
      <c r="L306" s="19"/>
      <c r="M306" s="19"/>
      <c r="N306" s="19"/>
      <c r="O306" s="19"/>
      <c r="P306" s="19"/>
      <c r="Q306" s="19"/>
      <c r="R306" s="19"/>
      <c r="S306" s="19"/>
      <c r="T306" s="19"/>
      <c r="U306" s="19"/>
      <c r="V306" s="19"/>
      <c r="W306" s="19"/>
    </row>
    <row r="307" spans="1:23" x14ac:dyDescent="0.35">
      <c r="A307" s="19"/>
      <c r="B307" s="19"/>
      <c r="C307" s="19"/>
      <c r="D307" s="19"/>
      <c r="E307" s="19"/>
      <c r="F307" s="19"/>
      <c r="G307" s="19"/>
      <c r="H307" s="19"/>
      <c r="I307" s="19"/>
      <c r="J307" s="19"/>
      <c r="K307" s="19"/>
      <c r="L307" s="19"/>
      <c r="M307" s="19"/>
      <c r="N307" s="19"/>
      <c r="O307" s="19"/>
      <c r="P307" s="19"/>
      <c r="Q307" s="19"/>
      <c r="R307" s="19"/>
      <c r="S307" s="19"/>
      <c r="T307" s="19"/>
      <c r="U307" s="19"/>
      <c r="V307" s="19"/>
      <c r="W307" s="19"/>
    </row>
    <row r="308" spans="1:23" x14ac:dyDescent="0.35">
      <c r="A308" s="19"/>
      <c r="B308" s="19"/>
      <c r="C308" s="19"/>
      <c r="D308" s="19"/>
      <c r="E308" s="19"/>
      <c r="F308" s="19"/>
      <c r="G308" s="19"/>
      <c r="H308" s="19"/>
      <c r="I308" s="19"/>
      <c r="J308" s="19"/>
      <c r="K308" s="19"/>
      <c r="L308" s="19"/>
      <c r="M308" s="19"/>
      <c r="N308" s="19"/>
      <c r="O308" s="19"/>
      <c r="P308" s="19"/>
      <c r="Q308" s="19"/>
      <c r="R308" s="19"/>
      <c r="S308" s="19"/>
      <c r="T308" s="19"/>
      <c r="U308" s="19"/>
      <c r="V308" s="19"/>
      <c r="W308" s="19"/>
    </row>
    <row r="309" spans="1:23" x14ac:dyDescent="0.35">
      <c r="A309" s="19"/>
      <c r="B309" s="19"/>
      <c r="C309" s="19"/>
      <c r="D309" s="19"/>
      <c r="E309" s="19"/>
      <c r="F309" s="19"/>
      <c r="G309" s="19"/>
      <c r="H309" s="19"/>
      <c r="I309" s="19"/>
      <c r="J309" s="19"/>
      <c r="K309" s="19"/>
      <c r="L309" s="19"/>
      <c r="M309" s="19"/>
      <c r="N309" s="19"/>
      <c r="O309" s="19"/>
      <c r="P309" s="19"/>
      <c r="Q309" s="19"/>
      <c r="R309" s="19"/>
      <c r="S309" s="19"/>
      <c r="T309" s="19"/>
      <c r="U309" s="19"/>
      <c r="V309" s="19"/>
      <c r="W309" s="19"/>
    </row>
    <row r="310" spans="1:23" x14ac:dyDescent="0.35">
      <c r="A310" s="19"/>
      <c r="B310" s="19"/>
      <c r="C310" s="19"/>
      <c r="D310" s="19"/>
      <c r="E310" s="19"/>
      <c r="F310" s="19"/>
      <c r="G310" s="19"/>
      <c r="H310" s="19"/>
      <c r="I310" s="19"/>
      <c r="J310" s="19"/>
      <c r="K310" s="19"/>
      <c r="L310" s="19"/>
      <c r="M310" s="19"/>
      <c r="N310" s="19"/>
      <c r="O310" s="19"/>
      <c r="P310" s="19"/>
      <c r="Q310" s="19"/>
      <c r="R310" s="19"/>
      <c r="S310" s="19"/>
      <c r="T310" s="19"/>
      <c r="U310" s="19"/>
      <c r="V310" s="19"/>
      <c r="W310" s="19"/>
    </row>
    <row r="311" spans="1:23" x14ac:dyDescent="0.35">
      <c r="A311" s="19"/>
      <c r="B311" s="19"/>
      <c r="C311" s="19"/>
      <c r="D311" s="19"/>
      <c r="E311" s="19"/>
      <c r="F311" s="19"/>
      <c r="G311" s="19"/>
      <c r="H311" s="19"/>
      <c r="I311" s="19"/>
      <c r="J311" s="19"/>
      <c r="K311" s="19"/>
      <c r="L311" s="19"/>
      <c r="M311" s="19"/>
      <c r="N311" s="19"/>
      <c r="O311" s="19"/>
      <c r="P311" s="19"/>
      <c r="Q311" s="19"/>
      <c r="R311" s="19"/>
      <c r="S311" s="19"/>
      <c r="T311" s="19"/>
      <c r="U311" s="19"/>
      <c r="V311" s="19"/>
      <c r="W311" s="19"/>
    </row>
    <row r="312" spans="1:23" x14ac:dyDescent="0.35">
      <c r="A312" s="19"/>
      <c r="B312" s="19"/>
      <c r="C312" s="19"/>
      <c r="D312" s="19"/>
      <c r="E312" s="19"/>
      <c r="F312" s="19"/>
      <c r="G312" s="19"/>
      <c r="H312" s="19"/>
      <c r="I312" s="19"/>
      <c r="J312" s="19"/>
      <c r="K312" s="19"/>
      <c r="L312" s="19"/>
      <c r="M312" s="19"/>
      <c r="N312" s="19"/>
      <c r="O312" s="19"/>
      <c r="P312" s="19"/>
      <c r="Q312" s="19"/>
      <c r="R312" s="19"/>
      <c r="S312" s="19"/>
      <c r="T312" s="19"/>
      <c r="U312" s="19"/>
      <c r="V312" s="19"/>
      <c r="W312" s="19"/>
    </row>
    <row r="313" spans="1:23" x14ac:dyDescent="0.35">
      <c r="A313" s="19"/>
      <c r="B313" s="19"/>
      <c r="C313" s="19"/>
      <c r="D313" s="19"/>
      <c r="E313" s="19"/>
      <c r="F313" s="19"/>
      <c r="G313" s="19"/>
      <c r="H313" s="19"/>
      <c r="I313" s="19"/>
      <c r="J313" s="19"/>
      <c r="K313" s="19"/>
      <c r="L313" s="19"/>
      <c r="M313" s="19"/>
      <c r="N313" s="19"/>
      <c r="O313" s="19"/>
      <c r="P313" s="19"/>
      <c r="Q313" s="19"/>
      <c r="R313" s="19"/>
      <c r="S313" s="19"/>
      <c r="T313" s="19"/>
      <c r="U313" s="19"/>
      <c r="V313" s="19"/>
      <c r="W313" s="19"/>
    </row>
    <row r="314" spans="1:23" x14ac:dyDescent="0.35">
      <c r="A314" s="19"/>
      <c r="B314" s="19"/>
      <c r="C314" s="19"/>
      <c r="D314" s="19"/>
      <c r="E314" s="19"/>
      <c r="F314" s="19"/>
      <c r="G314" s="19"/>
      <c r="H314" s="19"/>
      <c r="I314" s="19"/>
      <c r="J314" s="19"/>
      <c r="K314" s="19"/>
      <c r="L314" s="19"/>
      <c r="M314" s="19"/>
      <c r="N314" s="19"/>
      <c r="O314" s="19"/>
      <c r="P314" s="19"/>
      <c r="Q314" s="19"/>
      <c r="R314" s="19"/>
      <c r="S314" s="19"/>
      <c r="T314" s="19"/>
      <c r="U314" s="19"/>
      <c r="V314" s="19"/>
      <c r="W314" s="19"/>
    </row>
    <row r="315" spans="1:23" x14ac:dyDescent="0.35">
      <c r="A315" s="19"/>
      <c r="B315" s="19"/>
      <c r="C315" s="19"/>
      <c r="D315" s="19"/>
      <c r="E315" s="19"/>
      <c r="F315" s="19"/>
      <c r="G315" s="19"/>
      <c r="H315" s="19"/>
      <c r="I315" s="19"/>
      <c r="J315" s="19"/>
      <c r="K315" s="19"/>
      <c r="L315" s="19"/>
      <c r="M315" s="19"/>
      <c r="N315" s="19"/>
      <c r="O315" s="19"/>
      <c r="P315" s="19"/>
      <c r="Q315" s="19"/>
      <c r="R315" s="19"/>
      <c r="S315" s="19"/>
      <c r="T315" s="19"/>
      <c r="U315" s="19"/>
      <c r="V315" s="19"/>
      <c r="W315" s="19"/>
    </row>
    <row r="316" spans="1:23" x14ac:dyDescent="0.35">
      <c r="A316" s="19"/>
      <c r="B316" s="19"/>
      <c r="C316" s="19"/>
      <c r="D316" s="19"/>
      <c r="E316" s="19"/>
      <c r="F316" s="19"/>
      <c r="G316" s="19"/>
      <c r="H316" s="19"/>
      <c r="I316" s="19"/>
      <c r="J316" s="19"/>
      <c r="K316" s="19"/>
      <c r="L316" s="19"/>
      <c r="M316" s="19"/>
      <c r="N316" s="19"/>
      <c r="O316" s="19"/>
      <c r="P316" s="19"/>
      <c r="Q316" s="19"/>
      <c r="R316" s="19"/>
      <c r="S316" s="19"/>
      <c r="T316" s="19"/>
      <c r="U316" s="19"/>
      <c r="V316" s="19"/>
      <c r="W316" s="19"/>
    </row>
    <row r="317" spans="1:23" x14ac:dyDescent="0.35">
      <c r="A317" s="19"/>
      <c r="B317" s="19"/>
      <c r="C317" s="19"/>
      <c r="D317" s="19"/>
      <c r="E317" s="19"/>
      <c r="F317" s="19"/>
      <c r="G317" s="19"/>
      <c r="H317" s="19"/>
      <c r="I317" s="19"/>
      <c r="J317" s="19"/>
      <c r="K317" s="19"/>
      <c r="L317" s="19"/>
      <c r="M317" s="19"/>
      <c r="N317" s="19"/>
      <c r="O317" s="19"/>
      <c r="P317" s="19"/>
      <c r="Q317" s="19"/>
      <c r="R317" s="19"/>
      <c r="S317" s="19"/>
      <c r="T317" s="19"/>
      <c r="U317" s="19"/>
      <c r="V317" s="19"/>
      <c r="W317" s="19"/>
    </row>
    <row r="318" spans="1:23" x14ac:dyDescent="0.35">
      <c r="A318" s="19"/>
      <c r="B318" s="19"/>
      <c r="C318" s="19"/>
      <c r="D318" s="19"/>
      <c r="E318" s="19"/>
      <c r="F318" s="19"/>
      <c r="G318" s="19"/>
      <c r="H318" s="19"/>
      <c r="I318" s="19"/>
      <c r="J318" s="19"/>
      <c r="K318" s="19"/>
      <c r="L318" s="19"/>
      <c r="M318" s="19"/>
      <c r="N318" s="19"/>
      <c r="O318" s="19"/>
      <c r="P318" s="19"/>
      <c r="Q318" s="19"/>
      <c r="R318" s="19"/>
      <c r="S318" s="19"/>
      <c r="T318" s="19"/>
      <c r="U318" s="19"/>
      <c r="V318" s="19"/>
      <c r="W318" s="19"/>
    </row>
    <row r="319" spans="1:23" x14ac:dyDescent="0.35">
      <c r="A319" s="19"/>
      <c r="B319" s="19"/>
      <c r="C319" s="19"/>
      <c r="D319" s="19"/>
      <c r="E319" s="19"/>
      <c r="F319" s="19"/>
      <c r="G319" s="19"/>
      <c r="H319" s="19"/>
      <c r="I319" s="19"/>
      <c r="J319" s="19"/>
      <c r="K319" s="19"/>
      <c r="L319" s="19"/>
      <c r="M319" s="19"/>
      <c r="N319" s="19"/>
      <c r="O319" s="19"/>
      <c r="P319" s="19"/>
      <c r="Q319" s="19"/>
      <c r="R319" s="19"/>
      <c r="S319" s="19"/>
      <c r="T319" s="19"/>
      <c r="U319" s="19"/>
      <c r="V319" s="19"/>
      <c r="W319" s="19"/>
    </row>
    <row r="320" spans="1:23" x14ac:dyDescent="0.35">
      <c r="A320" s="19"/>
      <c r="B320" s="19"/>
      <c r="C320" s="19"/>
      <c r="D320" s="19"/>
      <c r="E320" s="19"/>
      <c r="F320" s="19"/>
      <c r="G320" s="19"/>
      <c r="H320" s="19"/>
      <c r="I320" s="19"/>
      <c r="J320" s="19"/>
      <c r="K320" s="19"/>
      <c r="L320" s="19"/>
      <c r="M320" s="19"/>
      <c r="N320" s="19"/>
      <c r="O320" s="19"/>
      <c r="P320" s="19"/>
      <c r="Q320" s="19"/>
      <c r="R320" s="19"/>
      <c r="S320" s="19"/>
      <c r="T320" s="19"/>
      <c r="U320" s="19"/>
      <c r="V320" s="19"/>
      <c r="W320" s="19"/>
    </row>
    <row r="321" spans="1:23" x14ac:dyDescent="0.35">
      <c r="A321" s="19"/>
      <c r="B321" s="19"/>
      <c r="C321" s="19"/>
      <c r="D321" s="19"/>
      <c r="E321" s="19"/>
      <c r="F321" s="19"/>
      <c r="G321" s="19"/>
      <c r="H321" s="19"/>
      <c r="I321" s="19"/>
      <c r="J321" s="19"/>
      <c r="K321" s="19"/>
      <c r="L321" s="19"/>
      <c r="M321" s="19"/>
      <c r="N321" s="19"/>
      <c r="O321" s="19"/>
      <c r="P321" s="19"/>
      <c r="Q321" s="19"/>
      <c r="R321" s="19"/>
      <c r="S321" s="19"/>
      <c r="T321" s="19"/>
      <c r="U321" s="19"/>
      <c r="V321" s="19"/>
      <c r="W321" s="19"/>
    </row>
    <row r="322" spans="1:23" x14ac:dyDescent="0.35">
      <c r="A322" s="19"/>
      <c r="B322" s="19"/>
      <c r="C322" s="19"/>
      <c r="D322" s="19"/>
      <c r="E322" s="19"/>
      <c r="F322" s="19"/>
      <c r="G322" s="19"/>
      <c r="H322" s="19"/>
      <c r="I322" s="19"/>
      <c r="J322" s="19"/>
      <c r="K322" s="19"/>
      <c r="L322" s="19"/>
      <c r="M322" s="19"/>
      <c r="N322" s="19"/>
      <c r="O322" s="19"/>
      <c r="P322" s="19"/>
      <c r="Q322" s="19"/>
      <c r="R322" s="19"/>
      <c r="S322" s="19"/>
      <c r="T322" s="19"/>
      <c r="U322" s="19"/>
      <c r="V322" s="19"/>
      <c r="W322" s="19"/>
    </row>
    <row r="323" spans="1:23" x14ac:dyDescent="0.35">
      <c r="A323" s="19"/>
      <c r="B323" s="19"/>
      <c r="C323" s="19"/>
      <c r="D323" s="19"/>
      <c r="E323" s="19"/>
      <c r="F323" s="19"/>
      <c r="G323" s="19"/>
      <c r="H323" s="19"/>
      <c r="I323" s="19"/>
      <c r="J323" s="19"/>
      <c r="K323" s="19"/>
      <c r="L323" s="19"/>
      <c r="M323" s="19"/>
      <c r="N323" s="19"/>
      <c r="O323" s="19"/>
      <c r="P323" s="19"/>
      <c r="Q323" s="19"/>
      <c r="R323" s="19"/>
      <c r="S323" s="19"/>
      <c r="T323" s="19"/>
      <c r="U323" s="19"/>
      <c r="V323" s="19"/>
      <c r="W323" s="19"/>
    </row>
    <row r="324" spans="1:23" x14ac:dyDescent="0.35">
      <c r="A324" s="19"/>
      <c r="B324" s="19"/>
      <c r="C324" s="19"/>
      <c r="D324" s="19"/>
      <c r="E324" s="19"/>
      <c r="F324" s="19"/>
      <c r="G324" s="19"/>
      <c r="H324" s="19"/>
      <c r="I324" s="19"/>
      <c r="J324" s="19"/>
      <c r="K324" s="19"/>
      <c r="L324" s="19"/>
      <c r="M324" s="19"/>
      <c r="N324" s="19"/>
      <c r="O324" s="19"/>
      <c r="P324" s="19"/>
      <c r="Q324" s="19"/>
      <c r="R324" s="19"/>
      <c r="S324" s="19"/>
      <c r="T324" s="19"/>
      <c r="U324" s="19"/>
      <c r="V324" s="19"/>
      <c r="W324" s="19"/>
    </row>
    <row r="325" spans="1:23" x14ac:dyDescent="0.35">
      <c r="A325" s="19"/>
      <c r="B325" s="19"/>
      <c r="C325" s="19"/>
      <c r="D325" s="19"/>
      <c r="E325" s="19"/>
      <c r="F325" s="19"/>
      <c r="G325" s="19"/>
      <c r="H325" s="19"/>
      <c r="I325" s="19"/>
      <c r="J325" s="19"/>
      <c r="K325" s="19"/>
      <c r="L325" s="19"/>
      <c r="M325" s="19"/>
      <c r="N325" s="19"/>
      <c r="O325" s="19"/>
      <c r="P325" s="19"/>
      <c r="Q325" s="19"/>
      <c r="R325" s="19"/>
      <c r="S325" s="19"/>
      <c r="T325" s="19"/>
      <c r="U325" s="19"/>
      <c r="V325" s="19"/>
      <c r="W325" s="19"/>
    </row>
    <row r="326" spans="1:23" x14ac:dyDescent="0.35">
      <c r="A326" s="19"/>
      <c r="B326" s="19"/>
      <c r="C326" s="19"/>
      <c r="D326" s="19"/>
      <c r="E326" s="19"/>
      <c r="F326" s="19"/>
      <c r="G326" s="19"/>
      <c r="H326" s="19"/>
      <c r="I326" s="19"/>
      <c r="J326" s="19"/>
      <c r="K326" s="19"/>
      <c r="L326" s="19"/>
      <c r="M326" s="19"/>
      <c r="N326" s="19"/>
      <c r="O326" s="19"/>
      <c r="P326" s="19"/>
      <c r="Q326" s="19"/>
      <c r="R326" s="19"/>
      <c r="S326" s="19"/>
      <c r="T326" s="19"/>
      <c r="U326" s="19"/>
      <c r="V326" s="19"/>
      <c r="W326" s="19"/>
    </row>
    <row r="327" spans="1:23" x14ac:dyDescent="0.35">
      <c r="A327" s="19"/>
      <c r="B327" s="19"/>
      <c r="C327" s="19"/>
      <c r="D327" s="19"/>
      <c r="E327" s="19"/>
      <c r="F327" s="19"/>
      <c r="G327" s="19"/>
      <c r="H327" s="19"/>
      <c r="I327" s="19"/>
      <c r="J327" s="19"/>
      <c r="K327" s="19"/>
      <c r="L327" s="19"/>
      <c r="M327" s="19"/>
      <c r="N327" s="19"/>
      <c r="O327" s="19"/>
      <c r="P327" s="19"/>
      <c r="Q327" s="19"/>
      <c r="R327" s="19"/>
      <c r="S327" s="19"/>
      <c r="T327" s="19"/>
      <c r="U327" s="19"/>
      <c r="V327" s="19"/>
      <c r="W327" s="19"/>
    </row>
    <row r="328" spans="1:23" x14ac:dyDescent="0.35">
      <c r="A328" s="19"/>
      <c r="B328" s="19"/>
      <c r="C328" s="19"/>
      <c r="D328" s="19"/>
      <c r="E328" s="19"/>
      <c r="F328" s="19"/>
      <c r="G328" s="19"/>
      <c r="H328" s="19"/>
      <c r="I328" s="19"/>
      <c r="J328" s="19"/>
      <c r="K328" s="19"/>
      <c r="L328" s="19"/>
      <c r="M328" s="19"/>
      <c r="N328" s="19"/>
      <c r="O328" s="19"/>
      <c r="P328" s="19"/>
      <c r="Q328" s="19"/>
      <c r="R328" s="19"/>
      <c r="S328" s="19"/>
      <c r="T328" s="19"/>
      <c r="U328" s="19"/>
      <c r="V328" s="19"/>
      <c r="W328" s="19"/>
    </row>
    <row r="329" spans="1:23" x14ac:dyDescent="0.35">
      <c r="A329" s="19"/>
      <c r="B329" s="19"/>
      <c r="C329" s="19"/>
      <c r="D329" s="19"/>
      <c r="E329" s="19"/>
      <c r="F329" s="19"/>
      <c r="G329" s="19"/>
      <c r="H329" s="19"/>
      <c r="I329" s="19"/>
      <c r="J329" s="19"/>
      <c r="K329" s="19"/>
      <c r="L329" s="19"/>
      <c r="M329" s="19"/>
      <c r="N329" s="19"/>
      <c r="O329" s="19"/>
      <c r="P329" s="19"/>
      <c r="Q329" s="19"/>
      <c r="R329" s="19"/>
      <c r="S329" s="19"/>
      <c r="T329" s="19"/>
      <c r="U329" s="19"/>
      <c r="V329" s="19"/>
      <c r="W329" s="19"/>
    </row>
    <row r="330" spans="1:23" x14ac:dyDescent="0.35">
      <c r="A330" s="19"/>
      <c r="B330" s="19"/>
      <c r="C330" s="19"/>
      <c r="D330" s="19"/>
      <c r="E330" s="19"/>
      <c r="F330" s="19"/>
      <c r="G330" s="19"/>
      <c r="H330" s="19"/>
      <c r="I330" s="19"/>
      <c r="J330" s="19"/>
      <c r="K330" s="19"/>
      <c r="L330" s="19"/>
      <c r="M330" s="19"/>
      <c r="N330" s="19"/>
      <c r="O330" s="19"/>
      <c r="P330" s="19"/>
      <c r="Q330" s="19"/>
      <c r="R330" s="19"/>
      <c r="S330" s="19"/>
      <c r="T330" s="19"/>
      <c r="U330" s="19"/>
      <c r="V330" s="19"/>
      <c r="W330" s="19"/>
    </row>
    <row r="331" spans="1:23" x14ac:dyDescent="0.35">
      <c r="A331" s="19"/>
      <c r="B331" s="19"/>
      <c r="C331" s="19"/>
      <c r="D331" s="19"/>
      <c r="E331" s="19"/>
      <c r="F331" s="19"/>
      <c r="G331" s="19"/>
      <c r="H331" s="19"/>
      <c r="I331" s="19"/>
      <c r="J331" s="19"/>
      <c r="K331" s="19"/>
      <c r="L331" s="19"/>
      <c r="M331" s="19"/>
      <c r="N331" s="19"/>
      <c r="O331" s="19"/>
      <c r="P331" s="19"/>
      <c r="Q331" s="19"/>
      <c r="R331" s="19"/>
      <c r="S331" s="19"/>
      <c r="T331" s="19"/>
      <c r="U331" s="19"/>
      <c r="V331" s="19"/>
      <c r="W331" s="19"/>
    </row>
    <row r="332" spans="1:23" x14ac:dyDescent="0.35">
      <c r="A332" s="19"/>
      <c r="B332" s="19"/>
      <c r="C332" s="19"/>
      <c r="D332" s="19"/>
      <c r="E332" s="19"/>
      <c r="F332" s="19"/>
      <c r="G332" s="19"/>
      <c r="H332" s="19"/>
      <c r="I332" s="19"/>
      <c r="J332" s="19"/>
      <c r="K332" s="19"/>
      <c r="L332" s="19"/>
      <c r="M332" s="19"/>
      <c r="N332" s="19"/>
      <c r="O332" s="19"/>
      <c r="P332" s="19"/>
      <c r="Q332" s="19"/>
      <c r="R332" s="19"/>
      <c r="S332" s="19"/>
      <c r="T332" s="19"/>
      <c r="U332" s="19"/>
      <c r="V332" s="19"/>
      <c r="W332" s="19"/>
    </row>
    <row r="333" spans="1:23" x14ac:dyDescent="0.35">
      <c r="A333" s="19"/>
      <c r="B333" s="19"/>
      <c r="C333" s="19"/>
      <c r="D333" s="19"/>
      <c r="E333" s="19"/>
      <c r="F333" s="19"/>
      <c r="G333" s="19"/>
      <c r="H333" s="19"/>
      <c r="I333" s="19"/>
      <c r="J333" s="19"/>
      <c r="K333" s="19"/>
      <c r="L333" s="19"/>
      <c r="M333" s="19"/>
      <c r="N333" s="19"/>
      <c r="O333" s="19"/>
      <c r="P333" s="19"/>
      <c r="Q333" s="19"/>
      <c r="R333" s="19"/>
      <c r="S333" s="19"/>
      <c r="T333" s="19"/>
      <c r="U333" s="19"/>
      <c r="V333" s="19"/>
      <c r="W333" s="19"/>
    </row>
    <row r="334" spans="1:23" x14ac:dyDescent="0.35">
      <c r="A334" s="19"/>
      <c r="B334" s="19"/>
      <c r="C334" s="19"/>
      <c r="D334" s="19"/>
      <c r="E334" s="19"/>
      <c r="F334" s="19"/>
      <c r="G334" s="19"/>
      <c r="H334" s="19"/>
      <c r="I334" s="19"/>
      <c r="J334" s="19"/>
      <c r="K334" s="19"/>
      <c r="L334" s="19"/>
      <c r="M334" s="19"/>
      <c r="N334" s="19"/>
      <c r="O334" s="19"/>
      <c r="P334" s="19"/>
      <c r="Q334" s="19"/>
      <c r="R334" s="19"/>
      <c r="S334" s="19"/>
      <c r="T334" s="19"/>
      <c r="U334" s="19"/>
      <c r="V334" s="19"/>
      <c r="W334" s="19"/>
    </row>
    <row r="335" spans="1:23" x14ac:dyDescent="0.35">
      <c r="A335" s="19"/>
      <c r="B335" s="19"/>
      <c r="C335" s="19"/>
      <c r="D335" s="19"/>
      <c r="E335" s="19"/>
      <c r="F335" s="19"/>
      <c r="G335" s="19"/>
      <c r="H335" s="19"/>
      <c r="I335" s="19"/>
      <c r="J335" s="19"/>
      <c r="K335" s="19"/>
      <c r="L335" s="19"/>
      <c r="M335" s="19"/>
      <c r="N335" s="19"/>
      <c r="O335" s="19"/>
      <c r="P335" s="19"/>
      <c r="Q335" s="19"/>
      <c r="R335" s="19"/>
      <c r="S335" s="19"/>
      <c r="T335" s="19"/>
      <c r="U335" s="19"/>
      <c r="V335" s="19"/>
      <c r="W335" s="19"/>
    </row>
    <row r="336" spans="1:23" x14ac:dyDescent="0.35">
      <c r="A336" s="19"/>
      <c r="B336" s="19"/>
      <c r="C336" s="19"/>
      <c r="D336" s="19"/>
      <c r="E336" s="19"/>
      <c r="F336" s="19"/>
      <c r="G336" s="19"/>
      <c r="H336" s="19"/>
      <c r="I336" s="19"/>
      <c r="J336" s="19"/>
      <c r="K336" s="19"/>
      <c r="L336" s="19"/>
      <c r="M336" s="19"/>
      <c r="N336" s="19"/>
      <c r="O336" s="19"/>
      <c r="P336" s="19"/>
      <c r="Q336" s="19"/>
      <c r="R336" s="19"/>
      <c r="S336" s="19"/>
      <c r="T336" s="19"/>
      <c r="U336" s="19"/>
      <c r="V336" s="19"/>
      <c r="W336" s="19"/>
    </row>
    <row r="337" spans="1:23" x14ac:dyDescent="0.35">
      <c r="A337" s="19"/>
      <c r="B337" s="19"/>
      <c r="C337" s="19"/>
      <c r="D337" s="19"/>
      <c r="E337" s="19"/>
      <c r="F337" s="19"/>
      <c r="G337" s="19"/>
      <c r="H337" s="19"/>
      <c r="I337" s="19"/>
      <c r="J337" s="19"/>
      <c r="K337" s="19"/>
      <c r="L337" s="19"/>
      <c r="M337" s="19"/>
      <c r="N337" s="19"/>
      <c r="O337" s="19"/>
      <c r="P337" s="19"/>
      <c r="Q337" s="19"/>
      <c r="R337" s="19"/>
      <c r="S337" s="19"/>
      <c r="T337" s="19"/>
      <c r="U337" s="19"/>
      <c r="V337" s="19"/>
      <c r="W337" s="19"/>
    </row>
    <row r="338" spans="1:23" x14ac:dyDescent="0.35">
      <c r="A338" s="19"/>
      <c r="B338" s="19"/>
      <c r="C338" s="19"/>
      <c r="D338" s="19"/>
      <c r="E338" s="19"/>
      <c r="F338" s="19"/>
      <c r="G338" s="19"/>
      <c r="H338" s="19"/>
      <c r="I338" s="19"/>
      <c r="J338" s="19"/>
      <c r="K338" s="19"/>
      <c r="L338" s="19"/>
      <c r="M338" s="19"/>
      <c r="N338" s="19"/>
      <c r="O338" s="19"/>
      <c r="P338" s="19"/>
      <c r="Q338" s="19"/>
      <c r="R338" s="19"/>
      <c r="S338" s="19"/>
      <c r="T338" s="19"/>
      <c r="U338" s="19"/>
      <c r="V338" s="19"/>
      <c r="W338" s="19"/>
    </row>
    <row r="339" spans="1:23" x14ac:dyDescent="0.35">
      <c r="A339" s="19"/>
      <c r="B339" s="19"/>
      <c r="C339" s="19"/>
      <c r="D339" s="19"/>
      <c r="E339" s="19"/>
      <c r="F339" s="19"/>
      <c r="G339" s="19"/>
      <c r="H339" s="19"/>
      <c r="I339" s="19"/>
      <c r="J339" s="19"/>
      <c r="K339" s="19"/>
      <c r="L339" s="19"/>
      <c r="M339" s="19"/>
      <c r="N339" s="19"/>
      <c r="O339" s="19"/>
      <c r="P339" s="19"/>
      <c r="Q339" s="19"/>
      <c r="R339" s="19"/>
      <c r="S339" s="19"/>
      <c r="T339" s="19"/>
      <c r="U339" s="19"/>
      <c r="V339" s="19"/>
      <c r="W339" s="19"/>
    </row>
    <row r="340" spans="1:23" x14ac:dyDescent="0.35">
      <c r="A340" s="19"/>
      <c r="B340" s="19"/>
      <c r="C340" s="19"/>
      <c r="D340" s="19"/>
      <c r="E340" s="19"/>
      <c r="F340" s="19"/>
      <c r="G340" s="19"/>
      <c r="H340" s="19"/>
      <c r="I340" s="19"/>
      <c r="J340" s="19"/>
      <c r="K340" s="19"/>
      <c r="L340" s="19"/>
      <c r="M340" s="19"/>
      <c r="N340" s="19"/>
      <c r="O340" s="19"/>
      <c r="P340" s="19"/>
      <c r="Q340" s="19"/>
      <c r="R340" s="19"/>
      <c r="S340" s="19"/>
      <c r="T340" s="19"/>
      <c r="U340" s="19"/>
      <c r="V340" s="19"/>
      <c r="W340" s="19"/>
    </row>
  </sheetData>
  <mergeCells count="48">
    <mergeCell ref="C53:E53"/>
    <mergeCell ref="C50:E50"/>
    <mergeCell ref="C51:E51"/>
    <mergeCell ref="B3:C3"/>
    <mergeCell ref="B11:F18"/>
    <mergeCell ref="B21:C21"/>
    <mergeCell ref="C52:E52"/>
    <mergeCell ref="C58:E58"/>
    <mergeCell ref="C55:E55"/>
    <mergeCell ref="C56:E56"/>
    <mergeCell ref="C57:E57"/>
    <mergeCell ref="C54:E54"/>
    <mergeCell ref="C73:E73"/>
    <mergeCell ref="C59:E59"/>
    <mergeCell ref="C60:E60"/>
    <mergeCell ref="C63:E63"/>
    <mergeCell ref="C64:E64"/>
    <mergeCell ref="C65:E65"/>
    <mergeCell ref="C66:E66"/>
    <mergeCell ref="C67:E67"/>
    <mergeCell ref="C69:E69"/>
    <mergeCell ref="C70:E70"/>
    <mergeCell ref="C71:E71"/>
    <mergeCell ref="C72:E72"/>
    <mergeCell ref="C61:E61"/>
    <mergeCell ref="C62:E62"/>
    <mergeCell ref="C68:E68"/>
    <mergeCell ref="C86:E86"/>
    <mergeCell ref="C74:E74"/>
    <mergeCell ref="C75:E75"/>
    <mergeCell ref="C76:E76"/>
    <mergeCell ref="C77:E77"/>
    <mergeCell ref="C79:E79"/>
    <mergeCell ref="C80:E80"/>
    <mergeCell ref="C81:E81"/>
    <mergeCell ref="C82:E82"/>
    <mergeCell ref="C83:E83"/>
    <mergeCell ref="C84:E84"/>
    <mergeCell ref="C85:E85"/>
    <mergeCell ref="C78:E78"/>
    <mergeCell ref="C93:E93"/>
    <mergeCell ref="C94:E94"/>
    <mergeCell ref="C87:E87"/>
    <mergeCell ref="C88:E88"/>
    <mergeCell ref="C89:E89"/>
    <mergeCell ref="C90:E90"/>
    <mergeCell ref="C91:E91"/>
    <mergeCell ref="C92:E92"/>
  </mergeCells>
  <hyperlinks>
    <hyperlink ref="B5" location="Intro!B10" display="What test material do I need?" xr:uid="{C2AC05B4-73A0-4472-85D7-F2D8E50AF082}"/>
    <hyperlink ref="B7" location="Intro!B42" display="Worksheet Structure for Test Procedures" xr:uid="{5011164D-D025-4668-9BCB-0BD01E01CA7C}"/>
    <hyperlink ref="B6" location="Intro!B28" display="Worksheet Names" xr:uid="{97306893-299C-4821-95A4-908CF1E652C9}"/>
    <hyperlink ref="B8" location="Intro!B58" display="Acronyms" xr:uid="{0BBA7EBD-3106-4164-B1F2-0BF4E4946328}"/>
    <hyperlink ref="B47" location="Intro!B5" display="Return to top" xr:uid="{C541F642-E49A-4D85-B62C-64F79DFC07BF}"/>
    <hyperlink ref="B94" location="Intro!A1" display="Top of Worksheet" xr:uid="{3E46CDBA-9943-4739-85C7-DF25DE4F1B08}"/>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4AC12-DD3C-4DB5-B4ED-BFBC1B27C12C}">
  <sheetPr>
    <pageSetUpPr fitToPage="1"/>
  </sheetPr>
  <dimension ref="B1:LK552"/>
  <sheetViews>
    <sheetView tabSelected="1" zoomScaleNormal="100" workbookViewId="0">
      <selection activeCell="B1" sqref="B1"/>
    </sheetView>
  </sheetViews>
  <sheetFormatPr defaultColWidth="9.1796875" defaultRowHeight="14.5" x14ac:dyDescent="0.35"/>
  <cols>
    <col min="1" max="1" width="0.54296875" customWidth="1"/>
    <col min="2" max="2" width="21" customWidth="1"/>
    <col min="3" max="3" width="9" customWidth="1"/>
    <col min="4" max="4" width="68.453125" customWidth="1"/>
    <col min="5" max="5" width="96.1796875" customWidth="1"/>
    <col min="6" max="6" width="26" customWidth="1"/>
    <col min="7" max="7" width="48.453125" customWidth="1"/>
    <col min="8" max="8" width="17" customWidth="1"/>
    <col min="9" max="9" width="15.1796875" style="19" customWidth="1"/>
    <col min="10" max="323" width="9.1796875" style="19"/>
  </cols>
  <sheetData>
    <row r="1" spans="2:323" ht="66.75" customHeight="1" x14ac:dyDescent="0.35">
      <c r="B1" s="18"/>
      <c r="C1" s="76"/>
      <c r="D1" s="19"/>
      <c r="E1" s="19"/>
      <c r="F1" s="19"/>
      <c r="G1" s="20"/>
      <c r="H1" s="20"/>
    </row>
    <row r="2" spans="2:323" ht="18.5" x14ac:dyDescent="0.35">
      <c r="B2" s="18"/>
      <c r="C2" s="18"/>
      <c r="D2" s="387" t="s">
        <v>284</v>
      </c>
      <c r="E2" s="388"/>
      <c r="F2" s="19"/>
      <c r="G2" s="20"/>
      <c r="H2" s="20"/>
    </row>
    <row r="3" spans="2:323" ht="18.5" x14ac:dyDescent="0.35">
      <c r="B3" s="18"/>
      <c r="C3" s="18"/>
      <c r="D3" s="241"/>
      <c r="E3" s="242"/>
      <c r="F3" s="19"/>
      <c r="G3" s="20"/>
      <c r="H3" s="20"/>
    </row>
    <row r="4" spans="2:323" ht="15" customHeight="1" x14ac:dyDescent="0.35">
      <c r="B4" s="18"/>
      <c r="C4" s="383" t="s">
        <v>322</v>
      </c>
      <c r="D4" s="384"/>
      <c r="E4" s="100"/>
      <c r="F4" s="19"/>
      <c r="G4" s="19"/>
      <c r="H4" s="20"/>
      <c r="LK4"/>
    </row>
    <row r="5" spans="2:323" x14ac:dyDescent="0.35">
      <c r="B5" s="18"/>
      <c r="C5" s="385" t="s">
        <v>993</v>
      </c>
      <c r="D5" s="386"/>
      <c r="E5" s="100" t="s">
        <v>285</v>
      </c>
      <c r="F5" s="19"/>
      <c r="G5" s="19"/>
      <c r="H5" s="20"/>
      <c r="LK5"/>
    </row>
    <row r="6" spans="2:323" x14ac:dyDescent="0.35">
      <c r="B6" s="18"/>
      <c r="C6" s="381" t="s">
        <v>323</v>
      </c>
      <c r="D6" s="382"/>
      <c r="E6" s="100" t="s">
        <v>285</v>
      </c>
      <c r="F6" s="19"/>
      <c r="G6" s="19"/>
      <c r="H6" s="20"/>
      <c r="LK6"/>
    </row>
    <row r="7" spans="2:323" x14ac:dyDescent="0.35">
      <c r="B7" s="18"/>
      <c r="C7" s="381" t="s">
        <v>324</v>
      </c>
      <c r="D7" s="382"/>
      <c r="E7" s="100" t="s">
        <v>285</v>
      </c>
      <c r="F7" s="19"/>
      <c r="G7" s="19"/>
      <c r="H7" s="20"/>
      <c r="LK7"/>
    </row>
    <row r="8" spans="2:323" x14ac:dyDescent="0.35">
      <c r="B8" s="18"/>
      <c r="C8" s="381" t="s">
        <v>325</v>
      </c>
      <c r="D8" s="382"/>
      <c r="E8" s="100" t="s">
        <v>285</v>
      </c>
      <c r="F8" s="19"/>
      <c r="G8" s="19"/>
      <c r="H8" s="20"/>
      <c r="LK8"/>
    </row>
    <row r="9" spans="2:323" x14ac:dyDescent="0.35">
      <c r="B9" s="18"/>
      <c r="C9" s="381" t="s">
        <v>326</v>
      </c>
      <c r="D9" s="382"/>
      <c r="E9" s="100" t="s">
        <v>285</v>
      </c>
      <c r="F9" s="19"/>
      <c r="G9" s="19"/>
      <c r="H9" s="20"/>
      <c r="LK9"/>
    </row>
    <row r="10" spans="2:323" x14ac:dyDescent="0.35">
      <c r="B10" s="18"/>
      <c r="C10" s="383" t="s">
        <v>327</v>
      </c>
      <c r="D10" s="384"/>
      <c r="E10" s="100"/>
      <c r="F10" s="19"/>
      <c r="G10" s="19"/>
      <c r="H10" s="20"/>
      <c r="LK10"/>
    </row>
    <row r="11" spans="2:323" x14ac:dyDescent="0.35">
      <c r="B11" s="18"/>
      <c r="C11" s="381" t="s">
        <v>333</v>
      </c>
      <c r="D11" s="382"/>
      <c r="E11" s="100" t="s">
        <v>334</v>
      </c>
      <c r="F11" s="19"/>
      <c r="G11" s="19"/>
      <c r="H11" s="20"/>
      <c r="LK11"/>
    </row>
    <row r="12" spans="2:323" x14ac:dyDescent="0.35">
      <c r="B12" s="18"/>
      <c r="C12" s="385" t="s">
        <v>335</v>
      </c>
      <c r="D12" s="386"/>
      <c r="E12" s="100" t="s">
        <v>285</v>
      </c>
      <c r="F12" s="19"/>
      <c r="G12" s="19"/>
      <c r="H12" s="20"/>
      <c r="LK12"/>
    </row>
    <row r="13" spans="2:323" ht="36" customHeight="1" x14ac:dyDescent="0.35">
      <c r="B13" s="18"/>
      <c r="C13" s="381" t="s">
        <v>806</v>
      </c>
      <c r="D13" s="382"/>
      <c r="E13" s="100" t="s">
        <v>1038</v>
      </c>
      <c r="F13" s="19"/>
      <c r="G13" s="19"/>
      <c r="H13" s="20"/>
      <c r="LK13"/>
    </row>
    <row r="14" spans="2:323" x14ac:dyDescent="0.35">
      <c r="B14" s="18"/>
      <c r="C14" s="381" t="s">
        <v>328</v>
      </c>
      <c r="D14" s="382"/>
      <c r="E14" s="100" t="s">
        <v>285</v>
      </c>
      <c r="F14" s="19"/>
      <c r="G14" s="19"/>
      <c r="H14" s="20"/>
      <c r="LK14"/>
    </row>
    <row r="15" spans="2:323" x14ac:dyDescent="0.35">
      <c r="B15" s="18"/>
      <c r="C15" s="374" t="s">
        <v>336</v>
      </c>
      <c r="D15" s="375"/>
      <c r="E15" s="100" t="s">
        <v>994</v>
      </c>
      <c r="F15" s="19"/>
      <c r="G15" s="19"/>
      <c r="H15" s="20"/>
      <c r="LK15"/>
    </row>
    <row r="16" spans="2:323" x14ac:dyDescent="0.35">
      <c r="B16" s="18"/>
      <c r="C16" s="374" t="s">
        <v>332</v>
      </c>
      <c r="D16" s="375"/>
      <c r="E16" s="100" t="s">
        <v>337</v>
      </c>
      <c r="F16" s="19"/>
      <c r="G16" s="19"/>
      <c r="H16" s="20"/>
      <c r="LK16"/>
    </row>
    <row r="17" spans="2:323" x14ac:dyDescent="0.35">
      <c r="B17" s="18"/>
      <c r="C17" s="374" t="s">
        <v>329</v>
      </c>
      <c r="D17" s="375"/>
      <c r="E17" s="100" t="s">
        <v>285</v>
      </c>
      <c r="F17" s="19"/>
      <c r="G17" s="19"/>
      <c r="H17" s="20"/>
      <c r="LK17"/>
    </row>
    <row r="18" spans="2:323" x14ac:dyDescent="0.35">
      <c r="B18" s="18"/>
      <c r="C18" s="374" t="s">
        <v>330</v>
      </c>
      <c r="D18" s="375"/>
      <c r="E18" s="100" t="s">
        <v>285</v>
      </c>
      <c r="F18" s="19"/>
      <c r="G18" s="19"/>
      <c r="H18" s="20"/>
      <c r="LK18"/>
    </row>
    <row r="19" spans="2:323" x14ac:dyDescent="0.35">
      <c r="B19" s="18"/>
      <c r="C19" s="374" t="s">
        <v>331</v>
      </c>
      <c r="D19" s="375"/>
      <c r="E19" s="100" t="s">
        <v>285</v>
      </c>
      <c r="F19" s="19"/>
      <c r="G19" s="19"/>
      <c r="H19" s="20"/>
      <c r="LK19"/>
    </row>
    <row r="20" spans="2:323" x14ac:dyDescent="0.35">
      <c r="B20" s="18"/>
      <c r="C20" s="374" t="s">
        <v>286</v>
      </c>
      <c r="D20" s="375"/>
      <c r="E20" s="101" t="s">
        <v>287</v>
      </c>
      <c r="F20" s="19"/>
      <c r="G20" s="19"/>
      <c r="H20" s="20"/>
      <c r="LK20"/>
    </row>
    <row r="21" spans="2:323" ht="36.75" customHeight="1" x14ac:dyDescent="0.35">
      <c r="B21" s="18"/>
      <c r="C21" s="374" t="s">
        <v>288</v>
      </c>
      <c r="D21" s="375"/>
      <c r="E21" s="101" t="s">
        <v>287</v>
      </c>
      <c r="F21" s="19"/>
      <c r="G21" s="20"/>
      <c r="H21" s="20"/>
      <c r="J21" s="19" t="s">
        <v>7</v>
      </c>
    </row>
    <row r="22" spans="2:323" x14ac:dyDescent="0.35">
      <c r="B22" s="18"/>
      <c r="C22" s="18"/>
      <c r="D22" s="21"/>
      <c r="E22" s="19"/>
      <c r="F22" s="19"/>
      <c r="G22" s="20"/>
      <c r="H22" s="20"/>
    </row>
    <row r="23" spans="2:323" s="19" customFormat="1" x14ac:dyDescent="0.35">
      <c r="B23" s="18"/>
      <c r="C23" s="376" t="s">
        <v>289</v>
      </c>
      <c r="D23" s="377"/>
      <c r="E23" s="377"/>
      <c r="F23" s="377"/>
      <c r="G23" s="377"/>
      <c r="H23" s="377"/>
      <c r="I23" s="378"/>
    </row>
    <row r="24" spans="2:323" s="19" customFormat="1" x14ac:dyDescent="0.35">
      <c r="B24" s="18"/>
      <c r="C24" s="131"/>
      <c r="D24" s="132" t="s">
        <v>290</v>
      </c>
      <c r="E24" s="133" t="s">
        <v>291</v>
      </c>
      <c r="F24" s="133" t="s">
        <v>292</v>
      </c>
      <c r="G24" s="133" t="s">
        <v>199</v>
      </c>
      <c r="H24" s="133" t="s">
        <v>320</v>
      </c>
      <c r="I24" s="139" t="s">
        <v>321</v>
      </c>
    </row>
    <row r="25" spans="2:323" x14ac:dyDescent="0.35">
      <c r="B25" s="23"/>
      <c r="C25" s="137">
        <v>1</v>
      </c>
      <c r="D25" s="138" t="s">
        <v>740</v>
      </c>
      <c r="E25" s="102">
        <f>'MC - Scenarios'!G39</f>
        <v>0</v>
      </c>
      <c r="F25" s="103">
        <f>'MC - Scenarios'!C38</f>
        <v>2</v>
      </c>
      <c r="G25" s="243">
        <f>'MC - Scenarios'!C36</f>
        <v>0</v>
      </c>
      <c r="H25" s="140">
        <f>'MC - Scenarios'!G36</f>
        <v>8</v>
      </c>
      <c r="I25" s="103">
        <f>COUNTIFS('MC - Scenarios'!J:J,1,'MC - Scenarios'!G:G,"N/A (Please provide reason)")</f>
        <v>0</v>
      </c>
    </row>
    <row r="26" spans="2:323" ht="20.149999999999999" customHeight="1" x14ac:dyDescent="0.35">
      <c r="B26" s="23"/>
      <c r="C26" s="20"/>
      <c r="D26" s="20"/>
      <c r="E26" s="20"/>
      <c r="F26" s="20"/>
      <c r="G26" s="20"/>
      <c r="H26" s="24"/>
      <c r="I26" s="22"/>
    </row>
    <row r="27" spans="2:323" ht="15" customHeight="1" x14ac:dyDescent="0.35">
      <c r="B27" s="23"/>
      <c r="C27" s="376" t="s">
        <v>289</v>
      </c>
      <c r="D27" s="379"/>
      <c r="E27" s="379"/>
      <c r="F27" s="379"/>
      <c r="G27" s="380"/>
      <c r="H27" s="24"/>
      <c r="I27" s="22"/>
    </row>
    <row r="28" spans="2:323" x14ac:dyDescent="0.35">
      <c r="B28" s="25"/>
      <c r="C28" s="132"/>
      <c r="D28" s="134" t="s">
        <v>293</v>
      </c>
      <c r="E28" s="133" t="s">
        <v>294</v>
      </c>
      <c r="F28" s="135" t="s">
        <v>295</v>
      </c>
      <c r="G28" s="136" t="s">
        <v>296</v>
      </c>
      <c r="H28" s="20"/>
    </row>
    <row r="29" spans="2:323" x14ac:dyDescent="0.35">
      <c r="B29" s="25"/>
      <c r="C29" s="137">
        <v>1</v>
      </c>
      <c r="D29" s="138" t="s">
        <v>698</v>
      </c>
      <c r="E29" s="102">
        <f>SUM(MC!N157+MC!N163)/TSR!F29</f>
        <v>0</v>
      </c>
      <c r="F29" s="104">
        <f>MC!N154+MC!N160</f>
        <v>124</v>
      </c>
      <c r="G29" s="103">
        <f>SUM(MC!P6:'MC'!P145)</f>
        <v>0</v>
      </c>
      <c r="H29" s="20"/>
    </row>
    <row r="30" spans="2:323" s="26" customFormat="1" ht="29" x14ac:dyDescent="0.35">
      <c r="B30" s="255" t="s">
        <v>627</v>
      </c>
      <c r="C30" s="373" t="str">
        <f>IF(SUM(G29:G29)&gt;0,"WARNING - Mobile Channel: A test result of N/A (not applicable) has been selected for one or more mandatory test cases. Appropriate test results for a mandatory test are Pass or Fail. Please consider reviewing the test results.","")</f>
        <v/>
      </c>
      <c r="D30" s="373"/>
      <c r="E30" s="373"/>
      <c r="F30" s="373"/>
      <c r="G30" s="373"/>
    </row>
    <row r="31" spans="2:323" s="26" customFormat="1" x14ac:dyDescent="0.35"/>
    <row r="32" spans="2:323" s="26" customFormat="1" x14ac:dyDescent="0.35"/>
    <row r="33" s="26" customFormat="1" x14ac:dyDescent="0.35"/>
    <row r="34" s="26" customFormat="1" x14ac:dyDescent="0.35"/>
    <row r="35" s="26" customFormat="1" x14ac:dyDescent="0.35"/>
    <row r="36" s="26" customFormat="1" x14ac:dyDescent="0.35"/>
    <row r="37" s="26" customFormat="1" x14ac:dyDescent="0.35"/>
    <row r="38" s="26" customFormat="1" x14ac:dyDescent="0.35"/>
    <row r="39" s="26" customFormat="1" x14ac:dyDescent="0.35"/>
    <row r="40" s="26" customFormat="1" x14ac:dyDescent="0.35"/>
    <row r="41" s="26" customFormat="1" x14ac:dyDescent="0.35"/>
    <row r="42" s="26" customFormat="1" x14ac:dyDescent="0.35"/>
    <row r="43" s="26" customFormat="1" x14ac:dyDescent="0.35"/>
    <row r="44" s="26" customFormat="1" x14ac:dyDescent="0.35"/>
    <row r="45" s="26" customFormat="1" x14ac:dyDescent="0.35"/>
    <row r="46" s="26" customFormat="1" x14ac:dyDescent="0.35"/>
    <row r="47" s="26" customFormat="1" x14ac:dyDescent="0.35"/>
    <row r="48" s="26" customFormat="1" x14ac:dyDescent="0.35"/>
    <row r="49" s="26" customFormat="1" x14ac:dyDescent="0.35"/>
    <row r="50" s="26" customFormat="1" x14ac:dyDescent="0.35"/>
    <row r="51" s="26" customFormat="1" x14ac:dyDescent="0.35"/>
    <row r="52" s="26" customFormat="1" x14ac:dyDescent="0.35"/>
    <row r="53" s="26" customFormat="1" x14ac:dyDescent="0.35"/>
    <row r="54" s="26" customFormat="1" x14ac:dyDescent="0.35"/>
    <row r="55" s="26" customFormat="1" x14ac:dyDescent="0.35"/>
    <row r="56" s="26" customFormat="1" x14ac:dyDescent="0.35"/>
    <row r="57" s="26" customFormat="1" x14ac:dyDescent="0.35"/>
    <row r="58" s="26" customFormat="1" x14ac:dyDescent="0.35"/>
    <row r="59" s="26" customFormat="1" x14ac:dyDescent="0.35"/>
    <row r="60" s="26" customFormat="1" x14ac:dyDescent="0.35"/>
    <row r="61" s="26" customFormat="1" x14ac:dyDescent="0.35"/>
    <row r="62" s="26" customFormat="1" x14ac:dyDescent="0.35"/>
    <row r="63" s="26" customFormat="1" x14ac:dyDescent="0.35"/>
    <row r="64" s="26" customFormat="1" x14ac:dyDescent="0.35"/>
    <row r="65" s="26" customFormat="1" x14ac:dyDescent="0.35"/>
    <row r="66" s="26" customFormat="1" x14ac:dyDescent="0.35"/>
    <row r="67" s="26" customFormat="1" x14ac:dyDescent="0.35"/>
    <row r="68" s="26" customFormat="1" x14ac:dyDescent="0.35"/>
    <row r="69" s="26" customFormat="1" x14ac:dyDescent="0.35"/>
    <row r="70" s="26" customFormat="1" x14ac:dyDescent="0.35"/>
    <row r="71" s="26" customFormat="1" x14ac:dyDescent="0.35"/>
    <row r="72" s="26" customFormat="1" x14ac:dyDescent="0.35"/>
    <row r="73" s="26" customFormat="1" x14ac:dyDescent="0.35"/>
    <row r="74" s="26" customFormat="1" x14ac:dyDescent="0.35"/>
    <row r="75" s="26" customFormat="1" x14ac:dyDescent="0.35"/>
    <row r="76" s="26" customFormat="1" x14ac:dyDescent="0.35"/>
    <row r="77" s="26" customFormat="1" x14ac:dyDescent="0.35"/>
    <row r="78" s="26" customFormat="1" x14ac:dyDescent="0.35"/>
    <row r="79" s="26" customFormat="1" x14ac:dyDescent="0.35"/>
    <row r="80" s="26" customFormat="1" x14ac:dyDescent="0.35"/>
    <row r="81" s="26" customFormat="1" x14ac:dyDescent="0.35"/>
    <row r="82" s="26" customFormat="1" x14ac:dyDescent="0.35"/>
    <row r="83" s="26" customFormat="1" x14ac:dyDescent="0.35"/>
    <row r="84" s="26" customFormat="1" x14ac:dyDescent="0.35"/>
    <row r="85" s="26" customFormat="1" x14ac:dyDescent="0.35"/>
    <row r="86" s="26" customFormat="1" x14ac:dyDescent="0.35"/>
    <row r="87" s="26" customFormat="1" x14ac:dyDescent="0.35"/>
    <row r="88" s="26" customFormat="1" x14ac:dyDescent="0.35"/>
    <row r="89" s="26" customFormat="1" x14ac:dyDescent="0.35"/>
    <row r="90" s="26" customFormat="1" x14ac:dyDescent="0.35"/>
    <row r="91" s="26" customFormat="1" x14ac:dyDescent="0.35"/>
    <row r="92" s="26" customFormat="1" x14ac:dyDescent="0.35"/>
    <row r="93" s="26" customFormat="1" x14ac:dyDescent="0.35"/>
    <row r="94" s="26" customFormat="1" x14ac:dyDescent="0.35"/>
    <row r="95" s="26" customFormat="1" x14ac:dyDescent="0.35"/>
    <row r="96" s="26" customFormat="1" x14ac:dyDescent="0.35"/>
    <row r="97" s="26" customFormat="1" x14ac:dyDescent="0.35"/>
    <row r="98" s="26" customFormat="1" x14ac:dyDescent="0.35"/>
    <row r="99" s="26" customFormat="1" x14ac:dyDescent="0.35"/>
    <row r="100" s="26" customFormat="1" x14ac:dyDescent="0.35"/>
    <row r="101" s="26" customFormat="1" x14ac:dyDescent="0.35"/>
    <row r="102" s="26" customFormat="1" x14ac:dyDescent="0.35"/>
    <row r="103" s="26" customFormat="1" x14ac:dyDescent="0.35"/>
    <row r="104" s="26" customFormat="1" x14ac:dyDescent="0.35"/>
    <row r="105" s="26" customFormat="1" x14ac:dyDescent="0.35"/>
    <row r="106" s="26" customFormat="1" x14ac:dyDescent="0.35"/>
    <row r="107" s="26" customFormat="1" x14ac:dyDescent="0.35"/>
    <row r="108" s="26" customFormat="1" x14ac:dyDescent="0.35"/>
    <row r="109" s="26" customFormat="1" x14ac:dyDescent="0.35"/>
    <row r="110" s="26" customFormat="1" x14ac:dyDescent="0.35"/>
    <row r="111" s="26" customFormat="1" x14ac:dyDescent="0.35"/>
    <row r="112" s="26" customFormat="1" x14ac:dyDescent="0.35"/>
    <row r="113" s="26" customFormat="1" x14ac:dyDescent="0.35"/>
    <row r="114" s="26" customFormat="1" x14ac:dyDescent="0.35"/>
    <row r="115" s="26" customFormat="1" x14ac:dyDescent="0.35"/>
    <row r="116" s="26" customFormat="1" x14ac:dyDescent="0.35"/>
    <row r="117" s="26" customFormat="1" x14ac:dyDescent="0.35"/>
    <row r="118" s="26" customFormat="1" x14ac:dyDescent="0.35"/>
    <row r="119" s="26" customFormat="1" x14ac:dyDescent="0.35"/>
    <row r="120" s="26" customFormat="1" x14ac:dyDescent="0.35"/>
    <row r="121" s="26" customFormat="1" x14ac:dyDescent="0.35"/>
    <row r="122" s="26" customFormat="1" x14ac:dyDescent="0.35"/>
    <row r="123" s="26" customFormat="1" x14ac:dyDescent="0.35"/>
    <row r="124" s="26" customFormat="1" x14ac:dyDescent="0.35"/>
    <row r="125" s="26" customFormat="1" x14ac:dyDescent="0.35"/>
    <row r="126" s="26" customFormat="1" x14ac:dyDescent="0.35"/>
    <row r="127" s="26" customFormat="1" x14ac:dyDescent="0.35"/>
    <row r="128" s="26" customFormat="1" x14ac:dyDescent="0.35"/>
    <row r="129" s="26" customFormat="1" x14ac:dyDescent="0.35"/>
    <row r="130" s="26" customFormat="1" x14ac:dyDescent="0.35"/>
    <row r="131" s="26" customFormat="1" x14ac:dyDescent="0.35"/>
    <row r="132" s="26" customFormat="1" x14ac:dyDescent="0.35"/>
    <row r="133" s="26" customFormat="1" x14ac:dyDescent="0.35"/>
    <row r="134" s="26" customFormat="1" x14ac:dyDescent="0.35"/>
    <row r="135" s="26" customFormat="1" x14ac:dyDescent="0.35"/>
    <row r="136" s="26" customFormat="1" x14ac:dyDescent="0.35"/>
    <row r="137" s="26" customFormat="1" x14ac:dyDescent="0.35"/>
    <row r="138" s="26" customFormat="1" x14ac:dyDescent="0.35"/>
    <row r="139" s="26" customFormat="1" x14ac:dyDescent="0.35"/>
    <row r="140" s="26" customFormat="1" x14ac:dyDescent="0.35"/>
    <row r="141" s="26" customFormat="1" x14ac:dyDescent="0.35"/>
    <row r="142" s="26" customFormat="1" x14ac:dyDescent="0.35"/>
    <row r="143" s="26" customFormat="1" x14ac:dyDescent="0.35"/>
    <row r="144" s="26" customFormat="1" x14ac:dyDescent="0.35"/>
    <row r="145" s="26" customFormat="1" x14ac:dyDescent="0.35"/>
    <row r="146" s="26" customFormat="1" x14ac:dyDescent="0.35"/>
    <row r="147" s="26" customFormat="1" x14ac:dyDescent="0.35"/>
    <row r="148" s="26" customFormat="1" x14ac:dyDescent="0.35"/>
    <row r="149" s="26" customFormat="1" x14ac:dyDescent="0.35"/>
    <row r="150" s="26" customFormat="1" x14ac:dyDescent="0.35"/>
    <row r="151" s="26" customFormat="1" x14ac:dyDescent="0.35"/>
    <row r="152" s="26" customFormat="1" x14ac:dyDescent="0.35"/>
    <row r="153" s="26" customFormat="1" x14ac:dyDescent="0.35"/>
    <row r="154" s="26" customFormat="1" x14ac:dyDescent="0.35"/>
    <row r="155" s="26" customFormat="1" x14ac:dyDescent="0.35"/>
    <row r="156" s="26" customFormat="1" x14ac:dyDescent="0.35"/>
    <row r="157" s="26" customFormat="1" x14ac:dyDescent="0.35"/>
    <row r="158" s="26" customFormat="1" x14ac:dyDescent="0.35"/>
    <row r="159" s="26" customFormat="1" x14ac:dyDescent="0.35"/>
    <row r="160" s="26" customFormat="1" x14ac:dyDescent="0.35"/>
    <row r="161" s="26" customFormat="1" x14ac:dyDescent="0.35"/>
    <row r="162" s="26" customFormat="1" x14ac:dyDescent="0.35"/>
    <row r="163" s="26" customFormat="1" x14ac:dyDescent="0.35"/>
    <row r="164" s="26" customFormat="1" x14ac:dyDescent="0.35"/>
    <row r="165" s="26" customFormat="1" x14ac:dyDescent="0.35"/>
    <row r="166" s="26" customFormat="1" x14ac:dyDescent="0.35"/>
    <row r="167" s="26" customFormat="1" x14ac:dyDescent="0.35"/>
    <row r="168" s="26" customFormat="1" x14ac:dyDescent="0.35"/>
    <row r="169" s="26" customFormat="1" x14ac:dyDescent="0.35"/>
    <row r="170" s="26" customFormat="1" x14ac:dyDescent="0.35"/>
    <row r="171" s="26" customFormat="1" x14ac:dyDescent="0.35"/>
    <row r="172" s="26" customFormat="1" x14ac:dyDescent="0.35"/>
    <row r="173" s="26" customFormat="1" x14ac:dyDescent="0.35"/>
    <row r="174" s="26" customFormat="1" x14ac:dyDescent="0.35"/>
    <row r="175" s="26" customFormat="1" x14ac:dyDescent="0.35"/>
    <row r="176" s="26" customFormat="1" x14ac:dyDescent="0.35"/>
    <row r="177" s="26" customFormat="1" x14ac:dyDescent="0.35"/>
    <row r="178" s="26" customFormat="1" x14ac:dyDescent="0.35"/>
    <row r="179" s="26" customFormat="1" x14ac:dyDescent="0.35"/>
    <row r="180" s="26" customFormat="1" x14ac:dyDescent="0.35"/>
    <row r="181" s="26" customFormat="1" x14ac:dyDescent="0.35"/>
    <row r="182" s="26" customFormat="1" x14ac:dyDescent="0.35"/>
    <row r="183" s="26" customFormat="1" x14ac:dyDescent="0.35"/>
    <row r="184" s="26" customFormat="1" x14ac:dyDescent="0.35"/>
    <row r="185" s="26" customFormat="1" x14ac:dyDescent="0.35"/>
    <row r="186" s="26" customFormat="1" x14ac:dyDescent="0.35"/>
    <row r="187" s="26" customFormat="1" x14ac:dyDescent="0.35"/>
    <row r="188" s="26" customFormat="1" x14ac:dyDescent="0.35"/>
    <row r="189" s="26" customFormat="1" x14ac:dyDescent="0.35"/>
    <row r="190" s="26" customFormat="1" x14ac:dyDescent="0.35"/>
    <row r="191" s="26" customFormat="1" x14ac:dyDescent="0.35"/>
    <row r="192" s="26" customFormat="1" x14ac:dyDescent="0.35"/>
    <row r="193" s="26" customFormat="1" x14ac:dyDescent="0.35"/>
    <row r="194" s="26" customFormat="1" x14ac:dyDescent="0.35"/>
    <row r="195" s="26" customFormat="1" x14ac:dyDescent="0.35"/>
    <row r="196" s="26" customFormat="1" x14ac:dyDescent="0.35"/>
    <row r="197" s="26" customFormat="1" x14ac:dyDescent="0.35"/>
    <row r="198" s="26" customFormat="1" x14ac:dyDescent="0.35"/>
    <row r="199" s="26" customFormat="1" x14ac:dyDescent="0.35"/>
    <row r="200" s="26" customFormat="1" x14ac:dyDescent="0.35"/>
    <row r="201" s="26" customFormat="1" x14ac:dyDescent="0.35"/>
    <row r="202" s="26" customFormat="1" x14ac:dyDescent="0.35"/>
    <row r="203" s="26" customFormat="1" x14ac:dyDescent="0.35"/>
    <row r="204" s="26" customFormat="1" x14ac:dyDescent="0.35"/>
    <row r="205" s="26" customFormat="1" x14ac:dyDescent="0.35"/>
    <row r="206" s="26" customFormat="1" x14ac:dyDescent="0.35"/>
    <row r="207" s="26" customFormat="1" x14ac:dyDescent="0.35"/>
    <row r="208" s="26" customFormat="1" x14ac:dyDescent="0.35"/>
    <row r="209" s="26" customFormat="1" x14ac:dyDescent="0.35"/>
    <row r="210" s="26" customFormat="1" x14ac:dyDescent="0.35"/>
    <row r="211" s="26" customFormat="1" x14ac:dyDescent="0.35"/>
    <row r="212" s="26" customFormat="1" x14ac:dyDescent="0.35"/>
    <row r="213" s="26" customFormat="1" x14ac:dyDescent="0.35"/>
    <row r="214" s="26" customFormat="1" x14ac:dyDescent="0.35"/>
    <row r="215" s="26" customFormat="1" x14ac:dyDescent="0.35"/>
    <row r="216" s="26" customFormat="1" x14ac:dyDescent="0.35"/>
    <row r="217" s="26" customFormat="1" x14ac:dyDescent="0.35"/>
    <row r="218" s="26" customFormat="1" x14ac:dyDescent="0.35"/>
    <row r="219" s="26" customFormat="1" x14ac:dyDescent="0.35"/>
    <row r="220" s="26" customFormat="1" x14ac:dyDescent="0.35"/>
    <row r="221" s="26" customFormat="1" x14ac:dyDescent="0.35"/>
    <row r="222" s="26" customFormat="1" x14ac:dyDescent="0.35"/>
    <row r="223" s="26" customFormat="1" x14ac:dyDescent="0.35"/>
    <row r="224" s="26" customFormat="1" x14ac:dyDescent="0.35"/>
    <row r="225" s="26" customFormat="1" x14ac:dyDescent="0.35"/>
    <row r="226" s="26" customFormat="1" x14ac:dyDescent="0.35"/>
    <row r="227" s="26" customFormat="1" x14ac:dyDescent="0.35"/>
    <row r="228" s="26" customFormat="1" x14ac:dyDescent="0.35"/>
    <row r="229" s="26" customFormat="1" x14ac:dyDescent="0.35"/>
    <row r="230" s="26" customFormat="1" x14ac:dyDescent="0.35"/>
    <row r="231" s="26" customFormat="1" x14ac:dyDescent="0.35"/>
    <row r="232" s="26" customFormat="1" x14ac:dyDescent="0.35"/>
    <row r="233" s="26" customFormat="1" x14ac:dyDescent="0.35"/>
    <row r="234" s="26" customFormat="1" x14ac:dyDescent="0.35"/>
    <row r="235" s="26" customFormat="1" x14ac:dyDescent="0.35"/>
    <row r="236" s="26" customFormat="1" x14ac:dyDescent="0.35"/>
    <row r="237" s="26" customFormat="1" x14ac:dyDescent="0.35"/>
    <row r="238" s="26" customFormat="1" x14ac:dyDescent="0.35"/>
    <row r="239" s="26" customFormat="1" x14ac:dyDescent="0.35"/>
    <row r="240" s="26" customFormat="1" x14ac:dyDescent="0.35"/>
    <row r="241" s="26" customFormat="1" x14ac:dyDescent="0.35"/>
    <row r="242" s="26" customFormat="1" x14ac:dyDescent="0.35"/>
    <row r="243" s="26" customFormat="1" x14ac:dyDescent="0.35"/>
    <row r="244" s="26" customFormat="1" x14ac:dyDescent="0.35"/>
    <row r="245" s="26" customFormat="1" x14ac:dyDescent="0.35"/>
    <row r="246" s="26" customFormat="1" x14ac:dyDescent="0.35"/>
    <row r="247" s="26" customFormat="1" x14ac:dyDescent="0.35"/>
    <row r="248" s="26" customFormat="1" x14ac:dyDescent="0.35"/>
    <row r="249" s="26" customFormat="1" x14ac:dyDescent="0.35"/>
    <row r="250" s="26" customFormat="1" x14ac:dyDescent="0.35"/>
    <row r="251" s="26" customFormat="1" x14ac:dyDescent="0.35"/>
    <row r="252" s="26" customFormat="1" x14ac:dyDescent="0.35"/>
    <row r="253" s="26" customFormat="1" x14ac:dyDescent="0.35"/>
    <row r="254" s="26" customFormat="1" x14ac:dyDescent="0.35"/>
    <row r="255" s="26" customFormat="1" x14ac:dyDescent="0.35"/>
    <row r="256" s="26" customFormat="1" x14ac:dyDescent="0.35"/>
    <row r="257" s="26" customFormat="1" x14ac:dyDescent="0.35"/>
    <row r="258" s="26" customFormat="1" x14ac:dyDescent="0.35"/>
    <row r="259" s="26" customFormat="1" x14ac:dyDescent="0.35"/>
    <row r="260" s="26" customFormat="1" x14ac:dyDescent="0.35"/>
    <row r="261" s="26" customFormat="1" x14ac:dyDescent="0.35"/>
    <row r="262" s="26" customFormat="1" x14ac:dyDescent="0.35"/>
    <row r="263" s="26" customFormat="1" x14ac:dyDescent="0.35"/>
    <row r="264" s="26" customFormat="1" x14ac:dyDescent="0.35"/>
    <row r="265" s="26" customFormat="1" x14ac:dyDescent="0.35"/>
    <row r="266" s="26" customFormat="1" x14ac:dyDescent="0.35"/>
    <row r="267" s="26" customFormat="1" x14ac:dyDescent="0.35"/>
    <row r="268" s="26" customFormat="1" x14ac:dyDescent="0.35"/>
    <row r="269" s="26" customFormat="1" x14ac:dyDescent="0.35"/>
    <row r="270" s="26" customFormat="1" x14ac:dyDescent="0.35"/>
    <row r="271" s="26" customFormat="1" x14ac:dyDescent="0.35"/>
    <row r="272" s="26" customFormat="1" x14ac:dyDescent="0.35"/>
    <row r="273" s="26" customFormat="1" x14ac:dyDescent="0.35"/>
    <row r="274" s="26" customFormat="1" x14ac:dyDescent="0.35"/>
    <row r="275" s="26" customFormat="1" x14ac:dyDescent="0.35"/>
    <row r="276" s="26" customFormat="1" x14ac:dyDescent="0.35"/>
    <row r="277" s="26" customFormat="1" x14ac:dyDescent="0.35"/>
    <row r="278" s="26" customFormat="1" x14ac:dyDescent="0.35"/>
    <row r="279" s="26" customFormat="1" x14ac:dyDescent="0.35"/>
    <row r="280" s="26" customFormat="1" x14ac:dyDescent="0.35"/>
    <row r="281" s="26" customFormat="1" x14ac:dyDescent="0.35"/>
    <row r="282" s="26" customFormat="1" x14ac:dyDescent="0.35"/>
    <row r="283" s="26" customFormat="1" x14ac:dyDescent="0.35"/>
    <row r="284" s="26" customFormat="1" x14ac:dyDescent="0.35"/>
    <row r="285" s="26" customFormat="1" x14ac:dyDescent="0.35"/>
    <row r="286" s="26" customFormat="1" x14ac:dyDescent="0.35"/>
    <row r="287" s="26" customFormat="1" x14ac:dyDescent="0.35"/>
    <row r="288" s="26" customFormat="1" x14ac:dyDescent="0.35"/>
    <row r="289" s="26" customFormat="1" x14ac:dyDescent="0.35"/>
    <row r="290" s="26" customFormat="1" x14ac:dyDescent="0.35"/>
    <row r="291" s="26" customFormat="1" x14ac:dyDescent="0.35"/>
    <row r="292" s="26" customFormat="1" x14ac:dyDescent="0.35"/>
    <row r="293" s="26" customFormat="1" x14ac:dyDescent="0.35"/>
    <row r="294" s="26" customFormat="1" x14ac:dyDescent="0.35"/>
    <row r="295" s="26" customFormat="1" x14ac:dyDescent="0.35"/>
    <row r="296" s="26" customFormat="1" x14ac:dyDescent="0.35"/>
    <row r="297" s="26" customFormat="1" x14ac:dyDescent="0.35"/>
    <row r="298" s="26" customFormat="1" x14ac:dyDescent="0.35"/>
    <row r="299" s="26" customFormat="1" x14ac:dyDescent="0.35"/>
    <row r="300" s="26" customFormat="1" x14ac:dyDescent="0.35"/>
    <row r="301" s="26" customFormat="1" x14ac:dyDescent="0.35"/>
    <row r="302" s="26" customFormat="1" x14ac:dyDescent="0.35"/>
    <row r="303" s="26" customFormat="1" x14ac:dyDescent="0.35"/>
    <row r="304" s="26" customFormat="1" x14ac:dyDescent="0.35"/>
    <row r="305" s="26" customFormat="1" x14ac:dyDescent="0.35"/>
    <row r="306" s="26" customFormat="1" x14ac:dyDescent="0.35"/>
    <row r="307" s="26" customFormat="1" x14ac:dyDescent="0.35"/>
    <row r="308" s="26" customFormat="1" x14ac:dyDescent="0.35"/>
    <row r="309" s="26" customFormat="1" x14ac:dyDescent="0.35"/>
    <row r="310" s="26" customFormat="1" x14ac:dyDescent="0.35"/>
    <row r="311" s="26" customFormat="1" x14ac:dyDescent="0.35"/>
    <row r="312" s="26" customFormat="1" x14ac:dyDescent="0.35"/>
    <row r="313" s="26" customFormat="1" x14ac:dyDescent="0.35"/>
    <row r="314" s="26" customFormat="1" x14ac:dyDescent="0.35"/>
    <row r="315" s="26" customFormat="1" x14ac:dyDescent="0.35"/>
    <row r="316" s="26" customFormat="1" x14ac:dyDescent="0.35"/>
    <row r="317" s="26" customFormat="1" x14ac:dyDescent="0.35"/>
    <row r="318" s="26" customFormat="1" x14ac:dyDescent="0.35"/>
    <row r="319" s="26" customFormat="1" x14ac:dyDescent="0.35"/>
    <row r="320" s="26" customFormat="1" x14ac:dyDescent="0.35"/>
    <row r="321" s="26" customFormat="1" x14ac:dyDescent="0.35"/>
    <row r="322" s="26" customFormat="1" x14ac:dyDescent="0.35"/>
    <row r="323" s="26" customFormat="1" x14ac:dyDescent="0.35"/>
    <row r="324" s="26" customFormat="1" x14ac:dyDescent="0.35"/>
    <row r="325" s="26" customFormat="1" x14ac:dyDescent="0.35"/>
    <row r="326" s="26" customFormat="1" x14ac:dyDescent="0.35"/>
    <row r="327" s="26" customFormat="1" x14ac:dyDescent="0.35"/>
    <row r="328" s="26" customFormat="1" x14ac:dyDescent="0.35"/>
    <row r="329" s="26" customFormat="1" x14ac:dyDescent="0.35"/>
    <row r="330" s="26" customFormat="1" x14ac:dyDescent="0.35"/>
    <row r="331" s="26" customFormat="1" x14ac:dyDescent="0.35"/>
    <row r="332" s="26" customFormat="1" x14ac:dyDescent="0.35"/>
    <row r="333" s="26" customFormat="1" x14ac:dyDescent="0.35"/>
    <row r="334" s="26" customFormat="1" x14ac:dyDescent="0.35"/>
    <row r="335" s="26" customFormat="1" x14ac:dyDescent="0.35"/>
    <row r="336" s="26" customFormat="1" x14ac:dyDescent="0.35"/>
    <row r="337" s="26" customFormat="1" x14ac:dyDescent="0.35"/>
    <row r="338" s="26" customFormat="1" x14ac:dyDescent="0.35"/>
    <row r="339" s="26" customFormat="1" x14ac:dyDescent="0.35"/>
    <row r="340" s="26" customFormat="1" x14ac:dyDescent="0.35"/>
    <row r="341" s="26" customFormat="1" x14ac:dyDescent="0.35"/>
    <row r="342" s="26" customFormat="1" x14ac:dyDescent="0.35"/>
    <row r="343" s="26" customFormat="1" x14ac:dyDescent="0.35"/>
    <row r="344" s="26" customFormat="1" x14ac:dyDescent="0.35"/>
    <row r="345" s="26" customFormat="1" x14ac:dyDescent="0.35"/>
    <row r="346" s="26" customFormat="1" x14ac:dyDescent="0.35"/>
    <row r="347" s="26" customFormat="1" x14ac:dyDescent="0.35"/>
    <row r="348" s="26" customFormat="1" x14ac:dyDescent="0.35"/>
    <row r="349" s="26" customFormat="1" x14ac:dyDescent="0.35"/>
    <row r="350" s="26" customFormat="1" x14ac:dyDescent="0.35"/>
    <row r="351" s="26" customFormat="1" x14ac:dyDescent="0.35"/>
    <row r="352" s="26" customFormat="1" x14ac:dyDescent="0.35"/>
    <row r="353" s="26" customFormat="1" x14ac:dyDescent="0.35"/>
    <row r="354" s="26" customFormat="1" x14ac:dyDescent="0.35"/>
    <row r="355" s="26" customFormat="1" x14ac:dyDescent="0.35"/>
    <row r="356" s="26" customFormat="1" x14ac:dyDescent="0.35"/>
    <row r="357" s="26" customFormat="1" x14ac:dyDescent="0.35"/>
    <row r="358" s="26" customFormat="1" x14ac:dyDescent="0.35"/>
    <row r="359" s="26" customFormat="1" x14ac:dyDescent="0.35"/>
    <row r="360" s="26" customFormat="1" x14ac:dyDescent="0.35"/>
    <row r="361" s="26" customFormat="1" x14ac:dyDescent="0.35"/>
    <row r="362" s="26" customFormat="1" x14ac:dyDescent="0.35"/>
    <row r="363" s="26" customFormat="1" x14ac:dyDescent="0.35"/>
    <row r="364" s="26" customFormat="1" x14ac:dyDescent="0.35"/>
    <row r="365" s="26" customFormat="1" x14ac:dyDescent="0.35"/>
    <row r="366" s="26" customFormat="1" x14ac:dyDescent="0.35"/>
    <row r="367" s="26" customFormat="1" x14ac:dyDescent="0.35"/>
    <row r="368" s="26" customFormat="1" x14ac:dyDescent="0.35"/>
    <row r="369" s="26" customFormat="1" x14ac:dyDescent="0.35"/>
    <row r="370" s="26" customFormat="1" x14ac:dyDescent="0.35"/>
    <row r="371" s="26" customFormat="1" x14ac:dyDescent="0.35"/>
    <row r="372" s="26" customFormat="1" x14ac:dyDescent="0.35"/>
    <row r="373" s="26" customFormat="1" x14ac:dyDescent="0.35"/>
    <row r="374" s="26" customFormat="1" x14ac:dyDescent="0.35"/>
    <row r="375" s="26" customFormat="1" x14ac:dyDescent="0.35"/>
    <row r="376" s="26" customFormat="1" x14ac:dyDescent="0.35"/>
    <row r="377" s="26" customFormat="1" x14ac:dyDescent="0.35"/>
    <row r="378" s="26" customFormat="1" x14ac:dyDescent="0.35"/>
    <row r="379" s="26" customFormat="1" x14ac:dyDescent="0.35"/>
    <row r="380" s="26" customFormat="1" x14ac:dyDescent="0.35"/>
    <row r="381" s="26" customFormat="1" x14ac:dyDescent="0.35"/>
    <row r="382" s="26" customFormat="1" x14ac:dyDescent="0.35"/>
    <row r="383" s="26" customFormat="1" x14ac:dyDescent="0.35"/>
    <row r="384" s="26" customFormat="1" x14ac:dyDescent="0.35"/>
    <row r="385" s="26" customFormat="1" x14ac:dyDescent="0.35"/>
    <row r="386" s="26" customFormat="1" x14ac:dyDescent="0.35"/>
    <row r="387" s="26" customFormat="1" x14ac:dyDescent="0.35"/>
    <row r="388" s="26" customFormat="1" x14ac:dyDescent="0.35"/>
    <row r="389" s="26" customFormat="1" x14ac:dyDescent="0.35"/>
    <row r="390" s="26" customFormat="1" x14ac:dyDescent="0.35"/>
    <row r="391" s="26" customFormat="1" x14ac:dyDescent="0.35"/>
    <row r="392" s="26" customFormat="1" x14ac:dyDescent="0.35"/>
    <row r="393" s="26" customFormat="1" x14ac:dyDescent="0.35"/>
    <row r="394" s="26" customFormat="1" x14ac:dyDescent="0.35"/>
    <row r="395" s="26" customFormat="1" x14ac:dyDescent="0.35"/>
    <row r="396" s="26" customFormat="1" x14ac:dyDescent="0.35"/>
    <row r="397" s="26" customFormat="1" x14ac:dyDescent="0.35"/>
    <row r="398" s="26" customFormat="1" x14ac:dyDescent="0.35"/>
    <row r="399" s="26" customFormat="1" x14ac:dyDescent="0.35"/>
    <row r="400" s="26" customFormat="1" x14ac:dyDescent="0.35"/>
    <row r="401" s="26" customFormat="1" x14ac:dyDescent="0.35"/>
    <row r="402" s="26" customFormat="1" x14ac:dyDescent="0.35"/>
    <row r="403" s="26" customFormat="1" x14ac:dyDescent="0.35"/>
    <row r="404" s="26" customFormat="1" x14ac:dyDescent="0.35"/>
    <row r="405" s="26" customFormat="1" x14ac:dyDescent="0.35"/>
    <row r="406" s="26" customFormat="1" x14ac:dyDescent="0.35"/>
    <row r="407" s="26" customFormat="1" x14ac:dyDescent="0.35"/>
    <row r="408" s="26" customFormat="1" x14ac:dyDescent="0.35"/>
    <row r="409" s="26" customFormat="1" x14ac:dyDescent="0.35"/>
    <row r="410" s="26" customFormat="1" x14ac:dyDescent="0.35"/>
    <row r="411" s="26" customFormat="1" x14ac:dyDescent="0.35"/>
    <row r="412" s="26" customFormat="1" x14ac:dyDescent="0.35"/>
    <row r="413" s="26" customFormat="1" x14ac:dyDescent="0.35"/>
    <row r="414" s="26" customFormat="1" x14ac:dyDescent="0.35"/>
    <row r="415" s="26" customFormat="1" x14ac:dyDescent="0.35"/>
    <row r="416" s="26" customFormat="1" x14ac:dyDescent="0.35"/>
    <row r="417" s="26" customFormat="1" x14ac:dyDescent="0.35"/>
    <row r="418" s="26" customFormat="1" x14ac:dyDescent="0.35"/>
    <row r="419" s="26" customFormat="1" x14ac:dyDescent="0.35"/>
    <row r="420" s="26" customFormat="1" x14ac:dyDescent="0.35"/>
    <row r="421" s="26" customFormat="1" x14ac:dyDescent="0.35"/>
    <row r="422" s="26" customFormat="1" x14ac:dyDescent="0.35"/>
    <row r="423" s="26" customFormat="1" x14ac:dyDescent="0.35"/>
    <row r="424" s="26" customFormat="1" x14ac:dyDescent="0.35"/>
    <row r="425" s="26" customFormat="1" x14ac:dyDescent="0.35"/>
    <row r="426" s="26" customFormat="1" x14ac:dyDescent="0.35"/>
    <row r="427" s="26" customFormat="1" x14ac:dyDescent="0.35"/>
    <row r="428" s="26" customFormat="1" x14ac:dyDescent="0.35"/>
    <row r="429" s="26" customFormat="1" x14ac:dyDescent="0.35"/>
    <row r="430" s="26" customFormat="1" x14ac:dyDescent="0.35"/>
    <row r="431" s="26" customFormat="1" x14ac:dyDescent="0.35"/>
    <row r="432" s="26" customFormat="1" x14ac:dyDescent="0.35"/>
    <row r="433" s="26" customFormat="1" x14ac:dyDescent="0.35"/>
    <row r="434" s="26" customFormat="1" x14ac:dyDescent="0.35"/>
    <row r="435" s="26" customFormat="1" x14ac:dyDescent="0.35"/>
    <row r="436" s="26" customFormat="1" x14ac:dyDescent="0.35"/>
    <row r="437" s="26" customFormat="1" x14ac:dyDescent="0.35"/>
    <row r="438" s="26" customFormat="1" x14ac:dyDescent="0.35"/>
    <row r="439" s="26" customFormat="1" x14ac:dyDescent="0.35"/>
    <row r="440" s="26" customFormat="1" x14ac:dyDescent="0.35"/>
    <row r="441" s="26" customFormat="1" x14ac:dyDescent="0.35"/>
    <row r="442" s="26" customFormat="1" x14ac:dyDescent="0.35"/>
    <row r="443" s="26" customFormat="1" x14ac:dyDescent="0.35"/>
    <row r="444" s="26" customFormat="1" x14ac:dyDescent="0.35"/>
    <row r="445" s="26" customFormat="1" x14ac:dyDescent="0.35"/>
    <row r="446" s="26" customFormat="1" x14ac:dyDescent="0.35"/>
    <row r="447" s="26" customFormat="1" x14ac:dyDescent="0.35"/>
    <row r="448" s="26" customFormat="1" x14ac:dyDescent="0.35"/>
    <row r="449" s="26" customFormat="1" x14ac:dyDescent="0.35"/>
    <row r="450" s="26" customFormat="1" x14ac:dyDescent="0.35"/>
    <row r="451" s="26" customFormat="1" x14ac:dyDescent="0.35"/>
    <row r="452" s="26" customFormat="1" x14ac:dyDescent="0.35"/>
    <row r="453" s="26" customFormat="1" x14ac:dyDescent="0.35"/>
    <row r="454" s="26" customFormat="1" x14ac:dyDescent="0.35"/>
    <row r="455" s="26" customFormat="1" x14ac:dyDescent="0.35"/>
    <row r="456" s="26" customFormat="1" x14ac:dyDescent="0.35"/>
    <row r="457" s="26" customFormat="1" x14ac:dyDescent="0.35"/>
    <row r="458" s="26" customFormat="1" x14ac:dyDescent="0.35"/>
    <row r="459" s="26" customFormat="1" x14ac:dyDescent="0.35"/>
    <row r="460" s="26" customFormat="1" x14ac:dyDescent="0.35"/>
    <row r="461" s="26" customFormat="1" x14ac:dyDescent="0.35"/>
    <row r="462" s="26" customFormat="1" x14ac:dyDescent="0.35"/>
    <row r="463" s="26" customFormat="1" x14ac:dyDescent="0.35"/>
    <row r="464" s="26" customFormat="1" x14ac:dyDescent="0.35"/>
    <row r="465" s="26" customFormat="1" x14ac:dyDescent="0.35"/>
    <row r="466" s="26" customFormat="1" x14ac:dyDescent="0.35"/>
    <row r="467" s="26" customFormat="1" x14ac:dyDescent="0.35"/>
    <row r="468" s="26" customFormat="1" x14ac:dyDescent="0.35"/>
    <row r="469" s="26" customFormat="1" x14ac:dyDescent="0.35"/>
    <row r="470" s="26" customFormat="1" x14ac:dyDescent="0.35"/>
    <row r="471" s="26" customFormat="1" x14ac:dyDescent="0.35"/>
    <row r="472" s="26" customFormat="1" x14ac:dyDescent="0.35"/>
    <row r="473" s="26" customFormat="1" x14ac:dyDescent="0.35"/>
    <row r="474" s="26" customFormat="1" x14ac:dyDescent="0.35"/>
    <row r="475" s="26" customFormat="1" x14ac:dyDescent="0.35"/>
    <row r="476" s="26" customFormat="1" x14ac:dyDescent="0.35"/>
    <row r="477" s="26" customFormat="1" x14ac:dyDescent="0.35"/>
    <row r="478" s="26" customFormat="1" x14ac:dyDescent="0.35"/>
    <row r="479" s="26" customFormat="1" x14ac:dyDescent="0.35"/>
    <row r="480" s="26" customFormat="1" x14ac:dyDescent="0.35"/>
    <row r="481" s="26" customFormat="1" x14ac:dyDescent="0.35"/>
    <row r="482" s="26" customFormat="1" x14ac:dyDescent="0.35"/>
    <row r="483" s="26" customFormat="1" x14ac:dyDescent="0.35"/>
    <row r="484" s="26" customFormat="1" x14ac:dyDescent="0.35"/>
    <row r="485" s="26" customFormat="1" x14ac:dyDescent="0.35"/>
    <row r="486" s="26" customFormat="1" x14ac:dyDescent="0.35"/>
    <row r="487" s="26" customFormat="1" x14ac:dyDescent="0.35"/>
    <row r="488" s="26" customFormat="1" x14ac:dyDescent="0.35"/>
    <row r="489" s="26" customFormat="1" x14ac:dyDescent="0.35"/>
    <row r="490" s="26" customFormat="1" x14ac:dyDescent="0.35"/>
    <row r="491" s="26" customFormat="1" x14ac:dyDescent="0.35"/>
    <row r="492" s="26" customFormat="1" x14ac:dyDescent="0.35"/>
    <row r="493" s="26" customFormat="1" x14ac:dyDescent="0.35"/>
    <row r="494" s="26" customFormat="1" x14ac:dyDescent="0.35"/>
    <row r="495" s="26" customFormat="1" x14ac:dyDescent="0.35"/>
    <row r="496" s="26" customFormat="1" x14ac:dyDescent="0.35"/>
    <row r="497" s="26" customFormat="1" x14ac:dyDescent="0.35"/>
    <row r="498" s="26" customFormat="1" x14ac:dyDescent="0.35"/>
    <row r="499" s="26" customFormat="1" x14ac:dyDescent="0.35"/>
    <row r="500" s="26" customFormat="1" x14ac:dyDescent="0.35"/>
    <row r="501" s="26" customFormat="1" x14ac:dyDescent="0.35"/>
    <row r="502" s="26" customFormat="1" x14ac:dyDescent="0.35"/>
    <row r="503" s="26" customFormat="1" x14ac:dyDescent="0.35"/>
    <row r="504" s="26" customFormat="1" x14ac:dyDescent="0.35"/>
    <row r="505" s="26" customFormat="1" x14ac:dyDescent="0.35"/>
    <row r="506" s="26" customFormat="1" x14ac:dyDescent="0.35"/>
    <row r="507" s="26" customFormat="1" x14ac:dyDescent="0.35"/>
    <row r="508" s="26" customFormat="1" x14ac:dyDescent="0.35"/>
    <row r="509" s="26" customFormat="1" x14ac:dyDescent="0.35"/>
    <row r="510" s="26" customFormat="1" x14ac:dyDescent="0.35"/>
    <row r="511" s="26" customFormat="1" x14ac:dyDescent="0.35"/>
    <row r="512" s="26" customFormat="1" x14ac:dyDescent="0.35"/>
    <row r="513" s="26" customFormat="1" x14ac:dyDescent="0.35"/>
    <row r="514" s="26" customFormat="1" x14ac:dyDescent="0.35"/>
    <row r="515" s="26" customFormat="1" x14ac:dyDescent="0.35"/>
    <row r="516" s="26" customFormat="1" x14ac:dyDescent="0.35"/>
    <row r="517" s="26" customFormat="1" x14ac:dyDescent="0.35"/>
    <row r="518" s="26" customFormat="1" x14ac:dyDescent="0.35"/>
    <row r="519" s="26" customFormat="1" x14ac:dyDescent="0.35"/>
    <row r="520" s="26" customFormat="1" x14ac:dyDescent="0.35"/>
    <row r="521" s="26" customFormat="1" x14ac:dyDescent="0.35"/>
    <row r="522" s="26" customFormat="1" x14ac:dyDescent="0.35"/>
    <row r="523" s="26" customFormat="1" x14ac:dyDescent="0.35"/>
    <row r="524" s="26" customFormat="1" x14ac:dyDescent="0.35"/>
    <row r="525" s="26" customFormat="1" x14ac:dyDescent="0.35"/>
    <row r="526" s="26" customFormat="1" x14ac:dyDescent="0.35"/>
    <row r="527" s="26" customFormat="1" x14ac:dyDescent="0.35"/>
    <row r="528" s="26" customFormat="1" x14ac:dyDescent="0.35"/>
    <row r="529" s="26" customFormat="1" x14ac:dyDescent="0.35"/>
    <row r="530" s="26" customFormat="1" x14ac:dyDescent="0.35"/>
    <row r="531" s="26" customFormat="1" x14ac:dyDescent="0.35"/>
    <row r="532" s="26" customFormat="1" x14ac:dyDescent="0.35"/>
    <row r="533" s="26" customFormat="1" x14ac:dyDescent="0.35"/>
    <row r="534" s="26" customFormat="1" x14ac:dyDescent="0.35"/>
    <row r="535" s="26" customFormat="1" x14ac:dyDescent="0.35"/>
    <row r="536" s="26" customFormat="1" x14ac:dyDescent="0.35"/>
    <row r="537" s="26" customFormat="1" x14ac:dyDescent="0.35"/>
    <row r="538" s="26" customFormat="1" x14ac:dyDescent="0.35"/>
    <row r="539" s="26" customFormat="1" x14ac:dyDescent="0.35"/>
    <row r="540" s="26" customFormat="1" x14ac:dyDescent="0.35"/>
    <row r="541" s="26" customFormat="1" x14ac:dyDescent="0.35"/>
    <row r="542" s="26" customFormat="1" x14ac:dyDescent="0.35"/>
    <row r="543" s="26" customFormat="1" x14ac:dyDescent="0.35"/>
    <row r="544" s="26" customFormat="1" x14ac:dyDescent="0.35"/>
    <row r="545" s="26" customFormat="1" x14ac:dyDescent="0.35"/>
    <row r="546" s="26" customFormat="1" x14ac:dyDescent="0.35"/>
    <row r="547" s="26" customFormat="1" x14ac:dyDescent="0.35"/>
    <row r="548" s="26" customFormat="1" x14ac:dyDescent="0.35"/>
    <row r="549" s="26" customFormat="1" x14ac:dyDescent="0.35"/>
    <row r="550" s="26" customFormat="1" x14ac:dyDescent="0.35"/>
    <row r="551" s="26" customFormat="1" x14ac:dyDescent="0.35"/>
    <row r="552" s="26" customFormat="1" x14ac:dyDescent="0.35"/>
  </sheetData>
  <mergeCells count="22">
    <mergeCell ref="C8:D8"/>
    <mergeCell ref="D2:E2"/>
    <mergeCell ref="C4:D4"/>
    <mergeCell ref="C5:D5"/>
    <mergeCell ref="C6:D6"/>
    <mergeCell ref="C7:D7"/>
    <mergeCell ref="C18:D18"/>
    <mergeCell ref="C9:D9"/>
    <mergeCell ref="C10:D10"/>
    <mergeCell ref="C11:D11"/>
    <mergeCell ref="C12:D12"/>
    <mergeCell ref="C13:D13"/>
    <mergeCell ref="C14:D14"/>
    <mergeCell ref="C15:D15"/>
    <mergeCell ref="C16:D16"/>
    <mergeCell ref="C17:D17"/>
    <mergeCell ref="C30:G30"/>
    <mergeCell ref="C19:D19"/>
    <mergeCell ref="C20:D20"/>
    <mergeCell ref="C21:D21"/>
    <mergeCell ref="C23:I23"/>
    <mergeCell ref="C27:G27"/>
  </mergeCells>
  <pageMargins left="0.70866141732283472" right="0.70866141732283472" top="0.74803149606299213" bottom="0.74803149606299213" header="0.31496062992125984" footer="0.31496062992125984"/>
  <pageSetup paperSize="8" scale="10" fitToHeight="0" orientation="landscape" r:id="rId1"/>
  <headerFooter>
    <oddFooter>&amp;C&amp;"-,Bold"&amp;12&amp;KFF0000OFFICIAL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7092A-C956-4EB8-B850-6EACC6D21242}">
  <dimension ref="A1:AD151"/>
  <sheetViews>
    <sheetView zoomScale="80" zoomScaleNormal="80" workbookViewId="0">
      <pane ySplit="3" topLeftCell="A4" activePane="bottomLeft" state="frozen"/>
      <selection pane="bottomLeft" activeCell="B3" sqref="B3"/>
    </sheetView>
  </sheetViews>
  <sheetFormatPr defaultRowHeight="14.5" x14ac:dyDescent="0.35"/>
  <cols>
    <col min="1" max="1" width="1.453125" customWidth="1"/>
    <col min="2" max="2" width="17.81640625" customWidth="1"/>
    <col min="3" max="3" width="13.81640625" style="122" customWidth="1"/>
    <col min="4" max="4" width="108.26953125" style="122" customWidth="1"/>
    <col min="5" max="6" width="8.54296875" style="122" customWidth="1"/>
    <col min="7" max="7" width="3.7265625" style="122" customWidth="1"/>
    <col min="8" max="9" width="3.453125" style="122" bestFit="1" customWidth="1"/>
    <col min="10" max="10" width="2.81640625" style="122" customWidth="1"/>
    <col min="11" max="13" width="3.81640625" style="122" customWidth="1"/>
    <col min="14" max="16" width="4" style="122" customWidth="1"/>
    <col min="17" max="18" width="4.1796875" style="122" customWidth="1"/>
    <col min="19" max="19" width="63.453125" customWidth="1"/>
    <col min="20" max="30" width="9.1796875" style="19"/>
  </cols>
  <sheetData>
    <row r="1" spans="1:21" ht="6" customHeight="1" x14ac:dyDescent="0.35">
      <c r="A1" s="19"/>
      <c r="B1" s="19"/>
      <c r="C1" s="124"/>
      <c r="D1" s="124"/>
      <c r="E1" s="124"/>
      <c r="F1" s="124"/>
      <c r="G1" s="124"/>
      <c r="H1" s="124"/>
      <c r="I1" s="124"/>
      <c r="J1" s="124"/>
      <c r="K1" s="124"/>
      <c r="L1" s="124"/>
      <c r="M1" s="124"/>
      <c r="N1" s="124"/>
      <c r="O1" s="124"/>
      <c r="P1" s="124"/>
      <c r="Q1" s="124"/>
      <c r="R1" s="124"/>
      <c r="S1" s="19"/>
    </row>
    <row r="2" spans="1:21" ht="26.9" customHeight="1" x14ac:dyDescent="0.35">
      <c r="A2" s="19"/>
      <c r="B2" s="19"/>
      <c r="C2" s="124"/>
      <c r="D2" s="124"/>
      <c r="E2" s="124"/>
      <c r="F2" s="124"/>
      <c r="G2" s="124"/>
      <c r="H2" s="389" t="s">
        <v>309</v>
      </c>
      <c r="I2" s="390"/>
      <c r="J2" s="390"/>
      <c r="K2" s="390"/>
      <c r="L2" s="390"/>
      <c r="M2" s="390"/>
      <c r="N2" s="390"/>
      <c r="O2" s="259"/>
      <c r="P2" s="259"/>
      <c r="Q2" s="391" t="s">
        <v>23</v>
      </c>
      <c r="R2" s="391"/>
      <c r="S2" s="124"/>
    </row>
    <row r="3" spans="1:21" ht="158.15" customHeight="1" x14ac:dyDescent="0.35">
      <c r="A3" s="19"/>
      <c r="B3" s="310" t="s">
        <v>179</v>
      </c>
      <c r="C3" s="311" t="s">
        <v>310</v>
      </c>
      <c r="D3" s="312" t="s">
        <v>22</v>
      </c>
      <c r="E3" s="313" t="s">
        <v>30</v>
      </c>
      <c r="F3" s="313" t="s">
        <v>596</v>
      </c>
      <c r="G3" s="314" t="s">
        <v>18</v>
      </c>
      <c r="H3" s="315" t="s">
        <v>597</v>
      </c>
      <c r="I3" s="315" t="s">
        <v>822</v>
      </c>
      <c r="J3" s="315" t="s">
        <v>1147</v>
      </c>
      <c r="K3" s="315" t="s">
        <v>598</v>
      </c>
      <c r="L3" s="315" t="s">
        <v>648</v>
      </c>
      <c r="M3" s="315" t="s">
        <v>646</v>
      </c>
      <c r="N3" s="315" t="s">
        <v>647</v>
      </c>
      <c r="O3" s="315" t="s">
        <v>1148</v>
      </c>
      <c r="P3" s="315" t="s">
        <v>633</v>
      </c>
      <c r="Q3" s="316" t="s">
        <v>391</v>
      </c>
      <c r="R3" s="316" t="s">
        <v>626</v>
      </c>
      <c r="S3" s="321" t="s">
        <v>19</v>
      </c>
    </row>
    <row r="4" spans="1:21" ht="15" customHeight="1" x14ac:dyDescent="0.35">
      <c r="A4" s="19"/>
      <c r="B4" s="323" t="s">
        <v>720</v>
      </c>
      <c r="C4" s="208" t="s">
        <v>343</v>
      </c>
      <c r="D4" s="290" t="s">
        <v>683</v>
      </c>
      <c r="E4" s="256" t="s">
        <v>14</v>
      </c>
      <c r="F4" s="33" t="s">
        <v>17</v>
      </c>
      <c r="G4" s="317" t="s">
        <v>5</v>
      </c>
      <c r="H4" s="123" t="s">
        <v>20</v>
      </c>
      <c r="I4" s="123"/>
      <c r="J4" s="123"/>
      <c r="K4" s="123"/>
      <c r="L4" s="123"/>
      <c r="M4" s="123"/>
      <c r="N4" s="123"/>
      <c r="O4" s="123"/>
      <c r="P4" s="123"/>
      <c r="Q4" s="318" t="s">
        <v>20</v>
      </c>
      <c r="R4" s="319"/>
      <c r="S4" s="322"/>
    </row>
    <row r="5" spans="1:21" x14ac:dyDescent="0.35">
      <c r="A5" s="19"/>
      <c r="B5" s="323" t="s">
        <v>721</v>
      </c>
      <c r="C5" s="208" t="s">
        <v>343</v>
      </c>
      <c r="D5" s="290" t="s">
        <v>684</v>
      </c>
      <c r="E5" s="256" t="s">
        <v>17</v>
      </c>
      <c r="F5" s="33" t="s">
        <v>14</v>
      </c>
      <c r="G5" s="317" t="s">
        <v>5</v>
      </c>
      <c r="H5" s="123" t="s">
        <v>20</v>
      </c>
      <c r="I5" s="123"/>
      <c r="J5" s="123"/>
      <c r="K5" s="123"/>
      <c r="L5" s="123"/>
      <c r="M5" s="123"/>
      <c r="N5" s="123"/>
      <c r="O5" s="123"/>
      <c r="P5" s="123"/>
      <c r="Q5" s="318"/>
      <c r="R5" s="319" t="s">
        <v>20</v>
      </c>
      <c r="S5" s="322"/>
    </row>
    <row r="6" spans="1:21" x14ac:dyDescent="0.35">
      <c r="A6" s="19"/>
      <c r="B6" s="323" t="s">
        <v>722</v>
      </c>
      <c r="C6" s="208" t="s">
        <v>343</v>
      </c>
      <c r="D6" s="290" t="s">
        <v>685</v>
      </c>
      <c r="E6" s="256" t="s">
        <v>17</v>
      </c>
      <c r="F6" s="33" t="s">
        <v>14</v>
      </c>
      <c r="G6" s="317" t="s">
        <v>5</v>
      </c>
      <c r="H6" s="123" t="s">
        <v>20</v>
      </c>
      <c r="I6" s="123"/>
      <c r="J6" s="123"/>
      <c r="K6" s="123"/>
      <c r="L6" s="123"/>
      <c r="M6" s="123"/>
      <c r="N6" s="123"/>
      <c r="O6" s="123"/>
      <c r="P6" s="123"/>
      <c r="Q6" s="318"/>
      <c r="R6" s="319" t="s">
        <v>20</v>
      </c>
      <c r="S6" s="322"/>
      <c r="U6" s="19" t="s">
        <v>7</v>
      </c>
    </row>
    <row r="7" spans="1:21" x14ac:dyDescent="0.35">
      <c r="A7" s="19"/>
      <c r="B7" s="323" t="s">
        <v>723</v>
      </c>
      <c r="C7" s="208" t="s">
        <v>354</v>
      </c>
      <c r="D7" s="258" t="s">
        <v>697</v>
      </c>
      <c r="E7" s="256" t="s">
        <v>14</v>
      </c>
      <c r="F7" s="33" t="s">
        <v>14</v>
      </c>
      <c r="G7" s="317" t="s">
        <v>347</v>
      </c>
      <c r="H7" s="123" t="s">
        <v>20</v>
      </c>
      <c r="I7" s="123"/>
      <c r="J7" s="123"/>
      <c r="K7" s="123"/>
      <c r="L7" s="123"/>
      <c r="M7" s="123"/>
      <c r="N7" s="123"/>
      <c r="O7" s="123"/>
      <c r="P7" s="123"/>
      <c r="Q7" s="318" t="s">
        <v>20</v>
      </c>
      <c r="R7" s="319" t="s">
        <v>20</v>
      </c>
      <c r="S7" s="322"/>
    </row>
    <row r="8" spans="1:21" ht="15" customHeight="1" x14ac:dyDescent="0.35">
      <c r="A8" s="19"/>
      <c r="B8" s="323" t="s">
        <v>724</v>
      </c>
      <c r="C8" s="208" t="s">
        <v>667</v>
      </c>
      <c r="D8" s="258" t="s">
        <v>535</v>
      </c>
      <c r="E8" s="256" t="s">
        <v>14</v>
      </c>
      <c r="F8" s="33" t="s">
        <v>17</v>
      </c>
      <c r="G8" s="317" t="s">
        <v>5</v>
      </c>
      <c r="H8" s="123" t="s">
        <v>20</v>
      </c>
      <c r="I8" s="123"/>
      <c r="J8" s="123"/>
      <c r="K8" s="123"/>
      <c r="L8" s="123"/>
      <c r="M8" s="123"/>
      <c r="N8" s="123"/>
      <c r="O8" s="123"/>
      <c r="P8" s="123"/>
      <c r="Q8" s="318" t="s">
        <v>20</v>
      </c>
      <c r="R8" s="319"/>
      <c r="S8" s="322"/>
    </row>
    <row r="9" spans="1:21" ht="15" customHeight="1" x14ac:dyDescent="0.35">
      <c r="A9" s="19"/>
      <c r="B9" s="323" t="s">
        <v>725</v>
      </c>
      <c r="C9" s="208" t="s">
        <v>667</v>
      </c>
      <c r="D9" s="258" t="s">
        <v>662</v>
      </c>
      <c r="E9" s="256" t="s">
        <v>17</v>
      </c>
      <c r="F9" s="33" t="s">
        <v>14</v>
      </c>
      <c r="G9" s="317" t="s">
        <v>5</v>
      </c>
      <c r="H9" s="123" t="s">
        <v>20</v>
      </c>
      <c r="I9" s="123"/>
      <c r="J9" s="123"/>
      <c r="K9" s="123"/>
      <c r="L9" s="123"/>
      <c r="M9" s="123"/>
      <c r="N9" s="123"/>
      <c r="O9" s="123"/>
      <c r="P9" s="123"/>
      <c r="Q9" s="318"/>
      <c r="R9" s="319" t="s">
        <v>20</v>
      </c>
      <c r="S9" s="322"/>
    </row>
    <row r="10" spans="1:21" ht="15" customHeight="1" x14ac:dyDescent="0.35">
      <c r="A10" s="19"/>
      <c r="B10" s="323" t="s">
        <v>726</v>
      </c>
      <c r="C10" s="208" t="s">
        <v>667</v>
      </c>
      <c r="D10" s="258" t="s">
        <v>536</v>
      </c>
      <c r="E10" s="256" t="s">
        <v>17</v>
      </c>
      <c r="F10" s="33" t="s">
        <v>14</v>
      </c>
      <c r="G10" s="324" t="s">
        <v>5</v>
      </c>
      <c r="H10" s="123" t="s">
        <v>20</v>
      </c>
      <c r="I10" s="223"/>
      <c r="J10" s="223"/>
      <c r="K10" s="223"/>
      <c r="L10" s="223"/>
      <c r="M10" s="223"/>
      <c r="N10" s="123"/>
      <c r="O10" s="123"/>
      <c r="P10" s="123"/>
      <c r="Q10" s="325"/>
      <c r="R10" s="320" t="s">
        <v>20</v>
      </c>
      <c r="S10" s="322"/>
    </row>
    <row r="11" spans="1:21" ht="15" customHeight="1" x14ac:dyDescent="0.35">
      <c r="A11" s="19"/>
      <c r="B11" s="323" t="s">
        <v>727</v>
      </c>
      <c r="C11" s="208" t="s">
        <v>667</v>
      </c>
      <c r="D11" s="258" t="s">
        <v>661</v>
      </c>
      <c r="E11" s="256" t="s">
        <v>17</v>
      </c>
      <c r="F11" s="33" t="s">
        <v>14</v>
      </c>
      <c r="G11" s="324" t="s">
        <v>5</v>
      </c>
      <c r="H11" s="123" t="s">
        <v>20</v>
      </c>
      <c r="I11" s="223"/>
      <c r="J11" s="223"/>
      <c r="K11" s="223"/>
      <c r="L11" s="223"/>
      <c r="M11" s="223"/>
      <c r="N11" s="123"/>
      <c r="O11" s="123"/>
      <c r="P11" s="123"/>
      <c r="Q11" s="325"/>
      <c r="R11" s="320" t="s">
        <v>20</v>
      </c>
      <c r="S11" s="322"/>
    </row>
    <row r="12" spans="1:21" x14ac:dyDescent="0.35">
      <c r="A12" s="19"/>
      <c r="B12" s="326" t="s">
        <v>399</v>
      </c>
      <c r="C12" s="257" t="s">
        <v>612</v>
      </c>
      <c r="D12" s="258" t="s">
        <v>696</v>
      </c>
      <c r="E12" s="33" t="s">
        <v>14</v>
      </c>
      <c r="F12" s="33" t="s">
        <v>17</v>
      </c>
      <c r="G12" s="317" t="s">
        <v>347</v>
      </c>
      <c r="H12" s="123"/>
      <c r="I12" s="123" t="s">
        <v>20</v>
      </c>
      <c r="J12" s="123"/>
      <c r="K12" s="123"/>
      <c r="L12" s="123"/>
      <c r="M12" s="123"/>
      <c r="N12" s="123"/>
      <c r="O12" s="123"/>
      <c r="P12" s="123"/>
      <c r="Q12" s="318" t="s">
        <v>20</v>
      </c>
      <c r="R12" s="319"/>
      <c r="S12" s="322"/>
    </row>
    <row r="13" spans="1:21" x14ac:dyDescent="0.35">
      <c r="A13" s="19"/>
      <c r="B13" s="326" t="s">
        <v>406</v>
      </c>
      <c r="C13" s="257" t="s">
        <v>612</v>
      </c>
      <c r="D13" s="258" t="s">
        <v>695</v>
      </c>
      <c r="E13" s="33" t="s">
        <v>14</v>
      </c>
      <c r="F13" s="33" t="s">
        <v>17</v>
      </c>
      <c r="G13" s="317" t="s">
        <v>347</v>
      </c>
      <c r="H13" s="123"/>
      <c r="I13" s="123" t="s">
        <v>20</v>
      </c>
      <c r="J13" s="123"/>
      <c r="K13" s="123"/>
      <c r="L13" s="123"/>
      <c r="M13" s="123"/>
      <c r="N13" s="123"/>
      <c r="O13" s="123"/>
      <c r="P13" s="123"/>
      <c r="Q13" s="318" t="s">
        <v>20</v>
      </c>
      <c r="R13" s="319"/>
      <c r="S13" s="322"/>
    </row>
    <row r="14" spans="1:21" x14ac:dyDescent="0.35">
      <c r="A14" s="19"/>
      <c r="B14" s="326" t="s">
        <v>442</v>
      </c>
      <c r="C14" s="222" t="s">
        <v>550</v>
      </c>
      <c r="D14" s="234" t="s">
        <v>402</v>
      </c>
      <c r="E14" s="33" t="s">
        <v>14</v>
      </c>
      <c r="F14" s="33" t="s">
        <v>17</v>
      </c>
      <c r="G14" s="317" t="s">
        <v>5</v>
      </c>
      <c r="H14" s="123"/>
      <c r="I14" s="123" t="s">
        <v>20</v>
      </c>
      <c r="J14" s="123"/>
      <c r="K14" s="123"/>
      <c r="L14" s="123"/>
      <c r="M14" s="123"/>
      <c r="N14" s="123"/>
      <c r="O14" s="123"/>
      <c r="P14" s="123"/>
      <c r="Q14" s="318" t="s">
        <v>20</v>
      </c>
      <c r="R14" s="319"/>
      <c r="S14" s="322"/>
    </row>
    <row r="15" spans="1:21" ht="15" customHeight="1" x14ac:dyDescent="0.35">
      <c r="A15" s="19"/>
      <c r="B15" s="326" t="s">
        <v>443</v>
      </c>
      <c r="C15" s="222" t="s">
        <v>550</v>
      </c>
      <c r="D15" s="327" t="s">
        <v>403</v>
      </c>
      <c r="E15" s="33" t="s">
        <v>14</v>
      </c>
      <c r="F15" s="33" t="s">
        <v>17</v>
      </c>
      <c r="G15" s="317" t="s">
        <v>21</v>
      </c>
      <c r="H15" s="123"/>
      <c r="I15" s="123" t="s">
        <v>20</v>
      </c>
      <c r="J15" s="123"/>
      <c r="K15" s="123"/>
      <c r="L15" s="123"/>
      <c r="M15" s="123"/>
      <c r="N15" s="123"/>
      <c r="O15" s="123"/>
      <c r="P15" s="123"/>
      <c r="Q15" s="318" t="s">
        <v>20</v>
      </c>
      <c r="R15" s="319"/>
      <c r="S15" s="322"/>
    </row>
    <row r="16" spans="1:21" ht="15" customHeight="1" x14ac:dyDescent="0.35">
      <c r="A16" s="19"/>
      <c r="B16" s="326" t="s">
        <v>444</v>
      </c>
      <c r="C16" s="257" t="s">
        <v>551</v>
      </c>
      <c r="D16" s="328" t="s">
        <v>409</v>
      </c>
      <c r="E16" s="33" t="s">
        <v>14</v>
      </c>
      <c r="F16" s="33" t="s">
        <v>17</v>
      </c>
      <c r="G16" s="324" t="s">
        <v>5</v>
      </c>
      <c r="H16" s="223"/>
      <c r="I16" s="123" t="s">
        <v>20</v>
      </c>
      <c r="J16" s="223"/>
      <c r="K16" s="223"/>
      <c r="L16" s="223"/>
      <c r="M16" s="223"/>
      <c r="N16" s="123"/>
      <c r="O16" s="123"/>
      <c r="P16" s="123"/>
      <c r="Q16" s="318" t="s">
        <v>20</v>
      </c>
      <c r="R16" s="320"/>
      <c r="S16" s="322"/>
    </row>
    <row r="17" spans="1:19" ht="15" customHeight="1" x14ac:dyDescent="0.35">
      <c r="A17" s="19"/>
      <c r="B17" s="326" t="s">
        <v>445</v>
      </c>
      <c r="C17" s="257" t="s">
        <v>551</v>
      </c>
      <c r="D17" s="328" t="s">
        <v>410</v>
      </c>
      <c r="E17" s="33" t="s">
        <v>14</v>
      </c>
      <c r="F17" s="33" t="s">
        <v>17</v>
      </c>
      <c r="G17" s="324" t="s">
        <v>5</v>
      </c>
      <c r="H17" s="223"/>
      <c r="I17" s="123" t="s">
        <v>20</v>
      </c>
      <c r="J17" s="223"/>
      <c r="K17" s="223"/>
      <c r="L17" s="223"/>
      <c r="M17" s="223"/>
      <c r="N17" s="123"/>
      <c r="O17" s="123"/>
      <c r="P17" s="123"/>
      <c r="Q17" s="318" t="s">
        <v>20</v>
      </c>
      <c r="R17" s="320"/>
      <c r="S17" s="322"/>
    </row>
    <row r="18" spans="1:19" ht="15" customHeight="1" x14ac:dyDescent="0.35">
      <c r="A18" s="19"/>
      <c r="B18" s="326" t="s">
        <v>446</v>
      </c>
      <c r="C18" s="257" t="s">
        <v>552</v>
      </c>
      <c r="D18" s="328" t="s">
        <v>599</v>
      </c>
      <c r="E18" s="33" t="s">
        <v>14</v>
      </c>
      <c r="F18" s="33" t="s">
        <v>17</v>
      </c>
      <c r="G18" s="324" t="s">
        <v>5</v>
      </c>
      <c r="H18" s="223"/>
      <c r="I18" s="123" t="s">
        <v>20</v>
      </c>
      <c r="J18" s="223"/>
      <c r="K18" s="223"/>
      <c r="L18" s="223"/>
      <c r="M18" s="223"/>
      <c r="N18" s="123"/>
      <c r="O18" s="123"/>
      <c r="P18" s="123"/>
      <c r="Q18" s="318" t="s">
        <v>20</v>
      </c>
      <c r="R18" s="320"/>
      <c r="S18" s="322"/>
    </row>
    <row r="19" spans="1:19" ht="15" customHeight="1" x14ac:dyDescent="0.35">
      <c r="A19" s="19"/>
      <c r="B19" s="326" t="s">
        <v>447</v>
      </c>
      <c r="C19" s="222" t="s">
        <v>553</v>
      </c>
      <c r="D19" s="328" t="s">
        <v>413</v>
      </c>
      <c r="E19" s="33" t="s">
        <v>14</v>
      </c>
      <c r="F19" s="33" t="s">
        <v>17</v>
      </c>
      <c r="G19" s="324" t="s">
        <v>5</v>
      </c>
      <c r="H19" s="223"/>
      <c r="I19" s="123" t="s">
        <v>20</v>
      </c>
      <c r="J19" s="223"/>
      <c r="K19" s="223"/>
      <c r="L19" s="223"/>
      <c r="M19" s="223"/>
      <c r="N19" s="123"/>
      <c r="O19" s="123"/>
      <c r="P19" s="123"/>
      <c r="Q19" s="318" t="s">
        <v>20</v>
      </c>
      <c r="R19" s="320"/>
      <c r="S19" s="322"/>
    </row>
    <row r="20" spans="1:19" ht="15" customHeight="1" x14ac:dyDescent="0.35">
      <c r="A20" s="19"/>
      <c r="B20" s="326" t="s">
        <v>448</v>
      </c>
      <c r="C20" s="222" t="s">
        <v>554</v>
      </c>
      <c r="D20" s="328" t="s">
        <v>600</v>
      </c>
      <c r="E20" s="33" t="s">
        <v>14</v>
      </c>
      <c r="F20" s="33" t="s">
        <v>17</v>
      </c>
      <c r="G20" s="324" t="s">
        <v>21</v>
      </c>
      <c r="H20" s="223"/>
      <c r="I20" s="123" t="s">
        <v>20</v>
      </c>
      <c r="J20" s="223"/>
      <c r="K20" s="223"/>
      <c r="L20" s="223"/>
      <c r="M20" s="223"/>
      <c r="N20" s="123"/>
      <c r="O20" s="123"/>
      <c r="P20" s="123"/>
      <c r="Q20" s="318" t="s">
        <v>20</v>
      </c>
      <c r="R20" s="320"/>
      <c r="S20" s="322"/>
    </row>
    <row r="21" spans="1:19" ht="15" customHeight="1" x14ac:dyDescent="0.35">
      <c r="A21" s="19"/>
      <c r="B21" s="326" t="s">
        <v>752</v>
      </c>
      <c r="C21" s="222" t="s">
        <v>554</v>
      </c>
      <c r="D21" s="328" t="s">
        <v>855</v>
      </c>
      <c r="E21" s="33" t="s">
        <v>14</v>
      </c>
      <c r="F21" s="33" t="s">
        <v>17</v>
      </c>
      <c r="G21" s="324" t="s">
        <v>21</v>
      </c>
      <c r="H21" s="223"/>
      <c r="I21" s="123" t="s">
        <v>20</v>
      </c>
      <c r="J21" s="223"/>
      <c r="K21" s="223"/>
      <c r="L21" s="223"/>
      <c r="M21" s="223"/>
      <c r="N21" s="123"/>
      <c r="O21" s="123"/>
      <c r="P21" s="123"/>
      <c r="Q21" s="318"/>
      <c r="R21" s="320"/>
      <c r="S21" s="322"/>
    </row>
    <row r="22" spans="1:19" ht="15" customHeight="1" x14ac:dyDescent="0.35">
      <c r="A22" s="19"/>
      <c r="B22" s="326" t="s">
        <v>449</v>
      </c>
      <c r="C22" s="257" t="s">
        <v>555</v>
      </c>
      <c r="D22" s="328" t="s">
        <v>600</v>
      </c>
      <c r="E22" s="33" t="s">
        <v>14</v>
      </c>
      <c r="F22" s="33" t="s">
        <v>17</v>
      </c>
      <c r="G22" s="324" t="s">
        <v>21</v>
      </c>
      <c r="H22" s="223"/>
      <c r="I22" s="123" t="s">
        <v>20</v>
      </c>
      <c r="J22" s="223"/>
      <c r="K22" s="223"/>
      <c r="L22" s="223"/>
      <c r="M22" s="223"/>
      <c r="N22" s="123"/>
      <c r="O22" s="123"/>
      <c r="P22" s="123"/>
      <c r="Q22" s="318" t="s">
        <v>20</v>
      </c>
      <c r="R22" s="320"/>
      <c r="S22" s="322"/>
    </row>
    <row r="23" spans="1:19" ht="15" customHeight="1" x14ac:dyDescent="0.35">
      <c r="A23" s="19"/>
      <c r="B23" s="326" t="s">
        <v>753</v>
      </c>
      <c r="C23" s="222" t="s">
        <v>555</v>
      </c>
      <c r="D23" s="328" t="s">
        <v>855</v>
      </c>
      <c r="E23" s="33" t="s">
        <v>14</v>
      </c>
      <c r="F23" s="33" t="s">
        <v>17</v>
      </c>
      <c r="G23" s="324" t="s">
        <v>21</v>
      </c>
      <c r="H23" s="223"/>
      <c r="I23" s="123" t="s">
        <v>20</v>
      </c>
      <c r="J23" s="223"/>
      <c r="K23" s="223"/>
      <c r="L23" s="223"/>
      <c r="M23" s="223"/>
      <c r="N23" s="123"/>
      <c r="O23" s="123"/>
      <c r="P23" s="123"/>
      <c r="Q23" s="318"/>
      <c r="R23" s="320"/>
      <c r="S23" s="322"/>
    </row>
    <row r="24" spans="1:19" ht="15" customHeight="1" x14ac:dyDescent="0.35">
      <c r="A24" s="19"/>
      <c r="B24" s="326" t="s">
        <v>450</v>
      </c>
      <c r="C24" s="257" t="s">
        <v>556</v>
      </c>
      <c r="D24" s="32" t="s">
        <v>414</v>
      </c>
      <c r="E24" s="33" t="s">
        <v>14</v>
      </c>
      <c r="F24" s="33" t="s">
        <v>17</v>
      </c>
      <c r="G24" s="324" t="s">
        <v>5</v>
      </c>
      <c r="H24" s="223"/>
      <c r="I24" s="123" t="s">
        <v>20</v>
      </c>
      <c r="J24" s="223"/>
      <c r="K24" s="223"/>
      <c r="L24" s="223"/>
      <c r="M24" s="223"/>
      <c r="N24" s="123"/>
      <c r="O24" s="123"/>
      <c r="P24" s="123"/>
      <c r="Q24" s="318" t="s">
        <v>20</v>
      </c>
      <c r="R24" s="320"/>
      <c r="S24" s="322"/>
    </row>
    <row r="25" spans="1:19" ht="15" customHeight="1" x14ac:dyDescent="0.35">
      <c r="A25" s="19"/>
      <c r="B25" s="326" t="s">
        <v>451</v>
      </c>
      <c r="C25" s="257" t="s">
        <v>557</v>
      </c>
      <c r="D25" s="32" t="s">
        <v>416</v>
      </c>
      <c r="E25" s="33" t="s">
        <v>14</v>
      </c>
      <c r="F25" s="33" t="s">
        <v>17</v>
      </c>
      <c r="G25" s="324" t="s">
        <v>347</v>
      </c>
      <c r="H25" s="223"/>
      <c r="I25" s="123" t="s">
        <v>20</v>
      </c>
      <c r="J25" s="223"/>
      <c r="K25" s="223"/>
      <c r="L25" s="223"/>
      <c r="M25" s="223"/>
      <c r="N25" s="123"/>
      <c r="O25" s="123"/>
      <c r="P25" s="123"/>
      <c r="Q25" s="318" t="s">
        <v>20</v>
      </c>
      <c r="R25" s="320"/>
      <c r="S25" s="322"/>
    </row>
    <row r="26" spans="1:19" ht="15" customHeight="1" x14ac:dyDescent="0.35">
      <c r="A26" s="19"/>
      <c r="B26" s="326" t="s">
        <v>452</v>
      </c>
      <c r="C26" s="257" t="s">
        <v>557</v>
      </c>
      <c r="D26" s="32" t="s">
        <v>417</v>
      </c>
      <c r="E26" s="33" t="s">
        <v>14</v>
      </c>
      <c r="F26" s="33" t="s">
        <v>17</v>
      </c>
      <c r="G26" s="324" t="s">
        <v>347</v>
      </c>
      <c r="H26" s="223"/>
      <c r="I26" s="123" t="s">
        <v>20</v>
      </c>
      <c r="J26" s="223"/>
      <c r="K26" s="223"/>
      <c r="L26" s="223"/>
      <c r="M26" s="223"/>
      <c r="N26" s="123"/>
      <c r="O26" s="123"/>
      <c r="P26" s="123"/>
      <c r="Q26" s="318" t="s">
        <v>20</v>
      </c>
      <c r="R26" s="320"/>
      <c r="S26" s="322"/>
    </row>
    <row r="27" spans="1:19" ht="15" customHeight="1" x14ac:dyDescent="0.35">
      <c r="A27" s="19"/>
      <c r="B27" s="326" t="s">
        <v>453</v>
      </c>
      <c r="C27" s="257" t="s">
        <v>28</v>
      </c>
      <c r="D27" s="32" t="s">
        <v>420</v>
      </c>
      <c r="E27" s="33" t="s">
        <v>14</v>
      </c>
      <c r="F27" s="33" t="s">
        <v>17</v>
      </c>
      <c r="G27" s="317" t="s">
        <v>5</v>
      </c>
      <c r="H27" s="123"/>
      <c r="I27" s="123" t="s">
        <v>20</v>
      </c>
      <c r="J27" s="123"/>
      <c r="K27" s="123"/>
      <c r="L27" s="123"/>
      <c r="M27" s="123"/>
      <c r="N27" s="123"/>
      <c r="O27" s="123"/>
      <c r="P27" s="123"/>
      <c r="Q27" s="318" t="s">
        <v>20</v>
      </c>
      <c r="R27" s="319"/>
      <c r="S27" s="322"/>
    </row>
    <row r="28" spans="1:19" ht="15" customHeight="1" x14ac:dyDescent="0.35">
      <c r="A28" s="19"/>
      <c r="B28" s="326" t="s">
        <v>454</v>
      </c>
      <c r="C28" s="257" t="s">
        <v>28</v>
      </c>
      <c r="D28" s="32" t="s">
        <v>421</v>
      </c>
      <c r="E28" s="33" t="s">
        <v>14</v>
      </c>
      <c r="F28" s="33" t="s">
        <v>17</v>
      </c>
      <c r="G28" s="324" t="s">
        <v>5</v>
      </c>
      <c r="H28" s="123"/>
      <c r="I28" s="123" t="s">
        <v>20</v>
      </c>
      <c r="J28" s="123"/>
      <c r="K28" s="123"/>
      <c r="L28" s="123"/>
      <c r="M28" s="123"/>
      <c r="N28" s="123"/>
      <c r="O28" s="123"/>
      <c r="P28" s="123"/>
      <c r="Q28" s="318" t="s">
        <v>20</v>
      </c>
      <c r="R28" s="319"/>
      <c r="S28" s="322"/>
    </row>
    <row r="29" spans="1:19" ht="15" customHeight="1" x14ac:dyDescent="0.35">
      <c r="A29" s="19"/>
      <c r="B29" s="326" t="s">
        <v>754</v>
      </c>
      <c r="C29" s="257" t="s">
        <v>28</v>
      </c>
      <c r="D29" s="32" t="s">
        <v>962</v>
      </c>
      <c r="E29" s="33" t="s">
        <v>14</v>
      </c>
      <c r="F29" s="33" t="s">
        <v>17</v>
      </c>
      <c r="G29" s="324" t="s">
        <v>5</v>
      </c>
      <c r="H29" s="123"/>
      <c r="I29" s="123" t="s">
        <v>20</v>
      </c>
      <c r="J29" s="123"/>
      <c r="K29" s="123"/>
      <c r="L29" s="123"/>
      <c r="M29" s="123"/>
      <c r="N29" s="123"/>
      <c r="O29" s="123"/>
      <c r="P29" s="123"/>
      <c r="Q29" s="318"/>
      <c r="R29" s="319"/>
      <c r="S29" s="322"/>
    </row>
    <row r="30" spans="1:19" ht="15" customHeight="1" x14ac:dyDescent="0.35">
      <c r="A30" s="19"/>
      <c r="B30" s="326" t="s">
        <v>755</v>
      </c>
      <c r="C30" s="257" t="s">
        <v>28</v>
      </c>
      <c r="D30" s="32" t="s">
        <v>963</v>
      </c>
      <c r="E30" s="33" t="s">
        <v>14</v>
      </c>
      <c r="F30" s="33" t="s">
        <v>17</v>
      </c>
      <c r="G30" s="324" t="s">
        <v>5</v>
      </c>
      <c r="H30" s="123"/>
      <c r="I30" s="123" t="s">
        <v>20</v>
      </c>
      <c r="J30" s="123"/>
      <c r="K30" s="123"/>
      <c r="L30" s="123"/>
      <c r="M30" s="123"/>
      <c r="N30" s="123"/>
      <c r="O30" s="123"/>
      <c r="P30" s="123"/>
      <c r="Q30" s="318"/>
      <c r="R30" s="319"/>
      <c r="S30" s="322"/>
    </row>
    <row r="31" spans="1:19" x14ac:dyDescent="0.35">
      <c r="A31" s="19"/>
      <c r="B31" s="326" t="s">
        <v>455</v>
      </c>
      <c r="C31" s="257" t="s">
        <v>734</v>
      </c>
      <c r="D31" s="32" t="s">
        <v>422</v>
      </c>
      <c r="E31" s="33" t="s">
        <v>14</v>
      </c>
      <c r="F31" s="33" t="s">
        <v>17</v>
      </c>
      <c r="G31" s="324" t="s">
        <v>21</v>
      </c>
      <c r="H31" s="123"/>
      <c r="I31" s="123" t="s">
        <v>20</v>
      </c>
      <c r="J31" s="123"/>
      <c r="K31" s="123"/>
      <c r="L31" s="123"/>
      <c r="M31" s="123"/>
      <c r="N31" s="123"/>
      <c r="O31" s="123"/>
      <c r="P31" s="123"/>
      <c r="Q31" s="318" t="s">
        <v>20</v>
      </c>
      <c r="R31" s="319"/>
      <c r="S31" s="322"/>
    </row>
    <row r="32" spans="1:19" x14ac:dyDescent="0.35">
      <c r="A32" s="19"/>
      <c r="B32" s="326" t="s">
        <v>756</v>
      </c>
      <c r="C32" s="257" t="s">
        <v>734</v>
      </c>
      <c r="D32" s="32" t="s">
        <v>746</v>
      </c>
      <c r="E32" s="33" t="s">
        <v>14</v>
      </c>
      <c r="F32" s="33" t="s">
        <v>17</v>
      </c>
      <c r="G32" s="324" t="s">
        <v>21</v>
      </c>
      <c r="H32" s="123"/>
      <c r="I32" s="123" t="s">
        <v>20</v>
      </c>
      <c r="J32" s="123"/>
      <c r="K32" s="123"/>
      <c r="L32" s="123"/>
      <c r="M32" s="123"/>
      <c r="N32" s="123"/>
      <c r="O32" s="123"/>
      <c r="P32" s="123"/>
      <c r="Q32" s="318"/>
      <c r="R32" s="319"/>
      <c r="S32" s="322"/>
    </row>
    <row r="33" spans="1:19" x14ac:dyDescent="0.35">
      <c r="A33" s="19"/>
      <c r="B33" s="326" t="s">
        <v>456</v>
      </c>
      <c r="C33" s="257" t="s">
        <v>345</v>
      </c>
      <c r="D33" s="32" t="s">
        <v>424</v>
      </c>
      <c r="E33" s="33" t="s">
        <v>14</v>
      </c>
      <c r="F33" s="33" t="s">
        <v>17</v>
      </c>
      <c r="G33" s="324" t="s">
        <v>21</v>
      </c>
      <c r="H33" s="123"/>
      <c r="I33" s="123" t="s">
        <v>20</v>
      </c>
      <c r="J33" s="123"/>
      <c r="K33" s="123"/>
      <c r="L33" s="123"/>
      <c r="M33" s="123"/>
      <c r="N33" s="123"/>
      <c r="O33" s="123"/>
      <c r="P33" s="123"/>
      <c r="Q33" s="318" t="s">
        <v>20</v>
      </c>
      <c r="R33" s="319"/>
      <c r="S33" s="322"/>
    </row>
    <row r="34" spans="1:19" x14ac:dyDescent="0.35">
      <c r="A34" s="19"/>
      <c r="B34" s="326" t="s">
        <v>457</v>
      </c>
      <c r="C34" s="257" t="s">
        <v>345</v>
      </c>
      <c r="D34" s="32" t="s">
        <v>548</v>
      </c>
      <c r="E34" s="33" t="s">
        <v>14</v>
      </c>
      <c r="F34" s="33" t="s">
        <v>17</v>
      </c>
      <c r="G34" s="324" t="s">
        <v>21</v>
      </c>
      <c r="H34" s="123"/>
      <c r="I34" s="123" t="s">
        <v>20</v>
      </c>
      <c r="J34" s="123"/>
      <c r="K34" s="123"/>
      <c r="L34" s="123"/>
      <c r="M34" s="123"/>
      <c r="N34" s="123"/>
      <c r="O34" s="123"/>
      <c r="P34" s="123"/>
      <c r="Q34" s="318" t="s">
        <v>20</v>
      </c>
      <c r="R34" s="319"/>
      <c r="S34" s="322"/>
    </row>
    <row r="35" spans="1:19" x14ac:dyDescent="0.35">
      <c r="A35" s="19"/>
      <c r="B35" s="326" t="s">
        <v>458</v>
      </c>
      <c r="C35" s="257" t="s">
        <v>345</v>
      </c>
      <c r="D35" s="32" t="s">
        <v>549</v>
      </c>
      <c r="E35" s="33" t="s">
        <v>14</v>
      </c>
      <c r="F35" s="33" t="s">
        <v>17</v>
      </c>
      <c r="G35" s="324" t="s">
        <v>21</v>
      </c>
      <c r="H35" s="123"/>
      <c r="I35" s="123" t="s">
        <v>20</v>
      </c>
      <c r="J35" s="123"/>
      <c r="K35" s="123"/>
      <c r="L35" s="123"/>
      <c r="M35" s="123"/>
      <c r="N35" s="123"/>
      <c r="O35" s="123"/>
      <c r="P35" s="123"/>
      <c r="Q35" s="318" t="s">
        <v>20</v>
      </c>
      <c r="R35" s="319"/>
      <c r="S35" s="322"/>
    </row>
    <row r="36" spans="1:19" x14ac:dyDescent="0.35">
      <c r="A36" s="19"/>
      <c r="B36" s="326" t="s">
        <v>459</v>
      </c>
      <c r="C36" s="257" t="s">
        <v>558</v>
      </c>
      <c r="D36" s="32" t="s">
        <v>425</v>
      </c>
      <c r="E36" s="33" t="s">
        <v>14</v>
      </c>
      <c r="F36" s="33" t="s">
        <v>17</v>
      </c>
      <c r="G36" s="324" t="s">
        <v>5</v>
      </c>
      <c r="H36" s="123"/>
      <c r="I36" s="123" t="s">
        <v>20</v>
      </c>
      <c r="J36" s="123"/>
      <c r="K36" s="123"/>
      <c r="L36" s="123"/>
      <c r="M36" s="123"/>
      <c r="N36" s="123"/>
      <c r="O36" s="123"/>
      <c r="P36" s="123"/>
      <c r="Q36" s="318" t="s">
        <v>20</v>
      </c>
      <c r="R36" s="319"/>
      <c r="S36" s="322"/>
    </row>
    <row r="37" spans="1:19" x14ac:dyDescent="0.35">
      <c r="A37" s="19"/>
      <c r="B37" s="326" t="s">
        <v>757</v>
      </c>
      <c r="C37" s="257" t="s">
        <v>558</v>
      </c>
      <c r="D37" s="32" t="s">
        <v>765</v>
      </c>
      <c r="E37" s="33" t="s">
        <v>14</v>
      </c>
      <c r="F37" s="33" t="s">
        <v>17</v>
      </c>
      <c r="G37" s="324" t="s">
        <v>5</v>
      </c>
      <c r="H37" s="123"/>
      <c r="I37" s="123" t="s">
        <v>20</v>
      </c>
      <c r="J37" s="123"/>
      <c r="K37" s="123"/>
      <c r="L37" s="123"/>
      <c r="M37" s="123"/>
      <c r="N37" s="123"/>
      <c r="O37" s="123"/>
      <c r="P37" s="123"/>
      <c r="Q37" s="318"/>
      <c r="R37" s="319"/>
      <c r="S37" s="322"/>
    </row>
    <row r="38" spans="1:19" x14ac:dyDescent="0.35">
      <c r="A38" s="19"/>
      <c r="B38" s="326" t="s">
        <v>460</v>
      </c>
      <c r="C38" s="257" t="s">
        <v>26</v>
      </c>
      <c r="D38" s="32" t="s">
        <v>856</v>
      </c>
      <c r="E38" s="33" t="s">
        <v>14</v>
      </c>
      <c r="F38" s="33" t="s">
        <v>17</v>
      </c>
      <c r="G38" s="324" t="s">
        <v>5</v>
      </c>
      <c r="H38" s="123"/>
      <c r="I38" s="123" t="s">
        <v>20</v>
      </c>
      <c r="J38" s="123"/>
      <c r="K38" s="123"/>
      <c r="L38" s="123"/>
      <c r="M38" s="123"/>
      <c r="N38" s="123"/>
      <c r="O38" s="123"/>
      <c r="P38" s="123"/>
      <c r="Q38" s="318" t="s">
        <v>20</v>
      </c>
      <c r="R38" s="319"/>
      <c r="S38" s="322"/>
    </row>
    <row r="39" spans="1:19" x14ac:dyDescent="0.35">
      <c r="A39" s="19"/>
      <c r="B39" s="326" t="s">
        <v>758</v>
      </c>
      <c r="C39" s="257" t="s">
        <v>26</v>
      </c>
      <c r="D39" s="32" t="s">
        <v>857</v>
      </c>
      <c r="E39" s="33" t="s">
        <v>14</v>
      </c>
      <c r="F39" s="33" t="s">
        <v>17</v>
      </c>
      <c r="G39" s="324" t="s">
        <v>5</v>
      </c>
      <c r="H39" s="123"/>
      <c r="I39" s="123" t="s">
        <v>20</v>
      </c>
      <c r="J39" s="123"/>
      <c r="K39" s="123"/>
      <c r="L39" s="123"/>
      <c r="M39" s="123"/>
      <c r="N39" s="123"/>
      <c r="O39" s="123"/>
      <c r="P39" s="123"/>
      <c r="Q39" s="318"/>
      <c r="R39" s="319"/>
      <c r="S39" s="322"/>
    </row>
    <row r="40" spans="1:19" x14ac:dyDescent="0.35">
      <c r="A40" s="19"/>
      <c r="B40" s="326" t="s">
        <v>461</v>
      </c>
      <c r="C40" s="257" t="s">
        <v>559</v>
      </c>
      <c r="D40" s="32" t="s">
        <v>601</v>
      </c>
      <c r="E40" s="33" t="s">
        <v>14</v>
      </c>
      <c r="F40" s="33" t="s">
        <v>17</v>
      </c>
      <c r="G40" s="324" t="s">
        <v>347</v>
      </c>
      <c r="H40" s="123"/>
      <c r="I40" s="123" t="s">
        <v>20</v>
      </c>
      <c r="J40" s="123"/>
      <c r="K40" s="123"/>
      <c r="L40" s="123"/>
      <c r="M40" s="123"/>
      <c r="N40" s="123"/>
      <c r="O40" s="123"/>
      <c r="P40" s="123"/>
      <c r="Q40" s="318" t="s">
        <v>20</v>
      </c>
      <c r="R40" s="319"/>
      <c r="S40" s="322"/>
    </row>
    <row r="41" spans="1:19" x14ac:dyDescent="0.35">
      <c r="A41" s="19"/>
      <c r="B41" s="326" t="s">
        <v>759</v>
      </c>
      <c r="C41" s="257" t="s">
        <v>559</v>
      </c>
      <c r="D41" s="32" t="s">
        <v>817</v>
      </c>
      <c r="E41" s="33" t="s">
        <v>14</v>
      </c>
      <c r="F41" s="33" t="s">
        <v>17</v>
      </c>
      <c r="G41" s="324" t="s">
        <v>347</v>
      </c>
      <c r="H41" s="123"/>
      <c r="I41" s="123" t="s">
        <v>20</v>
      </c>
      <c r="J41" s="123"/>
      <c r="K41" s="123"/>
      <c r="L41" s="123"/>
      <c r="M41" s="123"/>
      <c r="N41" s="123"/>
      <c r="O41" s="123"/>
      <c r="P41" s="123"/>
      <c r="Q41" s="318"/>
      <c r="R41" s="319"/>
      <c r="S41" s="322"/>
    </row>
    <row r="42" spans="1:19" x14ac:dyDescent="0.35">
      <c r="A42" s="19"/>
      <c r="B42" s="326" t="s">
        <v>462</v>
      </c>
      <c r="C42" s="257" t="s">
        <v>559</v>
      </c>
      <c r="D42" s="32" t="s">
        <v>602</v>
      </c>
      <c r="E42" s="33" t="s">
        <v>14</v>
      </c>
      <c r="F42" s="33" t="s">
        <v>17</v>
      </c>
      <c r="G42" s="324" t="s">
        <v>347</v>
      </c>
      <c r="H42" s="123"/>
      <c r="I42" s="123" t="s">
        <v>20</v>
      </c>
      <c r="J42" s="123"/>
      <c r="K42" s="123"/>
      <c r="L42" s="123"/>
      <c r="M42" s="123"/>
      <c r="N42" s="123"/>
      <c r="O42" s="123"/>
      <c r="P42" s="123"/>
      <c r="Q42" s="318" t="s">
        <v>20</v>
      </c>
      <c r="R42" s="319"/>
      <c r="S42" s="322"/>
    </row>
    <row r="43" spans="1:19" x14ac:dyDescent="0.35">
      <c r="A43" s="19"/>
      <c r="B43" s="326" t="s">
        <v>760</v>
      </c>
      <c r="C43" s="257" t="s">
        <v>559</v>
      </c>
      <c r="D43" s="32" t="s">
        <v>818</v>
      </c>
      <c r="E43" s="33" t="s">
        <v>14</v>
      </c>
      <c r="F43" s="33" t="s">
        <v>17</v>
      </c>
      <c r="G43" s="324" t="s">
        <v>347</v>
      </c>
      <c r="H43" s="123"/>
      <c r="I43" s="123" t="s">
        <v>20</v>
      </c>
      <c r="J43" s="123"/>
      <c r="K43" s="123"/>
      <c r="L43" s="123"/>
      <c r="M43" s="123"/>
      <c r="N43" s="123"/>
      <c r="O43" s="123"/>
      <c r="P43" s="123"/>
      <c r="Q43" s="318"/>
      <c r="R43" s="319"/>
      <c r="S43" s="322"/>
    </row>
    <row r="44" spans="1:19" x14ac:dyDescent="0.35">
      <c r="A44" s="19"/>
      <c r="B44" s="326" t="s">
        <v>463</v>
      </c>
      <c r="C44" s="257" t="s">
        <v>559</v>
      </c>
      <c r="D44" s="32" t="s">
        <v>714</v>
      </c>
      <c r="E44" s="33" t="s">
        <v>14</v>
      </c>
      <c r="F44" s="33" t="s">
        <v>17</v>
      </c>
      <c r="G44" s="324" t="s">
        <v>347</v>
      </c>
      <c r="H44" s="123"/>
      <c r="I44" s="123" t="s">
        <v>20</v>
      </c>
      <c r="J44" s="123"/>
      <c r="K44" s="123"/>
      <c r="L44" s="123"/>
      <c r="M44" s="123"/>
      <c r="N44" s="123"/>
      <c r="O44" s="123"/>
      <c r="P44" s="123"/>
      <c r="Q44" s="318" t="s">
        <v>20</v>
      </c>
      <c r="R44" s="319"/>
      <c r="S44" s="322"/>
    </row>
    <row r="45" spans="1:19" x14ac:dyDescent="0.35">
      <c r="A45" s="19"/>
      <c r="B45" s="326" t="s">
        <v>761</v>
      </c>
      <c r="C45" s="257" t="s">
        <v>559</v>
      </c>
      <c r="D45" s="32" t="s">
        <v>819</v>
      </c>
      <c r="E45" s="33" t="s">
        <v>14</v>
      </c>
      <c r="F45" s="33" t="s">
        <v>17</v>
      </c>
      <c r="G45" s="324" t="s">
        <v>347</v>
      </c>
      <c r="H45" s="123"/>
      <c r="I45" s="123" t="s">
        <v>20</v>
      </c>
      <c r="J45" s="123"/>
      <c r="K45" s="123"/>
      <c r="L45" s="123"/>
      <c r="M45" s="123"/>
      <c r="N45" s="123"/>
      <c r="O45" s="123"/>
      <c r="P45" s="123"/>
      <c r="Q45" s="318"/>
      <c r="R45" s="319"/>
      <c r="S45" s="322"/>
    </row>
    <row r="46" spans="1:19" x14ac:dyDescent="0.35">
      <c r="A46" s="19"/>
      <c r="B46" s="326" t="s">
        <v>464</v>
      </c>
      <c r="C46" s="257" t="s">
        <v>560</v>
      </c>
      <c r="D46" s="328" t="s">
        <v>433</v>
      </c>
      <c r="E46" s="33" t="s">
        <v>14</v>
      </c>
      <c r="F46" s="33" t="s">
        <v>17</v>
      </c>
      <c r="G46" s="324" t="s">
        <v>346</v>
      </c>
      <c r="H46" s="123"/>
      <c r="I46" s="123" t="s">
        <v>20</v>
      </c>
      <c r="J46" s="123"/>
      <c r="K46" s="123"/>
      <c r="L46" s="123"/>
      <c r="M46" s="123"/>
      <c r="N46" s="123"/>
      <c r="O46" s="123"/>
      <c r="P46" s="123"/>
      <c r="Q46" s="318" t="s">
        <v>20</v>
      </c>
      <c r="R46" s="319"/>
      <c r="S46" s="322"/>
    </row>
    <row r="47" spans="1:19" x14ac:dyDescent="0.35">
      <c r="A47" s="19"/>
      <c r="B47" s="326" t="s">
        <v>465</v>
      </c>
      <c r="C47" s="257" t="s">
        <v>561</v>
      </c>
      <c r="D47" s="328" t="s">
        <v>858</v>
      </c>
      <c r="E47" s="33" t="s">
        <v>14</v>
      </c>
      <c r="F47" s="33" t="s">
        <v>17</v>
      </c>
      <c r="G47" s="324" t="s">
        <v>5</v>
      </c>
      <c r="H47" s="123"/>
      <c r="I47" s="123" t="s">
        <v>20</v>
      </c>
      <c r="J47" s="123"/>
      <c r="K47" s="123"/>
      <c r="L47" s="123"/>
      <c r="M47" s="123"/>
      <c r="N47" s="123"/>
      <c r="O47" s="123"/>
      <c r="P47" s="123"/>
      <c r="Q47" s="318" t="s">
        <v>20</v>
      </c>
      <c r="R47" s="319"/>
      <c r="S47" s="322"/>
    </row>
    <row r="48" spans="1:19" x14ac:dyDescent="0.35">
      <c r="A48" s="19"/>
      <c r="B48" s="326" t="s">
        <v>466</v>
      </c>
      <c r="C48" s="257" t="s">
        <v>561</v>
      </c>
      <c r="D48" s="328" t="s">
        <v>859</v>
      </c>
      <c r="E48" s="33" t="s">
        <v>14</v>
      </c>
      <c r="F48" s="33" t="s">
        <v>17</v>
      </c>
      <c r="G48" s="324" t="s">
        <v>5</v>
      </c>
      <c r="H48" s="123"/>
      <c r="I48" s="123" t="s">
        <v>20</v>
      </c>
      <c r="J48" s="123"/>
      <c r="K48" s="123"/>
      <c r="L48" s="123"/>
      <c r="M48" s="123"/>
      <c r="N48" s="123"/>
      <c r="O48" s="123"/>
      <c r="P48" s="123"/>
      <c r="Q48" s="318" t="s">
        <v>20</v>
      </c>
      <c r="R48" s="319"/>
      <c r="S48" s="322"/>
    </row>
    <row r="49" spans="1:19" x14ac:dyDescent="0.35">
      <c r="A49" s="19"/>
      <c r="B49" s="326" t="s">
        <v>1070</v>
      </c>
      <c r="C49" s="257" t="s">
        <v>561</v>
      </c>
      <c r="D49" s="328" t="s">
        <v>1077</v>
      </c>
      <c r="E49" s="33" t="s">
        <v>14</v>
      </c>
      <c r="F49" s="33" t="s">
        <v>17</v>
      </c>
      <c r="G49" s="324" t="s">
        <v>5</v>
      </c>
      <c r="H49" s="123"/>
      <c r="I49" s="123" t="s">
        <v>20</v>
      </c>
      <c r="J49" s="123"/>
      <c r="K49" s="123"/>
      <c r="L49" s="123"/>
      <c r="M49" s="123"/>
      <c r="N49" s="123"/>
      <c r="O49" s="123"/>
      <c r="P49" s="123"/>
      <c r="Q49" s="318"/>
      <c r="R49" s="319"/>
      <c r="S49" s="322"/>
    </row>
    <row r="50" spans="1:19" x14ac:dyDescent="0.35">
      <c r="A50" s="19"/>
      <c r="B50" s="326" t="s">
        <v>762</v>
      </c>
      <c r="C50" s="257" t="s">
        <v>561</v>
      </c>
      <c r="D50" s="328" t="s">
        <v>844</v>
      </c>
      <c r="E50" s="33" t="s">
        <v>14</v>
      </c>
      <c r="F50" s="33" t="s">
        <v>17</v>
      </c>
      <c r="G50" s="324" t="s">
        <v>5</v>
      </c>
      <c r="H50" s="123"/>
      <c r="I50" s="123" t="s">
        <v>20</v>
      </c>
      <c r="J50" s="123"/>
      <c r="K50" s="123"/>
      <c r="L50" s="123"/>
      <c r="M50" s="123"/>
      <c r="N50" s="123"/>
      <c r="O50" s="123"/>
      <c r="P50" s="123"/>
      <c r="Q50" s="318"/>
      <c r="R50" s="319"/>
      <c r="S50" s="322"/>
    </row>
    <row r="51" spans="1:19" x14ac:dyDescent="0.35">
      <c r="A51" s="19"/>
      <c r="B51" s="326" t="s">
        <v>773</v>
      </c>
      <c r="C51" s="257" t="s">
        <v>561</v>
      </c>
      <c r="D51" s="328" t="s">
        <v>846</v>
      </c>
      <c r="E51" s="33" t="s">
        <v>14</v>
      </c>
      <c r="F51" s="33" t="s">
        <v>17</v>
      </c>
      <c r="G51" s="324" t="s">
        <v>5</v>
      </c>
      <c r="H51" s="123"/>
      <c r="I51" s="123" t="s">
        <v>20</v>
      </c>
      <c r="J51" s="123"/>
      <c r="K51" s="123"/>
      <c r="L51" s="123"/>
      <c r="M51" s="123"/>
      <c r="N51" s="123"/>
      <c r="O51" s="123"/>
      <c r="P51" s="123"/>
      <c r="Q51" s="318"/>
      <c r="R51" s="319"/>
      <c r="S51" s="322"/>
    </row>
    <row r="52" spans="1:19" x14ac:dyDescent="0.35">
      <c r="A52" s="19"/>
      <c r="B52" s="326" t="s">
        <v>1071</v>
      </c>
      <c r="C52" s="257" t="s">
        <v>561</v>
      </c>
      <c r="D52" s="328" t="s">
        <v>1078</v>
      </c>
      <c r="E52" s="33" t="s">
        <v>14</v>
      </c>
      <c r="F52" s="33" t="s">
        <v>17</v>
      </c>
      <c r="G52" s="324" t="s">
        <v>5</v>
      </c>
      <c r="H52" s="123"/>
      <c r="I52" s="123" t="s">
        <v>20</v>
      </c>
      <c r="J52" s="123"/>
      <c r="K52" s="123"/>
      <c r="L52" s="123"/>
      <c r="M52" s="123"/>
      <c r="N52" s="123"/>
      <c r="O52" s="123"/>
      <c r="P52" s="123"/>
      <c r="Q52" s="318"/>
      <c r="R52" s="319"/>
      <c r="S52" s="322"/>
    </row>
    <row r="53" spans="1:19" x14ac:dyDescent="0.35">
      <c r="A53" s="19"/>
      <c r="B53" s="326" t="s">
        <v>467</v>
      </c>
      <c r="C53" s="257" t="s">
        <v>562</v>
      </c>
      <c r="D53" s="328" t="s">
        <v>594</v>
      </c>
      <c r="E53" s="33" t="s">
        <v>14</v>
      </c>
      <c r="F53" s="33" t="s">
        <v>17</v>
      </c>
      <c r="G53" s="324" t="s">
        <v>5</v>
      </c>
      <c r="H53" s="123"/>
      <c r="I53" s="123" t="s">
        <v>20</v>
      </c>
      <c r="J53" s="123"/>
      <c r="K53" s="123"/>
      <c r="L53" s="123"/>
      <c r="M53" s="123"/>
      <c r="N53" s="123"/>
      <c r="O53" s="123"/>
      <c r="P53" s="123"/>
      <c r="Q53" s="318" t="s">
        <v>20</v>
      </c>
      <c r="R53" s="319"/>
      <c r="S53" s="322"/>
    </row>
    <row r="54" spans="1:19" x14ac:dyDescent="0.35">
      <c r="A54" s="19"/>
      <c r="B54" s="326" t="s">
        <v>478</v>
      </c>
      <c r="C54" s="257" t="s">
        <v>562</v>
      </c>
      <c r="D54" s="328" t="s">
        <v>595</v>
      </c>
      <c r="E54" s="33" t="s">
        <v>14</v>
      </c>
      <c r="F54" s="33" t="s">
        <v>17</v>
      </c>
      <c r="G54" s="324" t="s">
        <v>5</v>
      </c>
      <c r="H54" s="123"/>
      <c r="I54" s="123" t="s">
        <v>20</v>
      </c>
      <c r="J54" s="123"/>
      <c r="K54" s="123"/>
      <c r="L54" s="123"/>
      <c r="M54" s="123"/>
      <c r="N54" s="123"/>
      <c r="O54" s="123"/>
      <c r="P54" s="123"/>
      <c r="Q54" s="318" t="s">
        <v>20</v>
      </c>
      <c r="R54" s="319"/>
      <c r="S54" s="322"/>
    </row>
    <row r="55" spans="1:19" x14ac:dyDescent="0.35">
      <c r="A55" s="19"/>
      <c r="B55" s="326" t="s">
        <v>815</v>
      </c>
      <c r="C55" s="257" t="s">
        <v>562</v>
      </c>
      <c r="D55" s="328" t="s">
        <v>1079</v>
      </c>
      <c r="E55" s="33" t="s">
        <v>14</v>
      </c>
      <c r="F55" s="33" t="s">
        <v>17</v>
      </c>
      <c r="G55" s="324" t="s">
        <v>5</v>
      </c>
      <c r="H55" s="123"/>
      <c r="I55" s="123" t="s">
        <v>20</v>
      </c>
      <c r="J55" s="123"/>
      <c r="K55" s="123"/>
      <c r="L55" s="123"/>
      <c r="M55" s="123"/>
      <c r="N55" s="123"/>
      <c r="O55" s="123"/>
      <c r="P55" s="123"/>
      <c r="Q55" s="318"/>
      <c r="R55" s="319"/>
      <c r="S55" s="322"/>
    </row>
    <row r="56" spans="1:19" x14ac:dyDescent="0.35">
      <c r="A56" s="19"/>
      <c r="B56" s="326" t="s">
        <v>774</v>
      </c>
      <c r="C56" s="257" t="s">
        <v>562</v>
      </c>
      <c r="D56" s="328" t="s">
        <v>860</v>
      </c>
      <c r="E56" s="33" t="s">
        <v>14</v>
      </c>
      <c r="F56" s="33" t="s">
        <v>17</v>
      </c>
      <c r="G56" s="324" t="s">
        <v>5</v>
      </c>
      <c r="H56" s="123"/>
      <c r="I56" s="123" t="s">
        <v>20</v>
      </c>
      <c r="J56" s="123"/>
      <c r="K56" s="123"/>
      <c r="L56" s="123"/>
      <c r="M56" s="123"/>
      <c r="N56" s="123"/>
      <c r="O56" s="123"/>
      <c r="P56" s="123"/>
      <c r="Q56" s="318"/>
      <c r="R56" s="319"/>
      <c r="S56" s="322"/>
    </row>
    <row r="57" spans="1:19" x14ac:dyDescent="0.35">
      <c r="A57" s="19"/>
      <c r="B57" s="326" t="s">
        <v>775</v>
      </c>
      <c r="C57" s="257" t="s">
        <v>562</v>
      </c>
      <c r="D57" s="328" t="s">
        <v>861</v>
      </c>
      <c r="E57" s="33" t="s">
        <v>14</v>
      </c>
      <c r="F57" s="33" t="s">
        <v>17</v>
      </c>
      <c r="G57" s="324" t="s">
        <v>5</v>
      </c>
      <c r="H57" s="123"/>
      <c r="I57" s="123" t="s">
        <v>20</v>
      </c>
      <c r="J57" s="123"/>
      <c r="K57" s="123"/>
      <c r="L57" s="123"/>
      <c r="M57" s="123"/>
      <c r="N57" s="123"/>
      <c r="O57" s="123"/>
      <c r="P57" s="123"/>
      <c r="Q57" s="318"/>
      <c r="R57" s="319"/>
      <c r="S57" s="322"/>
    </row>
    <row r="58" spans="1:19" x14ac:dyDescent="0.35">
      <c r="A58" s="19"/>
      <c r="B58" s="326" t="s">
        <v>816</v>
      </c>
      <c r="C58" s="257" t="s">
        <v>562</v>
      </c>
      <c r="D58" s="328" t="s">
        <v>1082</v>
      </c>
      <c r="E58" s="33" t="s">
        <v>14</v>
      </c>
      <c r="F58" s="33" t="s">
        <v>17</v>
      </c>
      <c r="G58" s="324" t="s">
        <v>5</v>
      </c>
      <c r="H58" s="123"/>
      <c r="I58" s="123" t="s">
        <v>20</v>
      </c>
      <c r="J58" s="123"/>
      <c r="K58" s="123"/>
      <c r="L58" s="123"/>
      <c r="M58" s="123"/>
      <c r="N58" s="123"/>
      <c r="O58" s="123"/>
      <c r="P58" s="123"/>
      <c r="Q58" s="318"/>
      <c r="R58" s="319"/>
      <c r="S58" s="322"/>
    </row>
    <row r="59" spans="1:19" x14ac:dyDescent="0.35">
      <c r="A59" s="19"/>
      <c r="B59" s="326" t="s">
        <v>479</v>
      </c>
      <c r="C59" s="257" t="s">
        <v>563</v>
      </c>
      <c r="D59" s="328" t="s">
        <v>439</v>
      </c>
      <c r="E59" s="33" t="s">
        <v>14</v>
      </c>
      <c r="F59" s="33" t="s">
        <v>17</v>
      </c>
      <c r="G59" s="324" t="s">
        <v>21</v>
      </c>
      <c r="H59" s="123"/>
      <c r="I59" s="123" t="s">
        <v>20</v>
      </c>
      <c r="J59" s="123"/>
      <c r="K59" s="123"/>
      <c r="L59" s="123"/>
      <c r="M59" s="123"/>
      <c r="N59" s="123"/>
      <c r="O59" s="123"/>
      <c r="P59" s="123"/>
      <c r="Q59" s="318" t="s">
        <v>20</v>
      </c>
      <c r="R59" s="319"/>
      <c r="S59" s="322"/>
    </row>
    <row r="60" spans="1:19" x14ac:dyDescent="0.35">
      <c r="A60" s="19"/>
      <c r="B60" s="326" t="s">
        <v>776</v>
      </c>
      <c r="C60" s="257" t="s">
        <v>563</v>
      </c>
      <c r="D60" s="328" t="s">
        <v>862</v>
      </c>
      <c r="E60" s="33" t="s">
        <v>14</v>
      </c>
      <c r="F60" s="33" t="s">
        <v>17</v>
      </c>
      <c r="G60" s="324" t="s">
        <v>21</v>
      </c>
      <c r="H60" s="123"/>
      <c r="I60" s="123" t="s">
        <v>20</v>
      </c>
      <c r="J60" s="123"/>
      <c r="K60" s="123"/>
      <c r="L60" s="123"/>
      <c r="M60" s="123"/>
      <c r="N60" s="123"/>
      <c r="O60" s="123"/>
      <c r="P60" s="123"/>
      <c r="Q60" s="318"/>
      <c r="R60" s="319"/>
      <c r="S60" s="322"/>
    </row>
    <row r="61" spans="1:19" x14ac:dyDescent="0.35">
      <c r="A61" s="19"/>
      <c r="B61" s="326" t="s">
        <v>480</v>
      </c>
      <c r="C61" s="257" t="s">
        <v>564</v>
      </c>
      <c r="D61" s="328" t="s">
        <v>441</v>
      </c>
      <c r="E61" s="33" t="s">
        <v>14</v>
      </c>
      <c r="F61" s="33" t="s">
        <v>17</v>
      </c>
      <c r="G61" s="324" t="s">
        <v>346</v>
      </c>
      <c r="H61" s="123"/>
      <c r="I61" s="123" t="s">
        <v>20</v>
      </c>
      <c r="J61" s="123"/>
      <c r="K61" s="123"/>
      <c r="L61" s="123"/>
      <c r="M61" s="123"/>
      <c r="N61" s="123"/>
      <c r="O61" s="123"/>
      <c r="P61" s="123"/>
      <c r="Q61" s="318" t="s">
        <v>20</v>
      </c>
      <c r="R61" s="319"/>
      <c r="S61" s="322"/>
    </row>
    <row r="62" spans="1:19" x14ac:dyDescent="0.35">
      <c r="A62" s="19"/>
      <c r="B62" s="326" t="s">
        <v>481</v>
      </c>
      <c r="C62" s="257" t="s">
        <v>565</v>
      </c>
      <c r="D62" s="328" t="s">
        <v>470</v>
      </c>
      <c r="E62" s="33" t="s">
        <v>14</v>
      </c>
      <c r="F62" s="33" t="s">
        <v>17</v>
      </c>
      <c r="G62" s="324" t="s">
        <v>5</v>
      </c>
      <c r="H62" s="123"/>
      <c r="I62" s="123" t="s">
        <v>20</v>
      </c>
      <c r="J62" s="123"/>
      <c r="K62" s="123"/>
      <c r="L62" s="123"/>
      <c r="M62" s="123"/>
      <c r="N62" s="123"/>
      <c r="O62" s="123"/>
      <c r="P62" s="123"/>
      <c r="Q62" s="318" t="s">
        <v>20</v>
      </c>
      <c r="R62" s="319"/>
      <c r="S62" s="322"/>
    </row>
    <row r="63" spans="1:19" x14ac:dyDescent="0.35">
      <c r="A63" s="19"/>
      <c r="B63" s="326" t="s">
        <v>482</v>
      </c>
      <c r="C63" s="257" t="s">
        <v>565</v>
      </c>
      <c r="D63" s="328" t="s">
        <v>471</v>
      </c>
      <c r="E63" s="33" t="s">
        <v>14</v>
      </c>
      <c r="F63" s="33" t="s">
        <v>17</v>
      </c>
      <c r="G63" s="324" t="s">
        <v>5</v>
      </c>
      <c r="H63" s="123"/>
      <c r="I63" s="123" t="s">
        <v>20</v>
      </c>
      <c r="J63" s="123"/>
      <c r="K63" s="123"/>
      <c r="L63" s="123"/>
      <c r="M63" s="123"/>
      <c r="N63" s="123"/>
      <c r="O63" s="123"/>
      <c r="P63" s="123"/>
      <c r="Q63" s="318" t="s">
        <v>20</v>
      </c>
      <c r="R63" s="319"/>
      <c r="S63" s="322"/>
    </row>
    <row r="64" spans="1:19" x14ac:dyDescent="0.35">
      <c r="A64" s="19"/>
      <c r="B64" s="326" t="s">
        <v>777</v>
      </c>
      <c r="C64" s="257" t="s">
        <v>565</v>
      </c>
      <c r="D64" s="328" t="s">
        <v>863</v>
      </c>
      <c r="E64" s="33" t="s">
        <v>14</v>
      </c>
      <c r="F64" s="33" t="s">
        <v>17</v>
      </c>
      <c r="G64" s="324" t="s">
        <v>5</v>
      </c>
      <c r="H64" s="123"/>
      <c r="I64" s="123" t="s">
        <v>20</v>
      </c>
      <c r="J64" s="123"/>
      <c r="K64" s="123"/>
      <c r="L64" s="123"/>
      <c r="M64" s="123"/>
      <c r="N64" s="123"/>
      <c r="O64" s="123"/>
      <c r="P64" s="123"/>
      <c r="Q64" s="318"/>
      <c r="R64" s="319"/>
      <c r="S64" s="322"/>
    </row>
    <row r="65" spans="1:19" x14ac:dyDescent="0.35">
      <c r="A65" s="19"/>
      <c r="B65" s="326" t="s">
        <v>778</v>
      </c>
      <c r="C65" s="257" t="s">
        <v>565</v>
      </c>
      <c r="D65" s="328" t="s">
        <v>864</v>
      </c>
      <c r="E65" s="33" t="s">
        <v>14</v>
      </c>
      <c r="F65" s="33" t="s">
        <v>17</v>
      </c>
      <c r="G65" s="324" t="s">
        <v>5</v>
      </c>
      <c r="H65" s="123"/>
      <c r="I65" s="123" t="s">
        <v>20</v>
      </c>
      <c r="J65" s="123"/>
      <c r="K65" s="123"/>
      <c r="L65" s="123"/>
      <c r="M65" s="123"/>
      <c r="N65" s="123"/>
      <c r="O65" s="123"/>
      <c r="P65" s="123"/>
      <c r="Q65" s="318"/>
      <c r="R65" s="319"/>
      <c r="S65" s="322"/>
    </row>
    <row r="66" spans="1:19" x14ac:dyDescent="0.35">
      <c r="A66" s="19"/>
      <c r="B66" s="326" t="s">
        <v>496</v>
      </c>
      <c r="C66" s="257" t="s">
        <v>344</v>
      </c>
      <c r="D66" s="328" t="s">
        <v>865</v>
      </c>
      <c r="E66" s="33" t="s">
        <v>14</v>
      </c>
      <c r="F66" s="33" t="s">
        <v>17</v>
      </c>
      <c r="G66" s="324" t="s">
        <v>5</v>
      </c>
      <c r="H66" s="123"/>
      <c r="I66" s="123" t="s">
        <v>20</v>
      </c>
      <c r="J66" s="123"/>
      <c r="K66" s="123"/>
      <c r="L66" s="123"/>
      <c r="M66" s="123"/>
      <c r="N66" s="123"/>
      <c r="O66" s="123"/>
      <c r="P66" s="123"/>
      <c r="Q66" s="318" t="s">
        <v>20</v>
      </c>
      <c r="R66" s="319"/>
      <c r="S66" s="322"/>
    </row>
    <row r="67" spans="1:19" x14ac:dyDescent="0.35">
      <c r="A67" s="19"/>
      <c r="B67" s="326" t="s">
        <v>497</v>
      </c>
      <c r="C67" s="257" t="s">
        <v>344</v>
      </c>
      <c r="D67" s="328" t="s">
        <v>866</v>
      </c>
      <c r="E67" s="33" t="s">
        <v>14</v>
      </c>
      <c r="F67" s="33" t="s">
        <v>17</v>
      </c>
      <c r="G67" s="324" t="s">
        <v>5</v>
      </c>
      <c r="H67" s="123"/>
      <c r="I67" s="123" t="s">
        <v>20</v>
      </c>
      <c r="J67" s="123"/>
      <c r="K67" s="123"/>
      <c r="L67" s="123"/>
      <c r="M67" s="123"/>
      <c r="N67" s="123"/>
      <c r="O67" s="123"/>
      <c r="P67" s="123"/>
      <c r="Q67" s="318" t="s">
        <v>20</v>
      </c>
      <c r="R67" s="319"/>
      <c r="S67" s="322"/>
    </row>
    <row r="68" spans="1:19" x14ac:dyDescent="0.35">
      <c r="A68" s="19"/>
      <c r="B68" s="326" t="s">
        <v>812</v>
      </c>
      <c r="C68" s="257" t="s">
        <v>344</v>
      </c>
      <c r="D68" s="328" t="s">
        <v>917</v>
      </c>
      <c r="E68" s="33" t="s">
        <v>14</v>
      </c>
      <c r="F68" s="33" t="s">
        <v>17</v>
      </c>
      <c r="G68" s="324" t="s">
        <v>5</v>
      </c>
      <c r="H68" s="123"/>
      <c r="I68" s="123" t="s">
        <v>20</v>
      </c>
      <c r="J68" s="123"/>
      <c r="K68" s="123"/>
      <c r="L68" s="123"/>
      <c r="M68" s="123"/>
      <c r="N68" s="123"/>
      <c r="O68" s="123"/>
      <c r="P68" s="123"/>
      <c r="Q68" s="318"/>
      <c r="R68" s="319"/>
      <c r="S68" s="322"/>
    </row>
    <row r="69" spans="1:19" x14ac:dyDescent="0.35">
      <c r="A69" s="19"/>
      <c r="B69" s="326" t="s">
        <v>498</v>
      </c>
      <c r="C69" s="257" t="s">
        <v>344</v>
      </c>
      <c r="D69" s="328" t="s">
        <v>867</v>
      </c>
      <c r="E69" s="33" t="s">
        <v>14</v>
      </c>
      <c r="F69" s="33" t="s">
        <v>17</v>
      </c>
      <c r="G69" s="324" t="s">
        <v>5</v>
      </c>
      <c r="H69" s="123"/>
      <c r="I69" s="123" t="s">
        <v>20</v>
      </c>
      <c r="J69" s="123"/>
      <c r="K69" s="123"/>
      <c r="L69" s="123"/>
      <c r="M69" s="123"/>
      <c r="N69" s="123"/>
      <c r="O69" s="123"/>
      <c r="P69" s="123"/>
      <c r="Q69" s="318" t="s">
        <v>20</v>
      </c>
      <c r="R69" s="319"/>
      <c r="S69" s="322"/>
    </row>
    <row r="70" spans="1:19" x14ac:dyDescent="0.35">
      <c r="A70" s="19"/>
      <c r="B70" s="326" t="s">
        <v>813</v>
      </c>
      <c r="C70" s="257" t="s">
        <v>344</v>
      </c>
      <c r="D70" s="328" t="s">
        <v>922</v>
      </c>
      <c r="E70" s="33" t="s">
        <v>14</v>
      </c>
      <c r="F70" s="33" t="s">
        <v>17</v>
      </c>
      <c r="G70" s="324" t="s">
        <v>5</v>
      </c>
      <c r="H70" s="123"/>
      <c r="I70" s="123" t="s">
        <v>20</v>
      </c>
      <c r="J70" s="123"/>
      <c r="K70" s="123"/>
      <c r="L70" s="123"/>
      <c r="M70" s="123"/>
      <c r="N70" s="123"/>
      <c r="O70" s="123"/>
      <c r="P70" s="123"/>
      <c r="Q70" s="318"/>
      <c r="R70" s="319"/>
      <c r="S70" s="322"/>
    </row>
    <row r="71" spans="1:19" x14ac:dyDescent="0.35">
      <c r="A71" s="19"/>
      <c r="B71" s="326" t="s">
        <v>499</v>
      </c>
      <c r="C71" s="257" t="s">
        <v>344</v>
      </c>
      <c r="D71" s="328" t="s">
        <v>868</v>
      </c>
      <c r="E71" s="33" t="s">
        <v>14</v>
      </c>
      <c r="F71" s="33" t="s">
        <v>17</v>
      </c>
      <c r="G71" s="324" t="s">
        <v>5</v>
      </c>
      <c r="H71" s="123"/>
      <c r="I71" s="123" t="s">
        <v>20</v>
      </c>
      <c r="J71" s="123"/>
      <c r="K71" s="123"/>
      <c r="L71" s="123"/>
      <c r="M71" s="123"/>
      <c r="N71" s="123"/>
      <c r="O71" s="123"/>
      <c r="P71" s="123"/>
      <c r="Q71" s="318" t="s">
        <v>20</v>
      </c>
      <c r="R71" s="319"/>
      <c r="S71" s="322"/>
    </row>
    <row r="72" spans="1:19" x14ac:dyDescent="0.35">
      <c r="A72" s="19"/>
      <c r="B72" s="326" t="s">
        <v>814</v>
      </c>
      <c r="C72" s="257" t="s">
        <v>344</v>
      </c>
      <c r="D72" s="328" t="s">
        <v>950</v>
      </c>
      <c r="E72" s="33" t="s">
        <v>14</v>
      </c>
      <c r="F72" s="33" t="s">
        <v>17</v>
      </c>
      <c r="G72" s="324" t="s">
        <v>5</v>
      </c>
      <c r="H72" s="123"/>
      <c r="I72" s="123" t="s">
        <v>20</v>
      </c>
      <c r="J72" s="123"/>
      <c r="K72" s="123"/>
      <c r="L72" s="123"/>
      <c r="M72" s="123"/>
      <c r="N72" s="123"/>
      <c r="O72" s="123"/>
      <c r="P72" s="123"/>
      <c r="Q72" s="318"/>
      <c r="R72" s="319"/>
      <c r="S72" s="322"/>
    </row>
    <row r="73" spans="1:19" x14ac:dyDescent="0.35">
      <c r="A73" s="19"/>
      <c r="B73" s="326" t="s">
        <v>500</v>
      </c>
      <c r="C73" s="257" t="s">
        <v>566</v>
      </c>
      <c r="D73" s="328" t="s">
        <v>603</v>
      </c>
      <c r="E73" s="33" t="s">
        <v>14</v>
      </c>
      <c r="F73" s="33" t="s">
        <v>17</v>
      </c>
      <c r="G73" s="324" t="s">
        <v>21</v>
      </c>
      <c r="H73" s="123"/>
      <c r="I73" s="123" t="s">
        <v>20</v>
      </c>
      <c r="J73" s="123"/>
      <c r="K73" s="123"/>
      <c r="L73" s="123"/>
      <c r="M73" s="123"/>
      <c r="N73" s="123"/>
      <c r="O73" s="123"/>
      <c r="P73" s="123"/>
      <c r="Q73" s="318" t="s">
        <v>20</v>
      </c>
      <c r="R73" s="319"/>
      <c r="S73" s="322"/>
    </row>
    <row r="74" spans="1:19" x14ac:dyDescent="0.35">
      <c r="A74" s="19"/>
      <c r="B74" s="326" t="s">
        <v>501</v>
      </c>
      <c r="C74" s="257" t="s">
        <v>566</v>
      </c>
      <c r="D74" s="328" t="s">
        <v>604</v>
      </c>
      <c r="E74" s="33" t="s">
        <v>14</v>
      </c>
      <c r="F74" s="33" t="s">
        <v>17</v>
      </c>
      <c r="G74" s="324" t="s">
        <v>21</v>
      </c>
      <c r="H74" s="123"/>
      <c r="I74" s="123" t="s">
        <v>20</v>
      </c>
      <c r="J74" s="123"/>
      <c r="K74" s="123"/>
      <c r="L74" s="123"/>
      <c r="M74" s="123"/>
      <c r="N74" s="123"/>
      <c r="O74" s="123"/>
      <c r="P74" s="123"/>
      <c r="Q74" s="318" t="s">
        <v>20</v>
      </c>
      <c r="R74" s="319"/>
      <c r="S74" s="322"/>
    </row>
    <row r="75" spans="1:19" x14ac:dyDescent="0.35">
      <c r="A75" s="19"/>
      <c r="B75" s="326" t="s">
        <v>815</v>
      </c>
      <c r="C75" s="257" t="s">
        <v>566</v>
      </c>
      <c r="D75" s="328" t="s">
        <v>766</v>
      </c>
      <c r="E75" s="33" t="s">
        <v>14</v>
      </c>
      <c r="F75" s="33" t="s">
        <v>17</v>
      </c>
      <c r="G75" s="324" t="s">
        <v>21</v>
      </c>
      <c r="H75" s="123"/>
      <c r="I75" s="123" t="s">
        <v>20</v>
      </c>
      <c r="J75" s="123"/>
      <c r="K75" s="123"/>
      <c r="L75" s="123"/>
      <c r="M75" s="123"/>
      <c r="N75" s="123"/>
      <c r="O75" s="123"/>
      <c r="P75" s="123"/>
      <c r="Q75" s="318"/>
      <c r="R75" s="319"/>
      <c r="S75" s="322"/>
    </row>
    <row r="76" spans="1:19" x14ac:dyDescent="0.35">
      <c r="A76" s="19"/>
      <c r="B76" s="326" t="s">
        <v>816</v>
      </c>
      <c r="C76" s="257" t="s">
        <v>566</v>
      </c>
      <c r="D76" s="328" t="s">
        <v>767</v>
      </c>
      <c r="E76" s="33" t="s">
        <v>14</v>
      </c>
      <c r="F76" s="33" t="s">
        <v>17</v>
      </c>
      <c r="G76" s="324" t="s">
        <v>21</v>
      </c>
      <c r="H76" s="123"/>
      <c r="I76" s="123" t="s">
        <v>20</v>
      </c>
      <c r="J76" s="123"/>
      <c r="K76" s="123"/>
      <c r="L76" s="123"/>
      <c r="M76" s="123"/>
      <c r="N76" s="123"/>
      <c r="O76" s="123"/>
      <c r="P76" s="123"/>
      <c r="Q76" s="318"/>
      <c r="R76" s="319"/>
      <c r="S76" s="322"/>
    </row>
    <row r="77" spans="1:19" x14ac:dyDescent="0.35">
      <c r="A77" s="19"/>
      <c r="B77" s="326" t="s">
        <v>582</v>
      </c>
      <c r="C77" s="257" t="s">
        <v>567</v>
      </c>
      <c r="D77" s="328" t="s">
        <v>694</v>
      </c>
      <c r="E77" s="33" t="s">
        <v>14</v>
      </c>
      <c r="F77" s="33" t="s">
        <v>17</v>
      </c>
      <c r="G77" s="324" t="s">
        <v>346</v>
      </c>
      <c r="H77" s="123"/>
      <c r="I77" s="123" t="s">
        <v>20</v>
      </c>
      <c r="J77" s="123"/>
      <c r="K77" s="123"/>
      <c r="L77" s="123"/>
      <c r="M77" s="123"/>
      <c r="N77" s="123"/>
      <c r="O77" s="123"/>
      <c r="P77" s="123"/>
      <c r="Q77" s="318" t="s">
        <v>20</v>
      </c>
      <c r="R77" s="319"/>
      <c r="S77" s="322"/>
    </row>
    <row r="78" spans="1:19" x14ac:dyDescent="0.35">
      <c r="A78" s="19"/>
      <c r="B78" s="326" t="s">
        <v>613</v>
      </c>
      <c r="C78" s="257" t="s">
        <v>568</v>
      </c>
      <c r="D78" s="328" t="s">
        <v>605</v>
      </c>
      <c r="E78" s="33" t="s">
        <v>14</v>
      </c>
      <c r="F78" s="33" t="s">
        <v>17</v>
      </c>
      <c r="G78" s="324" t="s">
        <v>347</v>
      </c>
      <c r="H78" s="123"/>
      <c r="I78" s="123" t="s">
        <v>20</v>
      </c>
      <c r="J78" s="123"/>
      <c r="K78" s="123"/>
      <c r="L78" s="123"/>
      <c r="M78" s="123"/>
      <c r="N78" s="123"/>
      <c r="O78" s="123"/>
      <c r="P78" s="123"/>
      <c r="Q78" s="318" t="s">
        <v>20</v>
      </c>
      <c r="R78" s="319"/>
      <c r="S78" s="322"/>
    </row>
    <row r="79" spans="1:19" x14ac:dyDescent="0.35">
      <c r="A79" s="19"/>
      <c r="B79" s="326" t="s">
        <v>686</v>
      </c>
      <c r="C79" s="257" t="s">
        <v>569</v>
      </c>
      <c r="D79" s="328" t="s">
        <v>493</v>
      </c>
      <c r="E79" s="33" t="s">
        <v>14</v>
      </c>
      <c r="F79" s="33" t="s">
        <v>17</v>
      </c>
      <c r="G79" s="324" t="s">
        <v>5</v>
      </c>
      <c r="H79" s="123"/>
      <c r="I79" s="123" t="s">
        <v>20</v>
      </c>
      <c r="J79" s="123"/>
      <c r="K79" s="123"/>
      <c r="L79" s="123"/>
      <c r="M79" s="123"/>
      <c r="N79" s="123"/>
      <c r="O79" s="123"/>
      <c r="P79" s="123"/>
      <c r="Q79" s="318" t="s">
        <v>20</v>
      </c>
      <c r="R79" s="319"/>
      <c r="S79" s="322"/>
    </row>
    <row r="80" spans="1:19" x14ac:dyDescent="0.35">
      <c r="A80" s="19"/>
      <c r="B80" s="326" t="s">
        <v>503</v>
      </c>
      <c r="C80" s="257" t="s">
        <v>570</v>
      </c>
      <c r="D80" s="328" t="s">
        <v>869</v>
      </c>
      <c r="E80" s="33" t="s">
        <v>14</v>
      </c>
      <c r="F80" s="33" t="s">
        <v>17</v>
      </c>
      <c r="G80" s="324" t="s">
        <v>5</v>
      </c>
      <c r="H80" s="123"/>
      <c r="I80" s="123"/>
      <c r="J80" s="123" t="s">
        <v>20</v>
      </c>
      <c r="K80" s="123"/>
      <c r="L80" s="123"/>
      <c r="M80" s="123"/>
      <c r="N80" s="123"/>
      <c r="O80" s="123"/>
      <c r="P80" s="123"/>
      <c r="Q80" s="318" t="s">
        <v>20</v>
      </c>
      <c r="R80" s="319"/>
      <c r="S80" s="322"/>
    </row>
    <row r="81" spans="1:19" x14ac:dyDescent="0.35">
      <c r="A81" s="19"/>
      <c r="B81" s="326" t="s">
        <v>779</v>
      </c>
      <c r="C81" s="257" t="s">
        <v>570</v>
      </c>
      <c r="D81" s="328" t="s">
        <v>951</v>
      </c>
      <c r="E81" s="33" t="s">
        <v>14</v>
      </c>
      <c r="F81" s="33" t="s">
        <v>17</v>
      </c>
      <c r="G81" s="324" t="s">
        <v>5</v>
      </c>
      <c r="H81" s="123"/>
      <c r="I81" s="123"/>
      <c r="J81" s="123" t="s">
        <v>20</v>
      </c>
      <c r="K81" s="123"/>
      <c r="L81" s="123"/>
      <c r="M81" s="123"/>
      <c r="N81" s="123"/>
      <c r="O81" s="123"/>
      <c r="P81" s="123"/>
      <c r="Q81" s="318"/>
      <c r="R81" s="319"/>
      <c r="S81" s="322"/>
    </row>
    <row r="82" spans="1:19" x14ac:dyDescent="0.35">
      <c r="A82" s="19"/>
      <c r="B82" s="326" t="s">
        <v>504</v>
      </c>
      <c r="C82" s="257" t="s">
        <v>571</v>
      </c>
      <c r="D82" s="328" t="s">
        <v>606</v>
      </c>
      <c r="E82" s="33" t="s">
        <v>14</v>
      </c>
      <c r="F82" s="33" t="s">
        <v>17</v>
      </c>
      <c r="G82" s="324" t="s">
        <v>5</v>
      </c>
      <c r="H82" s="123"/>
      <c r="I82" s="123"/>
      <c r="J82" s="123" t="s">
        <v>20</v>
      </c>
      <c r="K82" s="123"/>
      <c r="L82" s="123"/>
      <c r="M82" s="123"/>
      <c r="N82" s="123"/>
      <c r="O82" s="123"/>
      <c r="P82" s="123"/>
      <c r="Q82" s="318" t="s">
        <v>20</v>
      </c>
      <c r="R82" s="319"/>
      <c r="S82" s="322"/>
    </row>
    <row r="83" spans="1:19" x14ac:dyDescent="0.35">
      <c r="A83" s="19"/>
      <c r="B83" s="326" t="s">
        <v>505</v>
      </c>
      <c r="C83" s="257" t="s">
        <v>571</v>
      </c>
      <c r="D83" s="328" t="s">
        <v>607</v>
      </c>
      <c r="E83" s="33" t="s">
        <v>14</v>
      </c>
      <c r="F83" s="33" t="s">
        <v>17</v>
      </c>
      <c r="G83" s="324" t="s">
        <v>5</v>
      </c>
      <c r="H83" s="123"/>
      <c r="I83" s="123"/>
      <c r="J83" s="123" t="s">
        <v>20</v>
      </c>
      <c r="K83" s="123"/>
      <c r="L83" s="123"/>
      <c r="M83" s="123"/>
      <c r="N83" s="123"/>
      <c r="O83" s="123"/>
      <c r="P83" s="123"/>
      <c r="Q83" s="318" t="s">
        <v>20</v>
      </c>
      <c r="R83" s="319"/>
      <c r="S83" s="322"/>
    </row>
    <row r="84" spans="1:19" x14ac:dyDescent="0.35">
      <c r="A84" s="19"/>
      <c r="B84" s="326" t="s">
        <v>506</v>
      </c>
      <c r="C84" s="257" t="s">
        <v>571</v>
      </c>
      <c r="D84" s="328" t="s">
        <v>608</v>
      </c>
      <c r="E84" s="33" t="s">
        <v>14</v>
      </c>
      <c r="F84" s="33" t="s">
        <v>17</v>
      </c>
      <c r="G84" s="324" t="s">
        <v>5</v>
      </c>
      <c r="H84" s="123"/>
      <c r="I84" s="123"/>
      <c r="J84" s="123" t="s">
        <v>20</v>
      </c>
      <c r="K84" s="123"/>
      <c r="L84" s="123"/>
      <c r="M84" s="123"/>
      <c r="N84" s="123"/>
      <c r="O84" s="123"/>
      <c r="P84" s="123"/>
      <c r="Q84" s="318" t="s">
        <v>20</v>
      </c>
      <c r="R84" s="319"/>
      <c r="S84" s="322"/>
    </row>
    <row r="85" spans="1:19" x14ac:dyDescent="0.35">
      <c r="A85" s="19"/>
      <c r="B85" s="326" t="s">
        <v>807</v>
      </c>
      <c r="C85" s="257" t="s">
        <v>571</v>
      </c>
      <c r="D85" s="328" t="s">
        <v>870</v>
      </c>
      <c r="E85" s="33" t="s">
        <v>14</v>
      </c>
      <c r="F85" s="33" t="s">
        <v>17</v>
      </c>
      <c r="G85" s="324" t="s">
        <v>5</v>
      </c>
      <c r="H85" s="123"/>
      <c r="I85" s="123"/>
      <c r="J85" s="123" t="s">
        <v>20</v>
      </c>
      <c r="K85" s="123"/>
      <c r="L85" s="123"/>
      <c r="M85" s="123"/>
      <c r="N85" s="123"/>
      <c r="O85" s="123"/>
      <c r="P85" s="123"/>
      <c r="Q85" s="318"/>
      <c r="R85" s="319"/>
      <c r="S85" s="322"/>
    </row>
    <row r="86" spans="1:19" x14ac:dyDescent="0.35">
      <c r="A86" s="19"/>
      <c r="B86" s="326" t="s">
        <v>808</v>
      </c>
      <c r="C86" s="257" t="s">
        <v>571</v>
      </c>
      <c r="D86" s="328" t="s">
        <v>871</v>
      </c>
      <c r="E86" s="33" t="s">
        <v>14</v>
      </c>
      <c r="F86" s="33" t="s">
        <v>17</v>
      </c>
      <c r="G86" s="324" t="s">
        <v>5</v>
      </c>
      <c r="H86" s="123"/>
      <c r="I86" s="123"/>
      <c r="J86" s="123" t="s">
        <v>20</v>
      </c>
      <c r="K86" s="123"/>
      <c r="L86" s="123"/>
      <c r="M86" s="123"/>
      <c r="N86" s="123"/>
      <c r="O86" s="123"/>
      <c r="P86" s="123"/>
      <c r="Q86" s="318"/>
      <c r="R86" s="319"/>
      <c r="S86" s="322"/>
    </row>
    <row r="87" spans="1:19" x14ac:dyDescent="0.35">
      <c r="A87" s="19"/>
      <c r="B87" s="326" t="s">
        <v>809</v>
      </c>
      <c r="C87" s="257" t="s">
        <v>571</v>
      </c>
      <c r="D87" s="328" t="s">
        <v>872</v>
      </c>
      <c r="E87" s="33" t="s">
        <v>14</v>
      </c>
      <c r="F87" s="33" t="s">
        <v>17</v>
      </c>
      <c r="G87" s="324" t="s">
        <v>5</v>
      </c>
      <c r="H87" s="123"/>
      <c r="I87" s="123"/>
      <c r="J87" s="123" t="s">
        <v>20</v>
      </c>
      <c r="K87" s="123"/>
      <c r="L87" s="123"/>
      <c r="M87" s="123"/>
      <c r="N87" s="123"/>
      <c r="O87" s="123"/>
      <c r="P87" s="123"/>
      <c r="Q87" s="318"/>
      <c r="R87" s="319"/>
      <c r="S87" s="322"/>
    </row>
    <row r="88" spans="1:19" x14ac:dyDescent="0.35">
      <c r="A88" s="19"/>
      <c r="B88" s="326" t="s">
        <v>583</v>
      </c>
      <c r="C88" s="257" t="s">
        <v>24</v>
      </c>
      <c r="D88" s="328" t="s">
        <v>821</v>
      </c>
      <c r="E88" s="33" t="s">
        <v>14</v>
      </c>
      <c r="F88" s="33" t="s">
        <v>17</v>
      </c>
      <c r="G88" s="324" t="s">
        <v>347</v>
      </c>
      <c r="H88" s="123"/>
      <c r="I88" s="123"/>
      <c r="J88" s="123"/>
      <c r="K88" s="123" t="s">
        <v>20</v>
      </c>
      <c r="L88" s="123"/>
      <c r="M88" s="123"/>
      <c r="N88" s="123"/>
      <c r="O88" s="123"/>
      <c r="P88" s="123"/>
      <c r="Q88" s="318" t="s">
        <v>20</v>
      </c>
      <c r="R88" s="319"/>
      <c r="S88" s="322"/>
    </row>
    <row r="89" spans="1:19" x14ac:dyDescent="0.35">
      <c r="A89" s="19"/>
      <c r="B89" s="326" t="s">
        <v>584</v>
      </c>
      <c r="C89" s="257" t="s">
        <v>25</v>
      </c>
      <c r="D89" s="328" t="s">
        <v>873</v>
      </c>
      <c r="E89" s="33" t="s">
        <v>14</v>
      </c>
      <c r="F89" s="33" t="s">
        <v>17</v>
      </c>
      <c r="G89" s="324" t="s">
        <v>5</v>
      </c>
      <c r="H89" s="123"/>
      <c r="I89" s="123"/>
      <c r="J89" s="123"/>
      <c r="K89" s="123" t="s">
        <v>20</v>
      </c>
      <c r="L89" s="123"/>
      <c r="M89" s="123"/>
      <c r="N89" s="123"/>
      <c r="O89" s="123"/>
      <c r="P89" s="123"/>
      <c r="Q89" s="318" t="s">
        <v>20</v>
      </c>
      <c r="R89" s="319"/>
      <c r="S89" s="322"/>
    </row>
    <row r="90" spans="1:19" x14ac:dyDescent="0.35">
      <c r="A90" s="19"/>
      <c r="B90" s="326" t="s">
        <v>585</v>
      </c>
      <c r="C90" s="257" t="s">
        <v>572</v>
      </c>
      <c r="D90" s="328" t="s">
        <v>609</v>
      </c>
      <c r="E90" s="33" t="s">
        <v>14</v>
      </c>
      <c r="F90" s="33" t="s">
        <v>17</v>
      </c>
      <c r="G90" s="324" t="s">
        <v>347</v>
      </c>
      <c r="H90" s="123"/>
      <c r="I90" s="123"/>
      <c r="J90" s="123"/>
      <c r="K90" s="123" t="s">
        <v>20</v>
      </c>
      <c r="L90" s="123"/>
      <c r="M90" s="123"/>
      <c r="N90" s="123"/>
      <c r="O90" s="123"/>
      <c r="P90" s="123"/>
      <c r="Q90" s="318" t="s">
        <v>20</v>
      </c>
      <c r="R90" s="319"/>
      <c r="S90" s="322"/>
    </row>
    <row r="91" spans="1:19" x14ac:dyDescent="0.35">
      <c r="A91" s="19"/>
      <c r="B91" s="326" t="s">
        <v>586</v>
      </c>
      <c r="C91" s="257" t="s">
        <v>573</v>
      </c>
      <c r="D91" s="328" t="s">
        <v>874</v>
      </c>
      <c r="E91" s="33" t="s">
        <v>14</v>
      </c>
      <c r="F91" s="33" t="s">
        <v>17</v>
      </c>
      <c r="G91" s="324" t="s">
        <v>5</v>
      </c>
      <c r="H91" s="123"/>
      <c r="I91" s="123"/>
      <c r="J91" s="123"/>
      <c r="K91" s="123" t="s">
        <v>20</v>
      </c>
      <c r="L91" s="123"/>
      <c r="M91" s="123"/>
      <c r="N91" s="123"/>
      <c r="O91" s="123"/>
      <c r="P91" s="123"/>
      <c r="Q91" s="318" t="s">
        <v>20</v>
      </c>
      <c r="R91" s="319"/>
      <c r="S91" s="322"/>
    </row>
    <row r="92" spans="1:19" x14ac:dyDescent="0.35">
      <c r="A92" s="19"/>
      <c r="B92" s="326" t="s">
        <v>587</v>
      </c>
      <c r="C92" s="257" t="s">
        <v>573</v>
      </c>
      <c r="D92" s="328" t="s">
        <v>875</v>
      </c>
      <c r="E92" s="33" t="s">
        <v>14</v>
      </c>
      <c r="F92" s="33" t="s">
        <v>17</v>
      </c>
      <c r="G92" s="324" t="s">
        <v>5</v>
      </c>
      <c r="H92" s="123"/>
      <c r="I92" s="123"/>
      <c r="J92" s="123"/>
      <c r="K92" s="123" t="s">
        <v>20</v>
      </c>
      <c r="L92" s="123"/>
      <c r="M92" s="123"/>
      <c r="N92" s="123"/>
      <c r="O92" s="123"/>
      <c r="P92" s="123"/>
      <c r="Q92" s="318" t="s">
        <v>20</v>
      </c>
      <c r="R92" s="319"/>
      <c r="S92" s="322"/>
    </row>
    <row r="93" spans="1:19" x14ac:dyDescent="0.35">
      <c r="A93" s="19"/>
      <c r="B93" s="326" t="s">
        <v>780</v>
      </c>
      <c r="C93" s="257" t="s">
        <v>573</v>
      </c>
      <c r="D93" s="328" t="s">
        <v>876</v>
      </c>
      <c r="E93" s="33" t="s">
        <v>14</v>
      </c>
      <c r="F93" s="33" t="s">
        <v>17</v>
      </c>
      <c r="G93" s="324" t="s">
        <v>5</v>
      </c>
      <c r="H93" s="123"/>
      <c r="I93" s="123"/>
      <c r="J93" s="123"/>
      <c r="K93" s="123" t="s">
        <v>20</v>
      </c>
      <c r="L93" s="123"/>
      <c r="M93" s="123"/>
      <c r="N93" s="123"/>
      <c r="O93" s="123"/>
      <c r="P93" s="123"/>
      <c r="Q93" s="318"/>
      <c r="R93" s="319"/>
      <c r="S93" s="322"/>
    </row>
    <row r="94" spans="1:19" x14ac:dyDescent="0.35">
      <c r="A94" s="19"/>
      <c r="B94" s="326" t="s">
        <v>805</v>
      </c>
      <c r="C94" s="257" t="s">
        <v>573</v>
      </c>
      <c r="D94" s="328" t="s">
        <v>877</v>
      </c>
      <c r="E94" s="33" t="s">
        <v>14</v>
      </c>
      <c r="F94" s="33" t="s">
        <v>17</v>
      </c>
      <c r="G94" s="324" t="s">
        <v>5</v>
      </c>
      <c r="H94" s="123"/>
      <c r="I94" s="123"/>
      <c r="J94" s="123"/>
      <c r="K94" s="123" t="s">
        <v>20</v>
      </c>
      <c r="L94" s="123"/>
      <c r="M94" s="123"/>
      <c r="N94" s="123"/>
      <c r="O94" s="123"/>
      <c r="P94" s="123"/>
      <c r="Q94" s="318"/>
      <c r="R94" s="319"/>
      <c r="S94" s="322"/>
    </row>
    <row r="95" spans="1:19" x14ac:dyDescent="0.35">
      <c r="A95" s="19"/>
      <c r="B95" s="326" t="s">
        <v>588</v>
      </c>
      <c r="C95" s="257" t="s">
        <v>574</v>
      </c>
      <c r="D95" s="328" t="s">
        <v>878</v>
      </c>
      <c r="E95" s="33" t="s">
        <v>14</v>
      </c>
      <c r="F95" s="33" t="s">
        <v>17</v>
      </c>
      <c r="G95" s="324" t="s">
        <v>5</v>
      </c>
      <c r="H95" s="123"/>
      <c r="I95" s="123"/>
      <c r="J95" s="123"/>
      <c r="K95" s="123" t="s">
        <v>20</v>
      </c>
      <c r="L95" s="123"/>
      <c r="M95" s="123"/>
      <c r="N95" s="123"/>
      <c r="O95" s="123"/>
      <c r="P95" s="123"/>
      <c r="Q95" s="318" t="s">
        <v>20</v>
      </c>
      <c r="R95" s="319"/>
      <c r="S95" s="322"/>
    </row>
    <row r="96" spans="1:19" x14ac:dyDescent="0.35">
      <c r="A96" s="19"/>
      <c r="B96" s="326" t="s">
        <v>589</v>
      </c>
      <c r="C96" s="257" t="s">
        <v>575</v>
      </c>
      <c r="D96" s="328" t="s">
        <v>879</v>
      </c>
      <c r="E96" s="33" t="s">
        <v>14</v>
      </c>
      <c r="F96" s="33" t="s">
        <v>17</v>
      </c>
      <c r="G96" s="324" t="s">
        <v>5</v>
      </c>
      <c r="H96" s="123"/>
      <c r="I96" s="123"/>
      <c r="J96" s="123"/>
      <c r="K96" s="123" t="s">
        <v>20</v>
      </c>
      <c r="L96" s="123"/>
      <c r="M96" s="123"/>
      <c r="N96" s="123"/>
      <c r="O96" s="123"/>
      <c r="P96" s="123"/>
      <c r="Q96" s="318" t="s">
        <v>20</v>
      </c>
      <c r="R96" s="319"/>
      <c r="S96" s="322"/>
    </row>
    <row r="97" spans="1:19" x14ac:dyDescent="0.35">
      <c r="A97" s="19"/>
      <c r="B97" s="326" t="s">
        <v>590</v>
      </c>
      <c r="C97" s="257" t="s">
        <v>576</v>
      </c>
      <c r="D97" s="328" t="s">
        <v>519</v>
      </c>
      <c r="E97" s="33" t="s">
        <v>14</v>
      </c>
      <c r="F97" s="33" t="s">
        <v>17</v>
      </c>
      <c r="G97" s="324" t="s">
        <v>5</v>
      </c>
      <c r="H97" s="123"/>
      <c r="I97" s="123"/>
      <c r="J97" s="123"/>
      <c r="K97" s="123" t="s">
        <v>20</v>
      </c>
      <c r="L97" s="123"/>
      <c r="M97" s="123"/>
      <c r="N97" s="123"/>
      <c r="O97" s="123"/>
      <c r="P97" s="123"/>
      <c r="Q97" s="318" t="s">
        <v>20</v>
      </c>
      <c r="R97" s="319"/>
      <c r="S97" s="322"/>
    </row>
    <row r="98" spans="1:19" x14ac:dyDescent="0.35">
      <c r="A98" s="19"/>
      <c r="B98" s="326" t="s">
        <v>591</v>
      </c>
      <c r="C98" s="257" t="s">
        <v>577</v>
      </c>
      <c r="D98" s="328" t="s">
        <v>880</v>
      </c>
      <c r="E98" s="33" t="s">
        <v>14</v>
      </c>
      <c r="F98" s="33" t="s">
        <v>17</v>
      </c>
      <c r="G98" s="324" t="s">
        <v>5</v>
      </c>
      <c r="H98" s="123"/>
      <c r="I98" s="123"/>
      <c r="J98" s="123"/>
      <c r="K98" s="123" t="s">
        <v>20</v>
      </c>
      <c r="L98" s="123"/>
      <c r="M98" s="123"/>
      <c r="N98" s="123"/>
      <c r="O98" s="123"/>
      <c r="P98" s="123"/>
      <c r="Q98" s="318" t="s">
        <v>20</v>
      </c>
      <c r="R98" s="319"/>
      <c r="S98" s="322"/>
    </row>
    <row r="99" spans="1:19" x14ac:dyDescent="0.35">
      <c r="A99" s="19"/>
      <c r="B99" s="323" t="s">
        <v>652</v>
      </c>
      <c r="C99" s="208" t="s">
        <v>29</v>
      </c>
      <c r="D99" s="170" t="s">
        <v>534</v>
      </c>
      <c r="E99" s="329" t="s">
        <v>14</v>
      </c>
      <c r="F99" s="329" t="s">
        <v>17</v>
      </c>
      <c r="G99" s="330" t="s">
        <v>5</v>
      </c>
      <c r="H99" s="123"/>
      <c r="I99" s="123"/>
      <c r="J99" s="123"/>
      <c r="K99" s="123"/>
      <c r="L99" s="123" t="s">
        <v>20</v>
      </c>
      <c r="M99" s="123"/>
      <c r="N99" s="123"/>
      <c r="O99" s="123"/>
      <c r="P99" s="123"/>
      <c r="Q99" s="318" t="s">
        <v>20</v>
      </c>
      <c r="R99" s="319"/>
      <c r="S99" s="322"/>
    </row>
    <row r="100" spans="1:19" x14ac:dyDescent="0.35">
      <c r="A100" s="19"/>
      <c r="B100" s="323" t="s">
        <v>653</v>
      </c>
      <c r="C100" s="208" t="s">
        <v>29</v>
      </c>
      <c r="D100" s="170" t="s">
        <v>693</v>
      </c>
      <c r="E100" s="329" t="s">
        <v>14</v>
      </c>
      <c r="F100" s="329" t="s">
        <v>17</v>
      </c>
      <c r="G100" s="330" t="s">
        <v>5</v>
      </c>
      <c r="H100" s="123"/>
      <c r="I100" s="123"/>
      <c r="J100" s="123"/>
      <c r="K100" s="123"/>
      <c r="L100" s="123" t="s">
        <v>20</v>
      </c>
      <c r="M100" s="123"/>
      <c r="N100" s="123"/>
      <c r="O100" s="123"/>
      <c r="P100" s="123"/>
      <c r="Q100" s="318" t="s">
        <v>20</v>
      </c>
      <c r="R100" s="319"/>
      <c r="S100" s="322"/>
    </row>
    <row r="101" spans="1:19" x14ac:dyDescent="0.35">
      <c r="A101" s="19"/>
      <c r="B101" s="323" t="s">
        <v>654</v>
      </c>
      <c r="C101" s="222" t="s">
        <v>699</v>
      </c>
      <c r="D101" s="261" t="s">
        <v>704</v>
      </c>
      <c r="E101" s="329" t="s">
        <v>14</v>
      </c>
      <c r="F101" s="329" t="s">
        <v>17</v>
      </c>
      <c r="G101" s="330" t="s">
        <v>21</v>
      </c>
      <c r="H101" s="123"/>
      <c r="I101" s="123"/>
      <c r="J101" s="123"/>
      <c r="K101" s="123"/>
      <c r="L101" s="123" t="s">
        <v>20</v>
      </c>
      <c r="M101" s="123"/>
      <c r="N101" s="123"/>
      <c r="O101" s="123"/>
      <c r="P101" s="123"/>
      <c r="Q101" s="318" t="s">
        <v>20</v>
      </c>
      <c r="R101" s="319"/>
      <c r="S101" s="322"/>
    </row>
    <row r="102" spans="1:19" x14ac:dyDescent="0.35">
      <c r="A102" s="19"/>
      <c r="B102" s="323" t="s">
        <v>655</v>
      </c>
      <c r="C102" s="222" t="s">
        <v>358</v>
      </c>
      <c r="D102" s="170" t="s">
        <v>705</v>
      </c>
      <c r="E102" s="329" t="s">
        <v>14</v>
      </c>
      <c r="F102" s="329" t="s">
        <v>17</v>
      </c>
      <c r="G102" s="330" t="s">
        <v>5</v>
      </c>
      <c r="H102" s="123"/>
      <c r="I102" s="123"/>
      <c r="J102" s="123"/>
      <c r="K102" s="123"/>
      <c r="L102" s="123" t="s">
        <v>20</v>
      </c>
      <c r="M102" s="123"/>
      <c r="N102" s="123"/>
      <c r="O102" s="123"/>
      <c r="P102" s="123"/>
      <c r="Q102" s="318" t="s">
        <v>20</v>
      </c>
      <c r="R102" s="319"/>
      <c r="S102" s="322"/>
    </row>
    <row r="103" spans="1:19" x14ac:dyDescent="0.35">
      <c r="A103" s="19"/>
      <c r="B103" s="323" t="s">
        <v>656</v>
      </c>
      <c r="C103" s="70" t="s">
        <v>362</v>
      </c>
      <c r="D103" s="32" t="s">
        <v>365</v>
      </c>
      <c r="E103" s="329" t="s">
        <v>14</v>
      </c>
      <c r="F103" s="329" t="s">
        <v>17</v>
      </c>
      <c r="G103" s="330" t="s">
        <v>5</v>
      </c>
      <c r="H103" s="123"/>
      <c r="I103" s="123"/>
      <c r="J103" s="123"/>
      <c r="K103" s="123"/>
      <c r="L103" s="123" t="s">
        <v>20</v>
      </c>
      <c r="M103" s="123"/>
      <c r="N103" s="123"/>
      <c r="O103" s="123"/>
      <c r="P103" s="123"/>
      <c r="Q103" s="318" t="s">
        <v>20</v>
      </c>
      <c r="R103" s="319"/>
      <c r="S103" s="322"/>
    </row>
    <row r="104" spans="1:19" x14ac:dyDescent="0.35">
      <c r="A104" s="19"/>
      <c r="B104" s="323" t="s">
        <v>657</v>
      </c>
      <c r="C104" s="222" t="s">
        <v>700</v>
      </c>
      <c r="D104" s="261" t="s">
        <v>701</v>
      </c>
      <c r="E104" s="329" t="s">
        <v>14</v>
      </c>
      <c r="F104" s="329" t="s">
        <v>17</v>
      </c>
      <c r="G104" s="330" t="s">
        <v>5</v>
      </c>
      <c r="H104" s="123"/>
      <c r="I104" s="123"/>
      <c r="J104" s="123"/>
      <c r="K104" s="123"/>
      <c r="L104" s="123" t="s">
        <v>20</v>
      </c>
      <c r="M104" s="123"/>
      <c r="N104" s="123"/>
      <c r="O104" s="123"/>
      <c r="P104" s="123"/>
      <c r="Q104" s="318" t="s">
        <v>20</v>
      </c>
      <c r="R104" s="319"/>
      <c r="S104" s="322"/>
    </row>
    <row r="105" spans="1:19" x14ac:dyDescent="0.35">
      <c r="A105" s="19"/>
      <c r="B105" s="323" t="s">
        <v>658</v>
      </c>
      <c r="C105" s="222" t="s">
        <v>356</v>
      </c>
      <c r="D105" s="32" t="s">
        <v>522</v>
      </c>
      <c r="E105" s="329" t="s">
        <v>14</v>
      </c>
      <c r="F105" s="329" t="s">
        <v>17</v>
      </c>
      <c r="G105" s="330" t="s">
        <v>5</v>
      </c>
      <c r="H105" s="123"/>
      <c r="I105" s="123"/>
      <c r="J105" s="123"/>
      <c r="K105" s="123"/>
      <c r="L105" s="123" t="s">
        <v>20</v>
      </c>
      <c r="M105" s="123"/>
      <c r="N105" s="123"/>
      <c r="O105" s="123"/>
      <c r="P105" s="123"/>
      <c r="Q105" s="318" t="s">
        <v>20</v>
      </c>
      <c r="R105" s="319"/>
      <c r="S105" s="322"/>
    </row>
    <row r="106" spans="1:19" x14ac:dyDescent="0.35">
      <c r="A106" s="19"/>
      <c r="B106" s="323" t="s">
        <v>659</v>
      </c>
      <c r="C106" s="222" t="s">
        <v>360</v>
      </c>
      <c r="D106" s="32" t="s">
        <v>691</v>
      </c>
      <c r="E106" s="329" t="s">
        <v>14</v>
      </c>
      <c r="F106" s="329" t="s">
        <v>17</v>
      </c>
      <c r="G106" s="330" t="s">
        <v>347</v>
      </c>
      <c r="H106" s="123"/>
      <c r="I106" s="123"/>
      <c r="J106" s="123"/>
      <c r="K106" s="123"/>
      <c r="L106" s="123" t="s">
        <v>20</v>
      </c>
      <c r="M106" s="123"/>
      <c r="N106" s="123"/>
      <c r="O106" s="123"/>
      <c r="P106" s="123"/>
      <c r="Q106" s="318" t="s">
        <v>20</v>
      </c>
      <c r="R106" s="319"/>
      <c r="S106" s="322"/>
    </row>
    <row r="107" spans="1:19" x14ac:dyDescent="0.35">
      <c r="A107" s="19"/>
      <c r="B107" s="323" t="s">
        <v>660</v>
      </c>
      <c r="C107" s="222" t="s">
        <v>357</v>
      </c>
      <c r="D107" s="32" t="s">
        <v>692</v>
      </c>
      <c r="E107" s="329" t="s">
        <v>14</v>
      </c>
      <c r="F107" s="329" t="s">
        <v>17</v>
      </c>
      <c r="G107" s="330" t="s">
        <v>5</v>
      </c>
      <c r="H107" s="123"/>
      <c r="I107" s="123"/>
      <c r="J107" s="123"/>
      <c r="K107" s="123"/>
      <c r="L107" s="123" t="s">
        <v>20</v>
      </c>
      <c r="M107" s="123"/>
      <c r="N107" s="123"/>
      <c r="O107" s="123"/>
      <c r="P107" s="123"/>
      <c r="Q107" s="318" t="s">
        <v>20</v>
      </c>
      <c r="R107" s="319"/>
      <c r="S107" s="322"/>
    </row>
    <row r="108" spans="1:19" x14ac:dyDescent="0.35">
      <c r="A108" s="19"/>
      <c r="B108" s="323" t="s">
        <v>709</v>
      </c>
      <c r="C108" s="208" t="s">
        <v>363</v>
      </c>
      <c r="D108" s="32" t="s">
        <v>650</v>
      </c>
      <c r="E108" s="329" t="s">
        <v>14</v>
      </c>
      <c r="F108" s="329" t="s">
        <v>17</v>
      </c>
      <c r="G108" s="330" t="s">
        <v>346</v>
      </c>
      <c r="H108" s="123"/>
      <c r="I108" s="123"/>
      <c r="J108" s="123"/>
      <c r="K108" s="123"/>
      <c r="L108" s="123" t="s">
        <v>20</v>
      </c>
      <c r="M108" s="123"/>
      <c r="N108" s="123"/>
      <c r="O108" s="123"/>
      <c r="P108" s="123"/>
      <c r="Q108" s="318" t="s">
        <v>20</v>
      </c>
      <c r="R108" s="319"/>
      <c r="S108" s="322"/>
    </row>
    <row r="109" spans="1:19" x14ac:dyDescent="0.35">
      <c r="A109" s="19"/>
      <c r="B109" s="323" t="s">
        <v>710</v>
      </c>
      <c r="C109" s="208" t="s">
        <v>363</v>
      </c>
      <c r="D109" s="32" t="s">
        <v>651</v>
      </c>
      <c r="E109" s="329" t="s">
        <v>14</v>
      </c>
      <c r="F109" s="329" t="s">
        <v>17</v>
      </c>
      <c r="G109" s="330" t="s">
        <v>346</v>
      </c>
      <c r="H109" s="123"/>
      <c r="I109" s="123"/>
      <c r="J109" s="123"/>
      <c r="K109" s="123"/>
      <c r="L109" s="123" t="s">
        <v>20</v>
      </c>
      <c r="M109" s="123"/>
      <c r="N109" s="123"/>
      <c r="O109" s="123"/>
      <c r="P109" s="123"/>
      <c r="Q109" s="318" t="s">
        <v>20</v>
      </c>
      <c r="R109" s="319"/>
      <c r="S109" s="322"/>
    </row>
    <row r="110" spans="1:19" x14ac:dyDescent="0.35">
      <c r="A110" s="19"/>
      <c r="B110" s="326" t="s">
        <v>580</v>
      </c>
      <c r="C110" s="257" t="s">
        <v>578</v>
      </c>
      <c r="D110" s="32" t="s">
        <v>628</v>
      </c>
      <c r="E110" s="33" t="s">
        <v>17</v>
      </c>
      <c r="F110" s="33" t="s">
        <v>14</v>
      </c>
      <c r="G110" s="324" t="s">
        <v>5</v>
      </c>
      <c r="H110" s="123"/>
      <c r="I110" s="123"/>
      <c r="J110" s="123"/>
      <c r="K110" s="123"/>
      <c r="L110" s="123"/>
      <c r="M110" s="123" t="s">
        <v>20</v>
      </c>
      <c r="N110" s="123"/>
      <c r="O110" s="123"/>
      <c r="P110" s="123"/>
      <c r="Q110" s="318"/>
      <c r="R110" s="319" t="s">
        <v>20</v>
      </c>
      <c r="S110" s="322"/>
    </row>
    <row r="111" spans="1:19" ht="29" x14ac:dyDescent="0.35">
      <c r="A111" s="19"/>
      <c r="B111" s="326" t="s">
        <v>581</v>
      </c>
      <c r="C111" s="257" t="s">
        <v>578</v>
      </c>
      <c r="D111" s="328" t="s">
        <v>546</v>
      </c>
      <c r="E111" s="33" t="s">
        <v>17</v>
      </c>
      <c r="F111" s="33" t="s">
        <v>14</v>
      </c>
      <c r="G111" s="324" t="s">
        <v>5</v>
      </c>
      <c r="H111" s="123"/>
      <c r="I111" s="123"/>
      <c r="J111" s="123"/>
      <c r="K111" s="123"/>
      <c r="L111" s="123"/>
      <c r="M111" s="123" t="s">
        <v>20</v>
      </c>
      <c r="N111" s="123"/>
      <c r="O111" s="123"/>
      <c r="P111" s="123"/>
      <c r="Q111" s="318"/>
      <c r="R111" s="319" t="s">
        <v>20</v>
      </c>
      <c r="S111" s="322"/>
    </row>
    <row r="112" spans="1:19" x14ac:dyDescent="0.35">
      <c r="A112" s="19"/>
      <c r="B112" s="326" t="s">
        <v>763</v>
      </c>
      <c r="C112" s="257" t="s">
        <v>578</v>
      </c>
      <c r="D112" s="32" t="s">
        <v>768</v>
      </c>
      <c r="E112" s="33" t="s">
        <v>17</v>
      </c>
      <c r="F112" s="33" t="s">
        <v>14</v>
      </c>
      <c r="G112" s="324" t="s">
        <v>5</v>
      </c>
      <c r="H112" s="123"/>
      <c r="I112" s="123"/>
      <c r="J112" s="123"/>
      <c r="K112" s="123"/>
      <c r="L112" s="123"/>
      <c r="M112" s="123" t="s">
        <v>20</v>
      </c>
      <c r="N112" s="123"/>
      <c r="O112" s="123"/>
      <c r="P112" s="123"/>
      <c r="Q112" s="318"/>
      <c r="R112" s="319"/>
      <c r="S112" s="322"/>
    </row>
    <row r="113" spans="1:19" ht="29" x14ac:dyDescent="0.35">
      <c r="A113" s="19"/>
      <c r="B113" s="326" t="s">
        <v>764</v>
      </c>
      <c r="C113" s="257" t="s">
        <v>578</v>
      </c>
      <c r="D113" s="328" t="s">
        <v>748</v>
      </c>
      <c r="E113" s="33" t="s">
        <v>17</v>
      </c>
      <c r="F113" s="33" t="s">
        <v>14</v>
      </c>
      <c r="G113" s="324" t="s">
        <v>5</v>
      </c>
      <c r="H113" s="123"/>
      <c r="I113" s="123"/>
      <c r="J113" s="123"/>
      <c r="K113" s="123"/>
      <c r="L113" s="123"/>
      <c r="M113" s="123" t="s">
        <v>20</v>
      </c>
      <c r="N113" s="123"/>
      <c r="O113" s="123"/>
      <c r="P113" s="123"/>
      <c r="Q113" s="318"/>
      <c r="R113" s="319"/>
      <c r="S113" s="322"/>
    </row>
    <row r="114" spans="1:19" ht="16.5" customHeight="1" x14ac:dyDescent="0.35">
      <c r="A114" s="19"/>
      <c r="B114" s="326" t="s">
        <v>636</v>
      </c>
      <c r="C114" s="257" t="s">
        <v>370</v>
      </c>
      <c r="D114" s="328" t="s">
        <v>1125</v>
      </c>
      <c r="E114" s="33" t="s">
        <v>17</v>
      </c>
      <c r="F114" s="33" t="s">
        <v>14</v>
      </c>
      <c r="G114" s="324" t="s">
        <v>5</v>
      </c>
      <c r="H114" s="123"/>
      <c r="I114" s="123"/>
      <c r="J114" s="123"/>
      <c r="K114" s="123"/>
      <c r="L114" s="123"/>
      <c r="M114" s="123"/>
      <c r="N114" s="123" t="s">
        <v>20</v>
      </c>
      <c r="O114" s="123"/>
      <c r="P114" s="123"/>
      <c r="Q114" s="318"/>
      <c r="R114" s="319" t="s">
        <v>20</v>
      </c>
      <c r="S114" s="322"/>
    </row>
    <row r="115" spans="1:19" x14ac:dyDescent="0.35">
      <c r="A115" s="19"/>
      <c r="B115" s="326" t="s">
        <v>637</v>
      </c>
      <c r="C115" s="257" t="s">
        <v>371</v>
      </c>
      <c r="D115" s="328" t="s">
        <v>372</v>
      </c>
      <c r="E115" s="33" t="s">
        <v>17</v>
      </c>
      <c r="F115" s="33" t="s">
        <v>14</v>
      </c>
      <c r="G115" s="324" t="s">
        <v>5</v>
      </c>
      <c r="H115" s="123"/>
      <c r="I115" s="123"/>
      <c r="J115" s="123"/>
      <c r="K115" s="123"/>
      <c r="L115" s="123"/>
      <c r="M115" s="123"/>
      <c r="N115" s="123" t="s">
        <v>20</v>
      </c>
      <c r="O115" s="123"/>
      <c r="P115" s="123"/>
      <c r="Q115" s="318"/>
      <c r="R115" s="319" t="s">
        <v>20</v>
      </c>
      <c r="S115" s="322"/>
    </row>
    <row r="116" spans="1:19" ht="16.5" customHeight="1" x14ac:dyDescent="0.35">
      <c r="A116" s="19"/>
      <c r="B116" s="326" t="s">
        <v>635</v>
      </c>
      <c r="C116" s="257" t="s">
        <v>374</v>
      </c>
      <c r="D116" s="328" t="s">
        <v>1114</v>
      </c>
      <c r="E116" s="33" t="s">
        <v>17</v>
      </c>
      <c r="F116" s="33" t="s">
        <v>14</v>
      </c>
      <c r="G116" s="324" t="s">
        <v>5</v>
      </c>
      <c r="H116" s="123"/>
      <c r="I116" s="123"/>
      <c r="J116" s="123"/>
      <c r="K116" s="123"/>
      <c r="L116" s="123"/>
      <c r="M116" s="123"/>
      <c r="N116" s="123" t="s">
        <v>20</v>
      </c>
      <c r="O116" s="123"/>
      <c r="P116" s="123"/>
      <c r="Q116" s="318"/>
      <c r="R116" s="319" t="s">
        <v>20</v>
      </c>
      <c r="S116" s="322"/>
    </row>
    <row r="117" spans="1:19" ht="17.25" customHeight="1" x14ac:dyDescent="0.35">
      <c r="A117" s="19"/>
      <c r="B117" s="326" t="s">
        <v>638</v>
      </c>
      <c r="C117" s="257" t="s">
        <v>374</v>
      </c>
      <c r="D117" s="328" t="s">
        <v>530</v>
      </c>
      <c r="E117" s="33" t="s">
        <v>17</v>
      </c>
      <c r="F117" s="33" t="s">
        <v>14</v>
      </c>
      <c r="G117" s="324" t="s">
        <v>5</v>
      </c>
      <c r="H117" s="123"/>
      <c r="I117" s="123"/>
      <c r="J117" s="123"/>
      <c r="K117" s="123"/>
      <c r="L117" s="123"/>
      <c r="M117" s="123"/>
      <c r="N117" s="123" t="s">
        <v>20</v>
      </c>
      <c r="O117" s="123"/>
      <c r="P117" s="123"/>
      <c r="Q117" s="318"/>
      <c r="R117" s="319" t="s">
        <v>20</v>
      </c>
      <c r="S117" s="322"/>
    </row>
    <row r="118" spans="1:19" x14ac:dyDescent="0.35">
      <c r="A118" s="19"/>
      <c r="B118" s="326" t="s">
        <v>639</v>
      </c>
      <c r="C118" s="257" t="s">
        <v>375</v>
      </c>
      <c r="D118" s="328" t="s">
        <v>1126</v>
      </c>
      <c r="E118" s="33" t="s">
        <v>17</v>
      </c>
      <c r="F118" s="33" t="s">
        <v>14</v>
      </c>
      <c r="G118" s="324" t="s">
        <v>5</v>
      </c>
      <c r="H118" s="123"/>
      <c r="I118" s="123"/>
      <c r="J118" s="123"/>
      <c r="K118" s="123"/>
      <c r="L118" s="123"/>
      <c r="M118" s="123"/>
      <c r="N118" s="123" t="s">
        <v>20</v>
      </c>
      <c r="O118" s="123"/>
      <c r="P118" s="123"/>
      <c r="Q118" s="318"/>
      <c r="R118" s="319" t="s">
        <v>20</v>
      </c>
      <c r="S118" s="322"/>
    </row>
    <row r="119" spans="1:19" x14ac:dyDescent="0.35">
      <c r="A119" s="19"/>
      <c r="B119" s="326" t="s">
        <v>640</v>
      </c>
      <c r="C119" s="257" t="s">
        <v>375</v>
      </c>
      <c r="D119" s="328" t="s">
        <v>610</v>
      </c>
      <c r="E119" s="33" t="s">
        <v>17</v>
      </c>
      <c r="F119" s="33" t="s">
        <v>14</v>
      </c>
      <c r="G119" s="324" t="s">
        <v>5</v>
      </c>
      <c r="H119" s="123"/>
      <c r="I119" s="123"/>
      <c r="J119" s="123"/>
      <c r="K119" s="123"/>
      <c r="L119" s="123"/>
      <c r="M119" s="123"/>
      <c r="N119" s="123" t="s">
        <v>20</v>
      </c>
      <c r="O119" s="123"/>
      <c r="P119" s="123"/>
      <c r="Q119" s="318"/>
      <c r="R119" s="319" t="s">
        <v>20</v>
      </c>
      <c r="S119" s="322"/>
    </row>
    <row r="120" spans="1:19" x14ac:dyDescent="0.35">
      <c r="A120" s="19"/>
      <c r="B120" s="326" t="s">
        <v>1089</v>
      </c>
      <c r="C120" s="257" t="s">
        <v>375</v>
      </c>
      <c r="D120" s="328" t="s">
        <v>1090</v>
      </c>
      <c r="E120" s="33" t="s">
        <v>17</v>
      </c>
      <c r="F120" s="33" t="s">
        <v>14</v>
      </c>
      <c r="G120" s="324" t="s">
        <v>5</v>
      </c>
      <c r="H120" s="123"/>
      <c r="I120" s="123"/>
      <c r="J120" s="123"/>
      <c r="K120" s="123"/>
      <c r="L120" s="123"/>
      <c r="M120" s="123"/>
      <c r="N120" s="123" t="s">
        <v>20</v>
      </c>
      <c r="O120" s="123"/>
      <c r="P120" s="123"/>
      <c r="Q120" s="318"/>
      <c r="R120" s="319"/>
      <c r="S120" s="322"/>
    </row>
    <row r="121" spans="1:19" ht="18" customHeight="1" x14ac:dyDescent="0.35">
      <c r="B121" s="326" t="s">
        <v>641</v>
      </c>
      <c r="C121" s="257" t="s">
        <v>376</v>
      </c>
      <c r="D121" s="328" t="s">
        <v>1116</v>
      </c>
      <c r="E121" s="33" t="s">
        <v>17</v>
      </c>
      <c r="F121" s="33" t="s">
        <v>14</v>
      </c>
      <c r="G121" s="324" t="s">
        <v>5</v>
      </c>
      <c r="H121" s="123"/>
      <c r="I121" s="123"/>
      <c r="J121" s="123"/>
      <c r="K121" s="123"/>
      <c r="L121" s="123"/>
      <c r="M121" s="123"/>
      <c r="N121" s="123" t="s">
        <v>20</v>
      </c>
      <c r="O121" s="123"/>
      <c r="P121" s="123"/>
      <c r="Q121" s="318"/>
      <c r="R121" s="319" t="s">
        <v>20</v>
      </c>
      <c r="S121" s="322"/>
    </row>
    <row r="122" spans="1:19" ht="18" customHeight="1" x14ac:dyDescent="0.35">
      <c r="B122" s="326" t="s">
        <v>642</v>
      </c>
      <c r="C122" s="257" t="s">
        <v>376</v>
      </c>
      <c r="D122" s="328" t="s">
        <v>1118</v>
      </c>
      <c r="E122" s="33" t="s">
        <v>17</v>
      </c>
      <c r="F122" s="33" t="s">
        <v>14</v>
      </c>
      <c r="G122" s="324" t="s">
        <v>5</v>
      </c>
      <c r="H122" s="123"/>
      <c r="I122" s="123"/>
      <c r="J122" s="123"/>
      <c r="K122" s="123"/>
      <c r="L122" s="123"/>
      <c r="M122" s="123"/>
      <c r="N122" s="123" t="s">
        <v>20</v>
      </c>
      <c r="O122" s="123"/>
      <c r="P122" s="123"/>
      <c r="Q122" s="318"/>
      <c r="R122" s="319" t="s">
        <v>20</v>
      </c>
      <c r="S122" s="322"/>
    </row>
    <row r="123" spans="1:19" ht="18.75" customHeight="1" x14ac:dyDescent="0.35">
      <c r="B123" s="326" t="s">
        <v>643</v>
      </c>
      <c r="C123" s="257" t="s">
        <v>376</v>
      </c>
      <c r="D123" s="328" t="s">
        <v>533</v>
      </c>
      <c r="E123" s="33" t="s">
        <v>17</v>
      </c>
      <c r="F123" s="33" t="s">
        <v>14</v>
      </c>
      <c r="G123" s="324" t="s">
        <v>5</v>
      </c>
      <c r="H123" s="123"/>
      <c r="I123" s="123"/>
      <c r="J123" s="123"/>
      <c r="K123" s="123"/>
      <c r="L123" s="123"/>
      <c r="M123" s="123"/>
      <c r="N123" s="123" t="s">
        <v>20</v>
      </c>
      <c r="O123" s="123"/>
      <c r="P123" s="123"/>
      <c r="Q123" s="318"/>
      <c r="R123" s="319" t="s">
        <v>20</v>
      </c>
      <c r="S123" s="322"/>
    </row>
    <row r="124" spans="1:19" ht="16.5" customHeight="1" x14ac:dyDescent="0.35">
      <c r="B124" s="326" t="s">
        <v>644</v>
      </c>
      <c r="C124" s="257" t="s">
        <v>376</v>
      </c>
      <c r="D124" s="328" t="s">
        <v>532</v>
      </c>
      <c r="E124" s="33" t="s">
        <v>17</v>
      </c>
      <c r="F124" s="33" t="s">
        <v>14</v>
      </c>
      <c r="G124" s="324" t="s">
        <v>5</v>
      </c>
      <c r="H124" s="123"/>
      <c r="I124" s="123"/>
      <c r="J124" s="123"/>
      <c r="K124" s="123"/>
      <c r="L124" s="123"/>
      <c r="M124" s="123"/>
      <c r="N124" s="123" t="s">
        <v>20</v>
      </c>
      <c r="O124" s="123"/>
      <c r="P124" s="123"/>
      <c r="Q124" s="318"/>
      <c r="R124" s="319" t="s">
        <v>20</v>
      </c>
      <c r="S124" s="322"/>
    </row>
    <row r="125" spans="1:19" ht="29" x14ac:dyDescent="0.35">
      <c r="B125" s="326" t="s">
        <v>645</v>
      </c>
      <c r="C125" s="257" t="s">
        <v>381</v>
      </c>
      <c r="D125" s="328" t="s">
        <v>1127</v>
      </c>
      <c r="E125" s="33" t="s">
        <v>17</v>
      </c>
      <c r="F125" s="33" t="s">
        <v>14</v>
      </c>
      <c r="G125" s="324" t="s">
        <v>5</v>
      </c>
      <c r="H125" s="123"/>
      <c r="I125" s="123"/>
      <c r="J125" s="123"/>
      <c r="K125" s="123"/>
      <c r="L125" s="123"/>
      <c r="M125" s="123"/>
      <c r="N125" s="123" t="s">
        <v>20</v>
      </c>
      <c r="O125" s="123"/>
      <c r="P125" s="123"/>
      <c r="Q125" s="318"/>
      <c r="R125" s="319" t="s">
        <v>20</v>
      </c>
      <c r="S125" s="322"/>
    </row>
    <row r="126" spans="1:19" ht="17.25" customHeight="1" x14ac:dyDescent="0.35">
      <c r="B126" s="331" t="s">
        <v>688</v>
      </c>
      <c r="C126" s="208" t="s">
        <v>382</v>
      </c>
      <c r="D126" s="33" t="s">
        <v>390</v>
      </c>
      <c r="E126" s="33" t="s">
        <v>17</v>
      </c>
      <c r="F126" s="33" t="s">
        <v>14</v>
      </c>
      <c r="G126" s="317" t="s">
        <v>347</v>
      </c>
      <c r="H126" s="123"/>
      <c r="I126" s="123"/>
      <c r="J126" s="123"/>
      <c r="K126" s="123"/>
      <c r="L126" s="123"/>
      <c r="M126" s="123"/>
      <c r="N126" s="123"/>
      <c r="O126" s="123"/>
      <c r="P126" s="123" t="s">
        <v>20</v>
      </c>
      <c r="Q126" s="318"/>
      <c r="R126" s="319" t="s">
        <v>20</v>
      </c>
      <c r="S126" s="322"/>
    </row>
    <row r="127" spans="1:19" x14ac:dyDescent="0.35">
      <c r="B127" s="331" t="s">
        <v>689</v>
      </c>
      <c r="C127" s="208" t="s">
        <v>384</v>
      </c>
      <c r="D127" s="170" t="s">
        <v>1096</v>
      </c>
      <c r="E127" s="33" t="s">
        <v>17</v>
      </c>
      <c r="F127" s="33" t="s">
        <v>14</v>
      </c>
      <c r="G127" s="317" t="s">
        <v>5</v>
      </c>
      <c r="H127" s="123"/>
      <c r="I127" s="123"/>
      <c r="J127" s="123"/>
      <c r="K127" s="123"/>
      <c r="L127" s="123"/>
      <c r="M127" s="123"/>
      <c r="N127" s="123"/>
      <c r="O127" s="123"/>
      <c r="P127" s="123" t="s">
        <v>20</v>
      </c>
      <c r="Q127" s="318"/>
      <c r="R127" s="319" t="s">
        <v>20</v>
      </c>
      <c r="S127" s="322"/>
    </row>
    <row r="128" spans="1:19" x14ac:dyDescent="0.35">
      <c r="B128" s="331" t="s">
        <v>1091</v>
      </c>
      <c r="C128" s="208" t="s">
        <v>384</v>
      </c>
      <c r="D128" s="170" t="s">
        <v>1097</v>
      </c>
      <c r="E128" s="33" t="s">
        <v>17</v>
      </c>
      <c r="F128" s="33" t="s">
        <v>14</v>
      </c>
      <c r="G128" s="317" t="s">
        <v>5</v>
      </c>
      <c r="H128" s="123"/>
      <c r="I128" s="123"/>
      <c r="J128" s="123"/>
      <c r="K128" s="123"/>
      <c r="L128" s="123"/>
      <c r="M128" s="123"/>
      <c r="N128" s="123"/>
      <c r="O128" s="123"/>
      <c r="P128" s="123" t="s">
        <v>20</v>
      </c>
      <c r="Q128" s="318"/>
      <c r="R128" s="319"/>
      <c r="S128" s="322"/>
    </row>
    <row r="129" spans="2:19" ht="15.65" customHeight="1" x14ac:dyDescent="0.35">
      <c r="B129" s="331" t="s">
        <v>690</v>
      </c>
      <c r="C129" s="208" t="s">
        <v>385</v>
      </c>
      <c r="D129" s="32" t="s">
        <v>634</v>
      </c>
      <c r="E129" s="33" t="s">
        <v>17</v>
      </c>
      <c r="F129" s="33" t="s">
        <v>14</v>
      </c>
      <c r="G129" s="317" t="s">
        <v>346</v>
      </c>
      <c r="H129" s="123"/>
      <c r="I129" s="123"/>
      <c r="J129" s="123"/>
      <c r="K129" s="123"/>
      <c r="L129" s="123"/>
      <c r="M129" s="123"/>
      <c r="N129" s="123"/>
      <c r="O129" s="123"/>
      <c r="P129" s="123" t="s">
        <v>20</v>
      </c>
      <c r="Q129" s="318"/>
      <c r="R129" s="319" t="s">
        <v>20</v>
      </c>
      <c r="S129" s="322"/>
    </row>
    <row r="130" spans="2:19" s="19" customFormat="1" x14ac:dyDescent="0.35">
      <c r="B130" s="326" t="s">
        <v>592</v>
      </c>
      <c r="C130" s="257" t="s">
        <v>579</v>
      </c>
      <c r="D130" s="328" t="s">
        <v>1122</v>
      </c>
      <c r="E130" s="33" t="s">
        <v>17</v>
      </c>
      <c r="F130" s="33" t="s">
        <v>14</v>
      </c>
      <c r="G130" s="324" t="s">
        <v>5</v>
      </c>
      <c r="H130" s="123"/>
      <c r="I130" s="123"/>
      <c r="J130" s="123"/>
      <c r="K130" s="123"/>
      <c r="L130" s="123"/>
      <c r="M130" s="123"/>
      <c r="N130" s="123"/>
      <c r="O130" s="123" t="s">
        <v>20</v>
      </c>
      <c r="P130" s="123"/>
      <c r="Q130" s="318"/>
      <c r="R130" s="319" t="s">
        <v>20</v>
      </c>
      <c r="S130" s="322"/>
    </row>
    <row r="131" spans="2:19" s="19" customFormat="1" x14ac:dyDescent="0.35">
      <c r="B131" s="326" t="s">
        <v>781</v>
      </c>
      <c r="C131" s="257" t="s">
        <v>579</v>
      </c>
      <c r="D131" s="328" t="s">
        <v>1128</v>
      </c>
      <c r="E131" s="33" t="s">
        <v>17</v>
      </c>
      <c r="F131" s="33" t="s">
        <v>14</v>
      </c>
      <c r="G131" s="324" t="s">
        <v>5</v>
      </c>
      <c r="H131" s="123"/>
      <c r="I131" s="123"/>
      <c r="J131" s="123"/>
      <c r="K131" s="123"/>
      <c r="L131" s="123"/>
      <c r="M131" s="123"/>
      <c r="N131" s="123"/>
      <c r="O131" s="123" t="s">
        <v>20</v>
      </c>
      <c r="P131" s="123"/>
      <c r="Q131" s="318"/>
      <c r="R131" s="319"/>
      <c r="S131" s="322"/>
    </row>
    <row r="132" spans="2:19" s="19" customFormat="1" ht="29" x14ac:dyDescent="0.35">
      <c r="B132" s="326" t="s">
        <v>593</v>
      </c>
      <c r="C132" s="257" t="s">
        <v>369</v>
      </c>
      <c r="D132" s="328" t="s">
        <v>1129</v>
      </c>
      <c r="E132" s="33" t="s">
        <v>17</v>
      </c>
      <c r="F132" s="33" t="s">
        <v>14</v>
      </c>
      <c r="G132" s="324" t="s">
        <v>5</v>
      </c>
      <c r="H132" s="123"/>
      <c r="I132" s="123"/>
      <c r="J132" s="123"/>
      <c r="K132" s="123"/>
      <c r="L132" s="123"/>
      <c r="M132" s="123"/>
      <c r="N132" s="123"/>
      <c r="O132" s="123" t="s">
        <v>20</v>
      </c>
      <c r="P132" s="123"/>
      <c r="Q132" s="318"/>
      <c r="R132" s="319" t="s">
        <v>20</v>
      </c>
      <c r="S132" s="322"/>
    </row>
    <row r="133" spans="2:19" s="19" customFormat="1" x14ac:dyDescent="0.35">
      <c r="C133" s="124"/>
      <c r="D133" s="124"/>
      <c r="E133" s="124"/>
      <c r="F133" s="124"/>
      <c r="G133" s="124"/>
      <c r="H133" s="124"/>
      <c r="I133" s="124"/>
      <c r="J133" s="124"/>
      <c r="K133" s="124"/>
      <c r="L133" s="124"/>
      <c r="M133" s="124"/>
      <c r="N133" s="124"/>
      <c r="O133" s="124"/>
      <c r="P133" s="124"/>
      <c r="Q133" s="124"/>
      <c r="R133" s="124"/>
    </row>
    <row r="134" spans="2:19" s="19" customFormat="1" x14ac:dyDescent="0.35">
      <c r="C134" s="124"/>
      <c r="D134" s="124"/>
      <c r="E134" s="124"/>
      <c r="F134" s="124"/>
      <c r="G134" s="124"/>
      <c r="H134" s="124"/>
      <c r="I134" s="124"/>
      <c r="J134" s="124"/>
      <c r="K134" s="124"/>
      <c r="L134" s="124"/>
      <c r="M134" s="124"/>
      <c r="N134" s="124"/>
      <c r="O134" s="124"/>
      <c r="P134" s="124"/>
      <c r="Q134" s="124"/>
      <c r="R134" s="124"/>
    </row>
    <row r="135" spans="2:19" s="19" customFormat="1" x14ac:dyDescent="0.35">
      <c r="C135" s="124"/>
      <c r="D135" s="124"/>
      <c r="E135" s="124"/>
      <c r="F135" s="124"/>
      <c r="G135" s="124"/>
      <c r="H135" s="124"/>
      <c r="I135" s="124"/>
      <c r="J135" s="124"/>
      <c r="K135" s="124"/>
      <c r="L135" s="124"/>
      <c r="M135" s="124"/>
      <c r="N135" s="124"/>
      <c r="O135" s="124"/>
      <c r="P135" s="124"/>
      <c r="Q135" s="124"/>
      <c r="R135" s="124"/>
    </row>
    <row r="136" spans="2:19" s="19" customFormat="1" x14ac:dyDescent="0.35">
      <c r="C136" s="124"/>
      <c r="D136" s="124"/>
      <c r="E136" s="124"/>
      <c r="F136" s="124"/>
      <c r="G136" s="124"/>
      <c r="H136" s="124"/>
      <c r="I136" s="124"/>
      <c r="J136" s="124"/>
      <c r="K136" s="124"/>
      <c r="L136" s="124"/>
      <c r="M136" s="124"/>
      <c r="N136" s="124"/>
      <c r="O136" s="124"/>
      <c r="P136" s="124"/>
      <c r="Q136" s="124"/>
      <c r="R136" s="124"/>
    </row>
    <row r="137" spans="2:19" s="19" customFormat="1" x14ac:dyDescent="0.35">
      <c r="C137" s="124"/>
      <c r="D137" s="124"/>
      <c r="E137" s="124"/>
      <c r="F137" s="124"/>
      <c r="G137" s="124"/>
      <c r="H137" s="124"/>
      <c r="I137" s="124"/>
      <c r="J137" s="124"/>
      <c r="K137" s="124"/>
      <c r="L137" s="124"/>
      <c r="M137" s="124"/>
      <c r="N137" s="124"/>
      <c r="O137" s="124"/>
      <c r="P137" s="124"/>
      <c r="Q137" s="124"/>
      <c r="R137" s="124"/>
    </row>
    <row r="138" spans="2:19" s="19" customFormat="1" x14ac:dyDescent="0.35">
      <c r="C138" s="124"/>
      <c r="D138" s="124"/>
      <c r="E138" s="124"/>
      <c r="F138" s="124"/>
      <c r="G138" s="124"/>
      <c r="H138" s="124"/>
      <c r="I138" s="124"/>
      <c r="J138" s="124"/>
      <c r="K138" s="124"/>
      <c r="L138" s="124"/>
      <c r="M138" s="124"/>
      <c r="N138" s="124"/>
      <c r="O138" s="124"/>
      <c r="P138" s="124"/>
      <c r="Q138" s="124"/>
      <c r="R138" s="124"/>
    </row>
    <row r="139" spans="2:19" s="19" customFormat="1" x14ac:dyDescent="0.35">
      <c r="C139" s="124"/>
      <c r="D139" s="124"/>
      <c r="E139" s="124"/>
      <c r="F139" s="124"/>
      <c r="G139" s="124"/>
      <c r="H139" s="124"/>
      <c r="I139" s="124"/>
      <c r="J139" s="124"/>
      <c r="K139" s="124"/>
      <c r="L139" s="124"/>
      <c r="M139" s="124"/>
      <c r="N139" s="124"/>
      <c r="O139" s="124"/>
      <c r="P139" s="124"/>
      <c r="Q139" s="124"/>
      <c r="R139" s="124"/>
    </row>
    <row r="140" spans="2:19" s="19" customFormat="1" x14ac:dyDescent="0.35">
      <c r="C140" s="124"/>
      <c r="D140" s="124"/>
      <c r="E140" s="124"/>
      <c r="F140" s="124"/>
      <c r="G140" s="124"/>
      <c r="H140" s="124"/>
      <c r="I140" s="124"/>
      <c r="J140" s="124"/>
      <c r="K140" s="124"/>
      <c r="L140" s="124"/>
      <c r="M140" s="124"/>
      <c r="N140" s="124"/>
      <c r="O140" s="124"/>
      <c r="P140" s="124"/>
      <c r="Q140" s="124"/>
      <c r="R140" s="124"/>
    </row>
    <row r="141" spans="2:19" s="19" customFormat="1" x14ac:dyDescent="0.35">
      <c r="C141" s="124"/>
      <c r="D141" s="124"/>
      <c r="E141" s="124"/>
      <c r="F141" s="124"/>
      <c r="G141" s="124"/>
      <c r="H141" s="124"/>
      <c r="I141" s="124"/>
      <c r="J141" s="124"/>
      <c r="K141" s="124"/>
      <c r="L141" s="124"/>
      <c r="M141" s="124"/>
      <c r="N141" s="124"/>
      <c r="O141" s="124"/>
      <c r="P141" s="124"/>
      <c r="Q141" s="124"/>
      <c r="R141" s="124"/>
    </row>
    <row r="142" spans="2:19" s="19" customFormat="1" x14ac:dyDescent="0.35">
      <c r="C142" s="124"/>
      <c r="D142" s="124"/>
      <c r="E142" s="124"/>
      <c r="F142" s="124"/>
      <c r="G142" s="124"/>
      <c r="H142" s="124"/>
      <c r="I142" s="124"/>
      <c r="J142" s="124"/>
      <c r="K142" s="124"/>
      <c r="L142" s="124"/>
      <c r="M142" s="124"/>
      <c r="N142" s="124"/>
      <c r="O142" s="124"/>
      <c r="P142" s="124"/>
      <c r="Q142" s="124"/>
      <c r="R142" s="124"/>
    </row>
    <row r="143" spans="2:19" s="19" customFormat="1" x14ac:dyDescent="0.35">
      <c r="C143" s="124"/>
      <c r="D143" s="124"/>
      <c r="E143" s="124"/>
      <c r="F143" s="124"/>
      <c r="G143" s="124"/>
      <c r="H143" s="124"/>
      <c r="I143" s="124"/>
      <c r="J143" s="124"/>
      <c r="K143" s="124"/>
      <c r="L143" s="124"/>
      <c r="M143" s="124"/>
      <c r="N143" s="124"/>
      <c r="O143" s="124"/>
      <c r="P143" s="124"/>
      <c r="Q143" s="124"/>
      <c r="R143" s="124"/>
    </row>
    <row r="144" spans="2:19" s="19" customFormat="1" x14ac:dyDescent="0.35">
      <c r="C144" s="124"/>
      <c r="D144" s="124"/>
      <c r="E144" s="124"/>
      <c r="F144" s="124"/>
      <c r="G144" s="124"/>
      <c r="H144" s="124"/>
      <c r="I144" s="124"/>
      <c r="J144" s="124"/>
      <c r="K144" s="124"/>
      <c r="L144" s="124"/>
      <c r="M144" s="124"/>
      <c r="N144" s="124"/>
      <c r="O144" s="124"/>
      <c r="P144" s="124"/>
      <c r="Q144" s="124"/>
      <c r="R144" s="124"/>
    </row>
    <row r="145" spans="3:18" s="19" customFormat="1" x14ac:dyDescent="0.35">
      <c r="C145" s="124"/>
      <c r="D145" s="124"/>
      <c r="E145" s="124"/>
      <c r="F145" s="124"/>
      <c r="G145" s="124"/>
      <c r="H145" s="124"/>
      <c r="I145" s="124"/>
      <c r="J145" s="124"/>
      <c r="K145" s="124"/>
      <c r="L145" s="124"/>
      <c r="M145" s="124"/>
      <c r="N145" s="124"/>
      <c r="O145" s="124"/>
      <c r="P145" s="124"/>
      <c r="Q145" s="124"/>
      <c r="R145" s="124"/>
    </row>
    <row r="146" spans="3:18" s="19" customFormat="1" x14ac:dyDescent="0.35">
      <c r="C146" s="124"/>
      <c r="D146" s="124"/>
      <c r="E146" s="124"/>
      <c r="F146" s="124"/>
      <c r="G146" s="124"/>
      <c r="H146" s="124"/>
      <c r="I146" s="124"/>
      <c r="J146" s="124"/>
      <c r="K146" s="124"/>
      <c r="L146" s="124"/>
      <c r="M146" s="124"/>
      <c r="N146" s="124"/>
      <c r="O146" s="124"/>
      <c r="P146" s="124"/>
      <c r="Q146" s="124"/>
      <c r="R146" s="124"/>
    </row>
    <row r="147" spans="3:18" s="19" customFormat="1" x14ac:dyDescent="0.35">
      <c r="C147" s="124"/>
      <c r="D147" s="124"/>
      <c r="E147" s="124"/>
      <c r="F147" s="124"/>
      <c r="G147" s="124"/>
      <c r="H147" s="124"/>
      <c r="I147" s="124"/>
      <c r="J147" s="124"/>
      <c r="K147" s="124"/>
      <c r="L147" s="124"/>
      <c r="M147" s="124"/>
      <c r="N147" s="124"/>
      <c r="O147" s="124"/>
      <c r="P147" s="124"/>
      <c r="Q147" s="124"/>
      <c r="R147" s="124"/>
    </row>
    <row r="148" spans="3:18" s="19" customFormat="1" x14ac:dyDescent="0.35">
      <c r="C148" s="124"/>
      <c r="D148" s="124"/>
      <c r="E148" s="124"/>
      <c r="F148" s="124"/>
      <c r="G148" s="124"/>
      <c r="H148" s="124"/>
      <c r="I148" s="124"/>
      <c r="J148" s="124"/>
      <c r="K148" s="124"/>
      <c r="L148" s="124"/>
      <c r="M148" s="124"/>
      <c r="N148" s="124"/>
      <c r="O148" s="124"/>
      <c r="P148" s="124"/>
      <c r="Q148" s="124"/>
      <c r="R148" s="124"/>
    </row>
    <row r="149" spans="3:18" s="19" customFormat="1" x14ac:dyDescent="0.35">
      <c r="C149" s="124"/>
      <c r="D149" s="124"/>
      <c r="E149" s="124"/>
      <c r="F149" s="124"/>
      <c r="G149" s="124"/>
      <c r="H149" s="124"/>
      <c r="I149" s="124"/>
      <c r="J149" s="124"/>
      <c r="K149" s="124"/>
      <c r="L149" s="124"/>
      <c r="M149" s="124"/>
      <c r="N149" s="124"/>
      <c r="O149" s="124"/>
      <c r="P149" s="124"/>
      <c r="Q149" s="124"/>
      <c r="R149" s="124"/>
    </row>
    <row r="150" spans="3:18" s="19" customFormat="1" x14ac:dyDescent="0.35">
      <c r="C150" s="124"/>
      <c r="D150" s="124"/>
      <c r="E150" s="124"/>
      <c r="F150" s="124"/>
      <c r="G150" s="124"/>
      <c r="H150" s="124"/>
      <c r="I150" s="124"/>
      <c r="J150" s="124"/>
      <c r="K150" s="124"/>
      <c r="L150" s="124"/>
      <c r="M150" s="124"/>
      <c r="N150" s="124"/>
      <c r="O150" s="124"/>
      <c r="P150" s="124"/>
      <c r="Q150" s="124"/>
      <c r="R150" s="124"/>
    </row>
    <row r="151" spans="3:18" s="19" customFormat="1" x14ac:dyDescent="0.35">
      <c r="C151" s="124"/>
      <c r="D151" s="124"/>
      <c r="E151" s="124"/>
      <c r="F151" s="124"/>
      <c r="G151" s="124"/>
      <c r="H151" s="124"/>
      <c r="I151" s="124"/>
      <c r="J151" s="124"/>
      <c r="K151" s="124"/>
      <c r="L151" s="124"/>
      <c r="M151" s="124"/>
      <c r="N151" s="124"/>
      <c r="O151" s="124"/>
      <c r="P151" s="124"/>
      <c r="Q151" s="124"/>
      <c r="R151" s="124"/>
    </row>
  </sheetData>
  <mergeCells count="2">
    <mergeCell ref="H2:N2"/>
    <mergeCell ref="Q2:R2"/>
  </mergeCells>
  <phoneticPr fontId="1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0A304-D63A-423C-91D3-B039CC4D7542}">
  <sheetPr>
    <pageSetUpPr fitToPage="1"/>
  </sheetPr>
  <dimension ref="A1:BH163"/>
  <sheetViews>
    <sheetView zoomScale="80" zoomScaleNormal="80" workbookViewId="0">
      <pane ySplit="4" topLeftCell="A5" activePane="bottomLeft" state="frozen"/>
      <selection pane="bottomLeft" activeCell="A4" sqref="A4"/>
    </sheetView>
  </sheetViews>
  <sheetFormatPr defaultColWidth="9.1796875" defaultRowHeight="14.5" outlineLevelRow="1" x14ac:dyDescent="0.35"/>
  <cols>
    <col min="1" max="1" width="16.54296875" style="13" customWidth="1"/>
    <col min="2" max="2" width="15.7265625" style="165" customWidth="1"/>
    <col min="3" max="3" width="76.26953125" style="173" customWidth="1"/>
    <col min="4" max="4" width="11.26953125" style="165" customWidth="1"/>
    <col min="5" max="5" width="11.26953125" style="303" customWidth="1"/>
    <col min="6" max="6" width="12.453125" style="303" customWidth="1"/>
    <col min="7" max="7" width="12.453125" style="304" customWidth="1"/>
    <col min="8" max="8" width="40.453125" style="13" customWidth="1"/>
    <col min="9" max="9" width="52.453125" style="165" customWidth="1"/>
    <col min="10" max="10" width="70.81640625" style="165" customWidth="1"/>
    <col min="11" max="11" width="53.453125" style="165" customWidth="1"/>
    <col min="12" max="12" width="17.26953125" style="165" customWidth="1"/>
    <col min="13" max="13" width="50.81640625" style="165" customWidth="1"/>
    <col min="14" max="14" width="68" style="165" customWidth="1"/>
    <col min="15" max="15" width="8.81640625" style="177" hidden="1" customWidth="1"/>
    <col min="16" max="16" width="11.453125" style="165" hidden="1" customWidth="1"/>
    <col min="17" max="17" width="10" style="281" hidden="1" customWidth="1"/>
    <col min="18" max="18" width="11.453125" style="281" hidden="1" customWidth="1"/>
    <col min="19" max="19" width="24.7265625" style="165" hidden="1" customWidth="1"/>
    <col min="20" max="16384" width="9.1796875" style="165"/>
  </cols>
  <sheetData>
    <row r="1" spans="1:19" ht="14.25" customHeight="1" x14ac:dyDescent="0.35">
      <c r="A1" s="38"/>
      <c r="B1" s="392" t="s">
        <v>975</v>
      </c>
      <c r="C1" s="393"/>
      <c r="D1"/>
      <c r="E1" s="35"/>
      <c r="F1" s="35"/>
      <c r="G1" s="35"/>
      <c r="H1"/>
      <c r="I1" s="1"/>
      <c r="J1" s="1"/>
      <c r="K1" s="1"/>
      <c r="L1" s="162"/>
      <c r="M1" s="163"/>
      <c r="N1" s="163"/>
      <c r="O1" s="164"/>
    </row>
    <row r="2" spans="1:19" ht="13.4" hidden="1" customHeight="1" outlineLevel="1" x14ac:dyDescent="0.35">
      <c r="A2" s="1"/>
      <c r="B2" s="1"/>
      <c r="C2" s="1"/>
      <c r="D2" s="1"/>
      <c r="E2" s="171"/>
      <c r="F2" s="171"/>
      <c r="G2" s="171"/>
      <c r="H2" s="1"/>
      <c r="I2" s="1"/>
      <c r="J2" s="1"/>
      <c r="K2" s="1"/>
      <c r="L2" s="1"/>
      <c r="M2" s="1"/>
      <c r="N2" s="1"/>
      <c r="O2" s="164"/>
      <c r="Q2" s="280"/>
      <c r="R2" s="280"/>
    </row>
    <row r="3" spans="1:19" ht="14.25" hidden="1" customHeight="1" outlineLevel="1" x14ac:dyDescent="0.35">
      <c r="A3" s="4"/>
      <c r="B3" s="2"/>
      <c r="C3" s="3"/>
      <c r="D3" s="4"/>
      <c r="E3" s="292"/>
      <c r="F3" s="292"/>
      <c r="G3" s="292"/>
      <c r="H3" s="4"/>
      <c r="I3" s="4"/>
      <c r="J3" s="4"/>
      <c r="K3" s="4"/>
      <c r="L3" s="5"/>
      <c r="M3" s="6"/>
      <c r="N3" s="6"/>
      <c r="O3" s="164"/>
      <c r="Q3" s="280"/>
      <c r="R3" s="280"/>
    </row>
    <row r="4" spans="1:19" ht="78.75" customHeight="1" collapsed="1" x14ac:dyDescent="0.35">
      <c r="A4" s="29" t="s">
        <v>179</v>
      </c>
      <c r="B4" s="30" t="s">
        <v>31</v>
      </c>
      <c r="C4" s="30" t="s">
        <v>0</v>
      </c>
      <c r="D4" s="28" t="s">
        <v>737</v>
      </c>
      <c r="E4" s="270" t="s">
        <v>391</v>
      </c>
      <c r="F4" s="270" t="s">
        <v>1106</v>
      </c>
      <c r="G4" s="270" t="s">
        <v>742</v>
      </c>
      <c r="H4" s="29" t="s">
        <v>16</v>
      </c>
      <c r="I4" s="30" t="s">
        <v>180</v>
      </c>
      <c r="J4" s="30" t="s">
        <v>1</v>
      </c>
      <c r="K4" s="30" t="s">
        <v>15</v>
      </c>
      <c r="L4" s="27" t="s">
        <v>2</v>
      </c>
      <c r="M4" s="27" t="s">
        <v>252</v>
      </c>
      <c r="N4" s="27" t="s">
        <v>3</v>
      </c>
      <c r="O4" s="7" t="s">
        <v>4</v>
      </c>
      <c r="P4" s="105" t="s">
        <v>297</v>
      </c>
      <c r="Q4" s="105" t="s">
        <v>391</v>
      </c>
      <c r="R4" s="105" t="s">
        <v>1220</v>
      </c>
      <c r="S4" s="105" t="s">
        <v>782</v>
      </c>
    </row>
    <row r="5" spans="1:19" ht="13.4" customHeight="1" x14ac:dyDescent="0.35">
      <c r="A5" s="8" t="s">
        <v>397</v>
      </c>
      <c r="B5" s="8"/>
      <c r="C5" s="9"/>
      <c r="D5" s="10"/>
      <c r="E5" s="10"/>
      <c r="F5" s="10"/>
      <c r="G5" s="10"/>
      <c r="H5" s="10"/>
      <c r="I5" s="10"/>
      <c r="J5" s="10"/>
      <c r="K5" s="10"/>
      <c r="L5" s="10"/>
      <c r="M5" s="10"/>
      <c r="N5" s="10"/>
      <c r="O5" s="11"/>
      <c r="P5" s="106"/>
      <c r="Q5" s="236"/>
      <c r="R5" s="236"/>
      <c r="S5" s="236"/>
    </row>
    <row r="6" spans="1:19" ht="70.5" customHeight="1" x14ac:dyDescent="0.35">
      <c r="A6" s="323" t="s">
        <v>720</v>
      </c>
      <c r="B6" s="394" t="s">
        <v>343</v>
      </c>
      <c r="C6" s="396" t="s">
        <v>1107</v>
      </c>
      <c r="D6" s="398" t="s">
        <v>5</v>
      </c>
      <c r="E6" s="168" t="s">
        <v>14</v>
      </c>
      <c r="F6" s="293" t="s">
        <v>17</v>
      </c>
      <c r="G6" s="293" t="s">
        <v>17</v>
      </c>
      <c r="H6" s="418" t="s">
        <v>7</v>
      </c>
      <c r="I6" s="290" t="s">
        <v>1045</v>
      </c>
      <c r="J6" s="290" t="s">
        <v>826</v>
      </c>
      <c r="K6" s="247" t="s">
        <v>392</v>
      </c>
      <c r="L6" s="166" t="s">
        <v>6</v>
      </c>
      <c r="M6" s="180"/>
      <c r="N6" s="180"/>
      <c r="O6" s="169">
        <f t="shared" ref="O6:O8" si="0">IF(L6="","0",IF(L6="Pass",1,IF(L6="Fail",0,IF(L6="TBD",0,IF(L6="N/A (Please provide reason)",1)))))</f>
        <v>0</v>
      </c>
      <c r="P6" s="233">
        <f>IF(AND(D6="M",L6="N/A (Please provide reason)"),1,0)</f>
        <v>0</v>
      </c>
      <c r="Q6" s="141">
        <f t="shared" ref="Q6:Q8" si="1">IF(E6 = "YES",1,0)</f>
        <v>1</v>
      </c>
      <c r="R6" s="141">
        <f t="shared" ref="R6:R8" si="2">IF(F6 = "YES",1,0)</f>
        <v>0</v>
      </c>
      <c r="S6" s="141">
        <f t="shared" ref="S6:S8" si="3">IF(G6 = "YES",1,0)</f>
        <v>0</v>
      </c>
    </row>
    <row r="7" spans="1:19" ht="116" x14ac:dyDescent="0.35">
      <c r="A7" s="323" t="s">
        <v>721</v>
      </c>
      <c r="B7" s="395"/>
      <c r="C7" s="397"/>
      <c r="D7" s="399"/>
      <c r="E7" s="293" t="s">
        <v>17</v>
      </c>
      <c r="F7" s="168" t="s">
        <v>14</v>
      </c>
      <c r="G7" s="293" t="s">
        <v>17</v>
      </c>
      <c r="H7" s="419"/>
      <c r="I7" s="290" t="s">
        <v>1108</v>
      </c>
      <c r="J7" s="290" t="s">
        <v>1204</v>
      </c>
      <c r="K7" s="247" t="s">
        <v>392</v>
      </c>
      <c r="L7" s="166" t="s">
        <v>6</v>
      </c>
      <c r="M7" s="180"/>
      <c r="N7" s="180"/>
      <c r="O7" s="169">
        <f t="shared" si="0"/>
        <v>0</v>
      </c>
      <c r="P7" s="233">
        <f>IF(AND(D7="M",L7="N/A (Please provide reason)"),1,0)</f>
        <v>0</v>
      </c>
      <c r="Q7" s="141">
        <f t="shared" si="1"/>
        <v>0</v>
      </c>
      <c r="R7" s="141">
        <f t="shared" si="2"/>
        <v>1</v>
      </c>
      <c r="S7" s="141">
        <f t="shared" si="3"/>
        <v>0</v>
      </c>
    </row>
    <row r="8" spans="1:19" ht="82.5" customHeight="1" x14ac:dyDescent="0.35">
      <c r="A8" s="323" t="s">
        <v>722</v>
      </c>
      <c r="B8" s="395"/>
      <c r="C8" s="397"/>
      <c r="D8" s="399"/>
      <c r="E8" s="293" t="s">
        <v>17</v>
      </c>
      <c r="F8" s="293" t="s">
        <v>17</v>
      </c>
      <c r="G8" s="291" t="s">
        <v>14</v>
      </c>
      <c r="H8" s="419"/>
      <c r="I8" s="290" t="s">
        <v>685</v>
      </c>
      <c r="J8" s="290" t="s">
        <v>827</v>
      </c>
      <c r="K8" s="247" t="s">
        <v>392</v>
      </c>
      <c r="L8" s="166" t="s">
        <v>6</v>
      </c>
      <c r="M8" s="180"/>
      <c r="N8" s="180"/>
      <c r="O8" s="169">
        <f t="shared" si="0"/>
        <v>0</v>
      </c>
      <c r="P8" s="233">
        <f>IF(AND(D8="M",L8="N/A (Please provide reason)"),1,0)</f>
        <v>0</v>
      </c>
      <c r="Q8" s="141">
        <f t="shared" si="1"/>
        <v>0</v>
      </c>
      <c r="R8" s="141">
        <f t="shared" si="2"/>
        <v>0</v>
      </c>
      <c r="S8" s="141">
        <f t="shared" si="3"/>
        <v>1</v>
      </c>
    </row>
    <row r="9" spans="1:19" ht="262.5" customHeight="1" x14ac:dyDescent="0.35">
      <c r="A9" s="245" t="s">
        <v>723</v>
      </c>
      <c r="B9" s="121" t="s">
        <v>354</v>
      </c>
      <c r="C9" s="246" t="s">
        <v>1011</v>
      </c>
      <c r="D9" s="231" t="s">
        <v>347</v>
      </c>
      <c r="E9" s="229" t="s">
        <v>14</v>
      </c>
      <c r="F9" s="229" t="s">
        <v>14</v>
      </c>
      <c r="G9" s="279" t="s">
        <v>14</v>
      </c>
      <c r="H9" s="247" t="s">
        <v>393</v>
      </c>
      <c r="I9" s="247" t="s">
        <v>394</v>
      </c>
      <c r="J9" s="247" t="s">
        <v>771</v>
      </c>
      <c r="K9" s="247" t="s">
        <v>395</v>
      </c>
      <c r="L9" s="166" t="s">
        <v>6</v>
      </c>
      <c r="M9" s="180"/>
      <c r="N9" s="180"/>
      <c r="O9" s="169">
        <f t="shared" ref="O9:O13" si="4">IF(L9="","0",IF(L9="Pass",1,IF(L9="Fail",0,IF(L9="TBD",0,IF(L9="N/A (Please provide reason)",1)))))</f>
        <v>0</v>
      </c>
      <c r="P9" s="233">
        <f>IF(AND(D9="M",L9="N/A (Please provide reason)"),1,0)</f>
        <v>0</v>
      </c>
      <c r="Q9" s="141">
        <f t="shared" ref="Q9:Q13" si="5">IF(E9 = "YES",1,0)</f>
        <v>1</v>
      </c>
      <c r="R9" s="141">
        <f t="shared" ref="R9:S13" si="6">IF(F9 = "YES",1,0)</f>
        <v>1</v>
      </c>
      <c r="S9" s="141">
        <f t="shared" si="6"/>
        <v>1</v>
      </c>
    </row>
    <row r="10" spans="1:19" ht="49.5" customHeight="1" x14ac:dyDescent="0.35">
      <c r="A10" s="245" t="s">
        <v>724</v>
      </c>
      <c r="B10" s="394" t="s">
        <v>667</v>
      </c>
      <c r="C10" s="402" t="s">
        <v>1140</v>
      </c>
      <c r="D10" s="398" t="s">
        <v>5</v>
      </c>
      <c r="E10" s="168" t="s">
        <v>14</v>
      </c>
      <c r="F10" s="34" t="s">
        <v>17</v>
      </c>
      <c r="G10" s="279" t="s">
        <v>17</v>
      </c>
      <c r="H10" s="247" t="s">
        <v>995</v>
      </c>
      <c r="I10" s="258" t="s">
        <v>999</v>
      </c>
      <c r="J10" s="418" t="s">
        <v>1001</v>
      </c>
      <c r="K10" s="396" t="s">
        <v>396</v>
      </c>
      <c r="L10" s="166" t="s">
        <v>6</v>
      </c>
      <c r="M10" s="180"/>
      <c r="N10" s="180"/>
      <c r="O10" s="169">
        <f t="shared" si="4"/>
        <v>0</v>
      </c>
      <c r="P10" s="233">
        <f>IF(AND(D10="M",L10="N/A (Please provide reason)"),1,0)</f>
        <v>0</v>
      </c>
      <c r="Q10" s="141">
        <f t="shared" si="5"/>
        <v>1</v>
      </c>
      <c r="R10" s="141">
        <f t="shared" si="6"/>
        <v>0</v>
      </c>
      <c r="S10" s="141">
        <f t="shared" si="6"/>
        <v>0</v>
      </c>
    </row>
    <row r="11" spans="1:19" ht="45" customHeight="1" x14ac:dyDescent="0.35">
      <c r="A11" s="245" t="s">
        <v>725</v>
      </c>
      <c r="B11" s="395"/>
      <c r="C11" s="408"/>
      <c r="D11" s="399"/>
      <c r="E11" s="34" t="s">
        <v>17</v>
      </c>
      <c r="F11" s="168" t="s">
        <v>14</v>
      </c>
      <c r="G11" s="279" t="s">
        <v>14</v>
      </c>
      <c r="H11" s="247" t="s">
        <v>996</v>
      </c>
      <c r="I11" s="258" t="s">
        <v>1000</v>
      </c>
      <c r="J11" s="419"/>
      <c r="K11" s="397"/>
      <c r="L11" s="166" t="s">
        <v>6</v>
      </c>
      <c r="M11" s="180"/>
      <c r="N11" s="180"/>
      <c r="O11" s="169">
        <f t="shared" si="4"/>
        <v>0</v>
      </c>
      <c r="P11" s="233">
        <f>IF(AND(D10="M",L11="N/A (Please provide reason)"),1,0)</f>
        <v>0</v>
      </c>
      <c r="Q11" s="141">
        <f t="shared" si="5"/>
        <v>0</v>
      </c>
      <c r="R11" s="141">
        <f t="shared" si="6"/>
        <v>1</v>
      </c>
      <c r="S11" s="141">
        <f t="shared" si="6"/>
        <v>1</v>
      </c>
    </row>
    <row r="12" spans="1:19" ht="45" customHeight="1" x14ac:dyDescent="0.35">
      <c r="A12" s="245" t="s">
        <v>726</v>
      </c>
      <c r="B12" s="395"/>
      <c r="C12" s="408"/>
      <c r="D12" s="399"/>
      <c r="E12" s="34" t="s">
        <v>17</v>
      </c>
      <c r="F12" s="34" t="s">
        <v>17</v>
      </c>
      <c r="G12" s="279" t="s">
        <v>14</v>
      </c>
      <c r="H12" s="247" t="s">
        <v>997</v>
      </c>
      <c r="I12" s="258" t="s">
        <v>998</v>
      </c>
      <c r="J12" s="419"/>
      <c r="K12" s="397"/>
      <c r="L12" s="166" t="s">
        <v>6</v>
      </c>
      <c r="M12" s="180"/>
      <c r="N12" s="180"/>
      <c r="O12" s="169">
        <f t="shared" si="4"/>
        <v>0</v>
      </c>
      <c r="P12" s="233">
        <f>IF(AND(D10="M",L12="N/A (Please provide reason)"),1,0)</f>
        <v>0</v>
      </c>
      <c r="Q12" s="141">
        <f t="shared" si="5"/>
        <v>0</v>
      </c>
      <c r="R12" s="141">
        <f t="shared" si="6"/>
        <v>0</v>
      </c>
      <c r="S12" s="141">
        <f t="shared" si="6"/>
        <v>1</v>
      </c>
    </row>
    <row r="13" spans="1:19" ht="45" customHeight="1" x14ac:dyDescent="0.35">
      <c r="A13" s="245" t="s">
        <v>727</v>
      </c>
      <c r="B13" s="395"/>
      <c r="C13" s="408"/>
      <c r="D13" s="399"/>
      <c r="E13" s="34" t="s">
        <v>17</v>
      </c>
      <c r="F13" s="168" t="s">
        <v>14</v>
      </c>
      <c r="G13" s="279" t="s">
        <v>17</v>
      </c>
      <c r="H13" s="247" t="s">
        <v>1109</v>
      </c>
      <c r="I13" s="258" t="s">
        <v>1110</v>
      </c>
      <c r="J13" s="420"/>
      <c r="K13" s="406"/>
      <c r="L13" s="166" t="s">
        <v>6</v>
      </c>
      <c r="M13" s="180"/>
      <c r="N13" s="180"/>
      <c r="O13" s="169">
        <f t="shared" si="4"/>
        <v>0</v>
      </c>
      <c r="P13" s="233">
        <f>IF(AND(D10="M",L13="N/A (Please provide reason)"),1,0)</f>
        <v>0</v>
      </c>
      <c r="Q13" s="141">
        <f t="shared" si="5"/>
        <v>0</v>
      </c>
      <c r="R13" s="141">
        <f t="shared" si="6"/>
        <v>1</v>
      </c>
      <c r="S13" s="141">
        <f t="shared" si="6"/>
        <v>0</v>
      </c>
    </row>
    <row r="14" spans="1:19" ht="13" x14ac:dyDescent="0.35">
      <c r="A14" s="8" t="s">
        <v>398</v>
      </c>
      <c r="B14" s="209"/>
      <c r="C14" s="210"/>
      <c r="D14" s="211"/>
      <c r="E14" s="211"/>
      <c r="F14" s="211"/>
      <c r="G14" s="278"/>
      <c r="H14" s="10"/>
      <c r="I14" s="10"/>
      <c r="J14" s="10"/>
      <c r="K14" s="10"/>
      <c r="L14" s="10"/>
      <c r="M14" s="10"/>
      <c r="N14" s="10"/>
      <c r="O14" s="11"/>
      <c r="P14" s="106"/>
      <c r="Q14" s="236"/>
      <c r="R14" s="236"/>
      <c r="S14" s="236"/>
    </row>
    <row r="15" spans="1:19" ht="13.4" customHeight="1" x14ac:dyDescent="0.35">
      <c r="A15" s="8" t="s">
        <v>1046</v>
      </c>
      <c r="B15" s="209"/>
      <c r="C15" s="210"/>
      <c r="D15" s="211"/>
      <c r="E15" s="211"/>
      <c r="F15" s="211"/>
      <c r="G15" s="278"/>
      <c r="H15" s="10"/>
      <c r="I15" s="10"/>
      <c r="J15" s="10"/>
      <c r="K15" s="10"/>
      <c r="L15" s="10"/>
      <c r="M15" s="10"/>
      <c r="N15" s="10"/>
      <c r="O15" s="11"/>
      <c r="P15" s="106"/>
      <c r="Q15" s="236"/>
      <c r="R15" s="236"/>
      <c r="S15" s="236"/>
    </row>
    <row r="16" spans="1:19" ht="145.5" customHeight="1" x14ac:dyDescent="0.35">
      <c r="A16" s="245" t="s">
        <v>399</v>
      </c>
      <c r="B16" s="394" t="s">
        <v>612</v>
      </c>
      <c r="C16" s="426" t="s">
        <v>1111</v>
      </c>
      <c r="D16" s="400" t="s">
        <v>347</v>
      </c>
      <c r="E16" s="411" t="s">
        <v>14</v>
      </c>
      <c r="F16" s="414" t="s">
        <v>17</v>
      </c>
      <c r="G16" s="428" t="s">
        <v>17</v>
      </c>
      <c r="H16" s="247" t="s">
        <v>783</v>
      </c>
      <c r="I16" s="258" t="s">
        <v>1002</v>
      </c>
      <c r="J16" s="258" t="s">
        <v>715</v>
      </c>
      <c r="K16" s="247" t="s">
        <v>664</v>
      </c>
      <c r="L16" s="166" t="s">
        <v>6</v>
      </c>
      <c r="M16" s="179"/>
      <c r="N16" s="179"/>
      <c r="O16" s="169">
        <f>IF(L16="","0",IF(L16="Pass",1,IF(L16="Fail",0,IF(L16="TBD",0,IF(L16="N/A (Please provide reason)",1)))))</f>
        <v>0</v>
      </c>
      <c r="P16" s="233">
        <f>IF(AND(D16="M",L16="N/A (Please provide reason)"),1,0)</f>
        <v>0</v>
      </c>
      <c r="Q16" s="141">
        <f>IF(E16 = "YES",1,0)</f>
        <v>1</v>
      </c>
      <c r="R16" s="141">
        <f t="shared" ref="R16:S16" si="7">IF(F16 = "YES",1,0)</f>
        <v>0</v>
      </c>
      <c r="S16" s="141">
        <f t="shared" si="7"/>
        <v>0</v>
      </c>
    </row>
    <row r="17" spans="1:19" ht="241.4" customHeight="1" x14ac:dyDescent="0.35">
      <c r="A17" s="245" t="s">
        <v>406</v>
      </c>
      <c r="B17" s="395"/>
      <c r="C17" s="427"/>
      <c r="D17" s="401"/>
      <c r="E17" s="412"/>
      <c r="F17" s="415"/>
      <c r="G17" s="429"/>
      <c r="H17" s="247" t="s">
        <v>784</v>
      </c>
      <c r="I17" s="258" t="s">
        <v>785</v>
      </c>
      <c r="J17" s="258" t="s">
        <v>716</v>
      </c>
      <c r="K17" s="247" t="s">
        <v>663</v>
      </c>
      <c r="L17" s="166" t="s">
        <v>6</v>
      </c>
      <c r="M17" s="179"/>
      <c r="N17" s="179"/>
      <c r="O17" s="169">
        <f>IF(L17="","0",IF(L17="Pass",1,IF(L17="Fail",0,IF(L17="TBD",0,IF(L17="N/A (Please provide reason)",1)))))</f>
        <v>0</v>
      </c>
      <c r="P17" s="233">
        <f>IF(AND(D16="M",L17="N/A (Please provide reason)"),1,0)</f>
        <v>0</v>
      </c>
      <c r="Q17" s="141">
        <f>IF(E16 = "YES",1,0)</f>
        <v>1</v>
      </c>
      <c r="R17" s="141">
        <f t="shared" ref="R17:S17" si="8">IF(F16 = "YES",1,0)</f>
        <v>0</v>
      </c>
      <c r="S17" s="141">
        <f t="shared" si="8"/>
        <v>0</v>
      </c>
    </row>
    <row r="18" spans="1:19" ht="156.75" customHeight="1" x14ac:dyDescent="0.35">
      <c r="A18" s="245" t="s">
        <v>442</v>
      </c>
      <c r="B18" s="394" t="s">
        <v>550</v>
      </c>
      <c r="C18" s="402" t="s">
        <v>1012</v>
      </c>
      <c r="D18" s="227" t="s">
        <v>5</v>
      </c>
      <c r="E18" s="411" t="s">
        <v>14</v>
      </c>
      <c r="F18" s="424" t="s">
        <v>17</v>
      </c>
      <c r="G18" s="424" t="s">
        <v>17</v>
      </c>
      <c r="H18" s="418" t="s">
        <v>405</v>
      </c>
      <c r="I18" s="258" t="s">
        <v>402</v>
      </c>
      <c r="J18" s="258" t="s">
        <v>407</v>
      </c>
      <c r="K18" s="418" t="s">
        <v>408</v>
      </c>
      <c r="L18" s="166" t="s">
        <v>6</v>
      </c>
      <c r="M18" s="180"/>
      <c r="N18" s="180"/>
      <c r="O18" s="169">
        <f t="shared" ref="O18:O84" si="9">IF(L18="","0",IF(L18="Pass",1,IF(L18="Fail",0,IF(L18="TBD",0,IF(L18="N/A (Please provide reason)",1)))))</f>
        <v>0</v>
      </c>
      <c r="P18" s="233">
        <f>IF(AND(D18="M",L18="N/A (Please provide reason)"),1,0)</f>
        <v>0</v>
      </c>
      <c r="Q18" s="141">
        <f t="shared" ref="Q18:Q20" si="10">IF(E18 = "YES",1,0)</f>
        <v>1</v>
      </c>
      <c r="R18" s="141">
        <f t="shared" ref="R18" si="11">IF(F18 = "YES",1,0)</f>
        <v>0</v>
      </c>
      <c r="S18" s="141">
        <f t="shared" ref="S18" si="12">IF(G18 = "YES",1,0)</f>
        <v>0</v>
      </c>
    </row>
    <row r="19" spans="1:19" ht="152.9" customHeight="1" x14ac:dyDescent="0.35">
      <c r="A19" s="245" t="s">
        <v>443</v>
      </c>
      <c r="B19" s="405"/>
      <c r="C19" s="403"/>
      <c r="D19" s="232" t="s">
        <v>21</v>
      </c>
      <c r="E19" s="413"/>
      <c r="F19" s="425"/>
      <c r="G19" s="425"/>
      <c r="H19" s="420"/>
      <c r="I19" s="258" t="s">
        <v>403</v>
      </c>
      <c r="J19" s="258" t="s">
        <v>404</v>
      </c>
      <c r="K19" s="420"/>
      <c r="L19" s="166" t="s">
        <v>6</v>
      </c>
      <c r="M19" s="180"/>
      <c r="N19" s="180"/>
      <c r="O19" s="169">
        <f t="shared" si="9"/>
        <v>0</v>
      </c>
      <c r="P19" s="233">
        <f>IF(AND(D19="M",L19="N/A (Please provide reason)"),1,0)</f>
        <v>0</v>
      </c>
      <c r="Q19" s="141">
        <f>IF(E18 = "YES",1,0)</f>
        <v>1</v>
      </c>
      <c r="R19" s="141">
        <f t="shared" ref="R19:S19" si="13">IF(F18 = "YES",1,0)</f>
        <v>0</v>
      </c>
      <c r="S19" s="141">
        <f t="shared" si="13"/>
        <v>0</v>
      </c>
    </row>
    <row r="20" spans="1:19" ht="62.15" customHeight="1" x14ac:dyDescent="0.35">
      <c r="A20" s="245" t="s">
        <v>444</v>
      </c>
      <c r="B20" s="394" t="s">
        <v>551</v>
      </c>
      <c r="C20" s="402" t="s">
        <v>1013</v>
      </c>
      <c r="D20" s="398" t="s">
        <v>5</v>
      </c>
      <c r="E20" s="411" t="s">
        <v>14</v>
      </c>
      <c r="F20" s="424" t="s">
        <v>17</v>
      </c>
      <c r="G20" s="424" t="s">
        <v>17</v>
      </c>
      <c r="H20" s="418" t="s">
        <v>350</v>
      </c>
      <c r="I20" s="258" t="s">
        <v>409</v>
      </c>
      <c r="J20" s="258" t="s">
        <v>668</v>
      </c>
      <c r="K20" s="418" t="s">
        <v>537</v>
      </c>
      <c r="L20" s="166" t="s">
        <v>6</v>
      </c>
      <c r="M20" s="180"/>
      <c r="N20" s="180"/>
      <c r="O20" s="169">
        <f t="shared" si="9"/>
        <v>0</v>
      </c>
      <c r="P20" s="107">
        <f>IF(AND(D20="M",L20="N/A (Please provide reason)"),1,0)</f>
        <v>0</v>
      </c>
      <c r="Q20" s="141">
        <f t="shared" si="10"/>
        <v>1</v>
      </c>
      <c r="R20" s="141">
        <f t="shared" ref="R20" si="14">IF(F20 = "YES",1,0)</f>
        <v>0</v>
      </c>
      <c r="S20" s="141">
        <f t="shared" ref="S20" si="15">IF(G20 = "YES",1,0)</f>
        <v>0</v>
      </c>
    </row>
    <row r="21" spans="1:19" ht="113.15" customHeight="1" x14ac:dyDescent="0.35">
      <c r="A21" s="245" t="s">
        <v>445</v>
      </c>
      <c r="B21" s="405"/>
      <c r="C21" s="403"/>
      <c r="D21" s="404"/>
      <c r="E21" s="413"/>
      <c r="F21" s="425"/>
      <c r="G21" s="425"/>
      <c r="H21" s="423"/>
      <c r="I21" s="258" t="s">
        <v>410</v>
      </c>
      <c r="J21" s="258" t="s">
        <v>538</v>
      </c>
      <c r="K21" s="420"/>
      <c r="L21" s="166" t="s">
        <v>6</v>
      </c>
      <c r="M21" s="180"/>
      <c r="N21" s="180"/>
      <c r="O21" s="169">
        <f t="shared" si="9"/>
        <v>0</v>
      </c>
      <c r="P21" s="107">
        <f>IF(AND(D20="M",L21="N/A (Please provide reason)"),1,0)</f>
        <v>0</v>
      </c>
      <c r="Q21" s="141">
        <f>IF(E20 = "YES",1,0)</f>
        <v>1</v>
      </c>
      <c r="R21" s="141">
        <f t="shared" ref="R21:S21" si="16">IF(F20 = "YES",1,0)</f>
        <v>0</v>
      </c>
      <c r="S21" s="141">
        <f t="shared" si="16"/>
        <v>0</v>
      </c>
    </row>
    <row r="22" spans="1:19" ht="147.65" customHeight="1" x14ac:dyDescent="0.35">
      <c r="A22" s="245" t="s">
        <v>446</v>
      </c>
      <c r="B22" s="248" t="s">
        <v>552</v>
      </c>
      <c r="C22" s="250" t="s">
        <v>1014</v>
      </c>
      <c r="D22" s="228" t="s">
        <v>5</v>
      </c>
      <c r="E22" s="168" t="s">
        <v>14</v>
      </c>
      <c r="F22" s="34" t="s">
        <v>17</v>
      </c>
      <c r="G22" s="294" t="s">
        <v>17</v>
      </c>
      <c r="H22" s="274" t="s">
        <v>411</v>
      </c>
      <c r="I22" s="258" t="s">
        <v>669</v>
      </c>
      <c r="J22" s="258" t="s">
        <v>670</v>
      </c>
      <c r="K22" s="179" t="s">
        <v>412</v>
      </c>
      <c r="L22" s="166" t="s">
        <v>6</v>
      </c>
      <c r="M22" s="180"/>
      <c r="N22" s="180"/>
      <c r="O22" s="169">
        <f t="shared" si="9"/>
        <v>0</v>
      </c>
      <c r="P22" s="107">
        <f>IF(AND(D22="M",L22="N/A (Please provide reason)"),1,0)</f>
        <v>0</v>
      </c>
      <c r="Q22" s="141">
        <f t="shared" ref="Q22:Q29" si="17">IF(E22 = "YES",1,0)</f>
        <v>1</v>
      </c>
      <c r="R22" s="141">
        <f t="shared" ref="R22:R23" si="18">IF(F22 = "YES",1,0)</f>
        <v>0</v>
      </c>
      <c r="S22" s="141">
        <f t="shared" ref="S22:S23" si="19">IF(G22 = "YES",1,0)</f>
        <v>0</v>
      </c>
    </row>
    <row r="23" spans="1:19" ht="142.4" customHeight="1" x14ac:dyDescent="0.35">
      <c r="A23" s="245" t="s">
        <v>447</v>
      </c>
      <c r="B23" s="271" t="s">
        <v>553</v>
      </c>
      <c r="C23" s="230" t="s">
        <v>1015</v>
      </c>
      <c r="D23" s="227" t="s">
        <v>5</v>
      </c>
      <c r="E23" s="229" t="s">
        <v>14</v>
      </c>
      <c r="F23" s="288" t="s">
        <v>17</v>
      </c>
      <c r="G23" s="279" t="s">
        <v>17</v>
      </c>
      <c r="H23" s="258" t="s">
        <v>1004</v>
      </c>
      <c r="I23" s="258" t="s">
        <v>1003</v>
      </c>
      <c r="J23" s="32" t="s">
        <v>1005</v>
      </c>
      <c r="K23" s="179"/>
      <c r="L23" s="166" t="s">
        <v>6</v>
      </c>
      <c r="M23" s="180"/>
      <c r="N23" s="180"/>
      <c r="O23" s="169">
        <f>IF(L23="","0",IF(L23="Pass",1,IF(L23="Fail",0,IF(L23="TBD",0,IF(L23="N/A (Please provide reason)",1)))))</f>
        <v>0</v>
      </c>
      <c r="P23" s="107">
        <f>IF(AND(D23="M",L23="N/A (Please provide reason)"),1,0)</f>
        <v>0</v>
      </c>
      <c r="Q23" s="141">
        <f t="shared" si="17"/>
        <v>1</v>
      </c>
      <c r="R23" s="141">
        <f t="shared" si="18"/>
        <v>0</v>
      </c>
      <c r="S23" s="141">
        <f t="shared" si="19"/>
        <v>0</v>
      </c>
    </row>
    <row r="24" spans="1:19" ht="189.65" customHeight="1" x14ac:dyDescent="0.35">
      <c r="A24" s="245" t="s">
        <v>448</v>
      </c>
      <c r="B24" s="394" t="s">
        <v>554</v>
      </c>
      <c r="C24" s="396" t="s">
        <v>1141</v>
      </c>
      <c r="D24" s="232" t="s">
        <v>21</v>
      </c>
      <c r="E24" s="411" t="s">
        <v>14</v>
      </c>
      <c r="F24" s="414" t="s">
        <v>17</v>
      </c>
      <c r="G24" s="421" t="s">
        <v>17</v>
      </c>
      <c r="H24" s="32" t="s">
        <v>976</v>
      </c>
      <c r="I24" s="32" t="s">
        <v>539</v>
      </c>
      <c r="J24" s="32" t="s">
        <v>1205</v>
      </c>
      <c r="K24" s="32" t="s">
        <v>881</v>
      </c>
      <c r="L24" s="166" t="s">
        <v>6</v>
      </c>
      <c r="M24" s="12"/>
      <c r="N24" s="12"/>
      <c r="O24" s="169">
        <f t="shared" si="9"/>
        <v>0</v>
      </c>
      <c r="P24" s="107">
        <f>IF(AND(D24="M",L24="N/A (Please provide reason)"),1,0)</f>
        <v>0</v>
      </c>
      <c r="Q24" s="141">
        <f t="shared" si="17"/>
        <v>1</v>
      </c>
      <c r="R24" s="141">
        <f t="shared" ref="R24" si="20">IF(F24 = "YES",1,0)</f>
        <v>0</v>
      </c>
      <c r="S24" s="141">
        <f t="shared" ref="S24" si="21">IF(G24 = "YES",1,0)</f>
        <v>0</v>
      </c>
    </row>
    <row r="25" spans="1:19" ht="189.65" customHeight="1" x14ac:dyDescent="0.35">
      <c r="A25" s="245" t="s">
        <v>752</v>
      </c>
      <c r="B25" s="405"/>
      <c r="C25" s="406"/>
      <c r="D25" s="289"/>
      <c r="E25" s="413"/>
      <c r="F25" s="416"/>
      <c r="G25" s="422"/>
      <c r="H25" s="32" t="s">
        <v>831</v>
      </c>
      <c r="I25" s="32" t="s">
        <v>795</v>
      </c>
      <c r="J25" s="32" t="s">
        <v>1206</v>
      </c>
      <c r="K25" s="32" t="s">
        <v>956</v>
      </c>
      <c r="L25" s="166" t="s">
        <v>6</v>
      </c>
      <c r="M25" s="12"/>
      <c r="N25" s="12"/>
      <c r="O25" s="169">
        <f t="shared" ref="O25" si="22">IF(L25="","0",IF(L25="Pass",1,IF(L25="Fail",0,IF(L25="TBD",0,IF(L25="N/A (Please provide reason)",1)))))</f>
        <v>0</v>
      </c>
      <c r="P25" s="107">
        <f>IF(AND(D24="M",L25="N/A (Please provide reason)"),1,0)</f>
        <v>0</v>
      </c>
      <c r="Q25" s="141">
        <f>IF(E24 = "YES",1,0)</f>
        <v>1</v>
      </c>
      <c r="R25" s="141">
        <f>IF(F24 = "YES",1,0)</f>
        <v>0</v>
      </c>
      <c r="S25" s="141">
        <f>IF(G24 = "YES",1,0)</f>
        <v>0</v>
      </c>
    </row>
    <row r="26" spans="1:19" ht="110.15" customHeight="1" x14ac:dyDescent="0.35">
      <c r="A26" s="245" t="s">
        <v>449</v>
      </c>
      <c r="B26" s="394" t="s">
        <v>555</v>
      </c>
      <c r="C26" s="396" t="s">
        <v>1142</v>
      </c>
      <c r="D26" s="409" t="s">
        <v>21</v>
      </c>
      <c r="E26" s="411" t="s">
        <v>14</v>
      </c>
      <c r="F26" s="414" t="s">
        <v>17</v>
      </c>
      <c r="G26" s="421" t="s">
        <v>17</v>
      </c>
      <c r="H26" s="32" t="s">
        <v>977</v>
      </c>
      <c r="I26" s="32" t="s">
        <v>540</v>
      </c>
      <c r="J26" s="32" t="s">
        <v>1207</v>
      </c>
      <c r="K26" s="32" t="s">
        <v>882</v>
      </c>
      <c r="L26" s="166" t="s">
        <v>6</v>
      </c>
      <c r="M26" s="12"/>
      <c r="N26" s="12"/>
      <c r="O26" s="169">
        <f t="shared" si="9"/>
        <v>0</v>
      </c>
      <c r="P26" s="107">
        <f>IF(AND(D26="M",L26="N/A (Please provide reason)"),1,0)</f>
        <v>0</v>
      </c>
      <c r="Q26" s="141">
        <f t="shared" si="17"/>
        <v>1</v>
      </c>
      <c r="R26" s="141">
        <f t="shared" ref="R26" si="23">IF(F26 = "YES",1,0)</f>
        <v>0</v>
      </c>
      <c r="S26" s="141">
        <f t="shared" ref="S26" si="24">IF(G26 = "YES",1,0)</f>
        <v>0</v>
      </c>
    </row>
    <row r="27" spans="1:19" ht="110.15" customHeight="1" x14ac:dyDescent="0.35">
      <c r="A27" s="245" t="s">
        <v>753</v>
      </c>
      <c r="B27" s="405"/>
      <c r="C27" s="406"/>
      <c r="D27" s="410"/>
      <c r="E27" s="413"/>
      <c r="F27" s="416"/>
      <c r="G27" s="422"/>
      <c r="H27" s="32" t="s">
        <v>831</v>
      </c>
      <c r="I27" s="32" t="s">
        <v>540</v>
      </c>
      <c r="J27" s="32" t="s">
        <v>1208</v>
      </c>
      <c r="K27" s="32" t="s">
        <v>957</v>
      </c>
      <c r="L27" s="166" t="s">
        <v>6</v>
      </c>
      <c r="M27" s="12"/>
      <c r="N27" s="12"/>
      <c r="O27" s="169">
        <f t="shared" ref="O27" si="25">IF(L27="","0",IF(L27="Pass",1,IF(L27="Fail",0,IF(L27="TBD",0,IF(L27="N/A (Please provide reason)",1)))))</f>
        <v>0</v>
      </c>
      <c r="P27" s="107">
        <f>IF(AND(D26="M",L27="N/A (Please provide reason)"),1,0)</f>
        <v>0</v>
      </c>
      <c r="Q27" s="141">
        <f>IF(E26 = "YES",1,0)</f>
        <v>1</v>
      </c>
      <c r="R27" s="141">
        <f>IF(F26 = "YES",1,0)</f>
        <v>0</v>
      </c>
      <c r="S27" s="141">
        <f>IF(G26 = "YES",1,0)</f>
        <v>0</v>
      </c>
    </row>
    <row r="28" spans="1:19" ht="200.15" customHeight="1" x14ac:dyDescent="0.35">
      <c r="A28" s="245" t="s">
        <v>450</v>
      </c>
      <c r="B28" s="271" t="s">
        <v>556</v>
      </c>
      <c r="C28" s="260" t="s">
        <v>1143</v>
      </c>
      <c r="D28" s="227" t="s">
        <v>5</v>
      </c>
      <c r="E28" s="229" t="s">
        <v>14</v>
      </c>
      <c r="F28" s="288" t="s">
        <v>17</v>
      </c>
      <c r="G28" s="295" t="s">
        <v>17</v>
      </c>
      <c r="H28" s="170" t="s">
        <v>772</v>
      </c>
      <c r="I28" s="170" t="s">
        <v>672</v>
      </c>
      <c r="J28" s="170" t="s">
        <v>1006</v>
      </c>
      <c r="K28" s="249" t="s">
        <v>673</v>
      </c>
      <c r="L28" s="166" t="s">
        <v>6</v>
      </c>
      <c r="M28" s="12"/>
      <c r="N28" s="12"/>
      <c r="O28" s="169">
        <f t="shared" si="9"/>
        <v>0</v>
      </c>
      <c r="P28" s="107">
        <f>IF(AND(D28="M",L28="N/A (Please provide reason)"),1,0)</f>
        <v>0</v>
      </c>
      <c r="Q28" s="141">
        <f t="shared" si="17"/>
        <v>1</v>
      </c>
      <c r="R28" s="141">
        <f t="shared" ref="R28" si="26">IF(F28 = "YES",1,0)</f>
        <v>0</v>
      </c>
      <c r="S28" s="141">
        <f t="shared" ref="S28" si="27">IF(G28 = "YES",1,0)</f>
        <v>0</v>
      </c>
    </row>
    <row r="29" spans="1:19" ht="122.9" customHeight="1" x14ac:dyDescent="0.35">
      <c r="A29" s="245" t="s">
        <v>451</v>
      </c>
      <c r="B29" s="394" t="s">
        <v>557</v>
      </c>
      <c r="C29" s="402" t="s">
        <v>1144</v>
      </c>
      <c r="D29" s="407" t="s">
        <v>347</v>
      </c>
      <c r="E29" s="411" t="s">
        <v>14</v>
      </c>
      <c r="F29" s="414" t="s">
        <v>17</v>
      </c>
      <c r="G29" s="421" t="s">
        <v>17</v>
      </c>
      <c r="H29" s="230" t="s">
        <v>415</v>
      </c>
      <c r="I29" s="230" t="s">
        <v>786</v>
      </c>
      <c r="J29" s="277" t="s">
        <v>674</v>
      </c>
      <c r="K29" s="277" t="s">
        <v>419</v>
      </c>
      <c r="L29" s="166" t="s">
        <v>6</v>
      </c>
      <c r="M29" s="12"/>
      <c r="N29" s="12"/>
      <c r="O29" s="169">
        <f t="shared" si="9"/>
        <v>0</v>
      </c>
      <c r="P29" s="107">
        <f>IF(AND(D29="M",L29="N/A (Please provide reason)"),1,0)</f>
        <v>0</v>
      </c>
      <c r="Q29" s="141">
        <f t="shared" si="17"/>
        <v>1</v>
      </c>
      <c r="R29" s="141">
        <f t="shared" ref="R29" si="28">IF(F29 = "YES",1,0)</f>
        <v>0</v>
      </c>
      <c r="S29" s="141">
        <f t="shared" ref="S29" si="29">IF(G29 = "YES",1,0)</f>
        <v>0</v>
      </c>
    </row>
    <row r="30" spans="1:19" ht="259.75" customHeight="1" x14ac:dyDescent="0.35">
      <c r="A30" s="245" t="s">
        <v>452</v>
      </c>
      <c r="B30" s="405"/>
      <c r="C30" s="403"/>
      <c r="D30" s="401"/>
      <c r="E30" s="413"/>
      <c r="F30" s="416"/>
      <c r="G30" s="422"/>
      <c r="H30" s="33" t="s">
        <v>418</v>
      </c>
      <c r="I30" s="230" t="s">
        <v>787</v>
      </c>
      <c r="J30" s="277" t="s">
        <v>674</v>
      </c>
      <c r="K30" s="277" t="s">
        <v>788</v>
      </c>
      <c r="L30" s="166" t="s">
        <v>6</v>
      </c>
      <c r="M30" s="12"/>
      <c r="N30" s="12"/>
      <c r="O30" s="169">
        <f t="shared" si="9"/>
        <v>0</v>
      </c>
      <c r="P30" s="107">
        <f>IF(AND(D29="M",L30="N/A (Please provide reason)"),1,0)</f>
        <v>0</v>
      </c>
      <c r="Q30" s="141">
        <f>IF(E29 = "YES",1,0)</f>
        <v>1</v>
      </c>
      <c r="R30" s="141">
        <f t="shared" ref="R30:S30" si="30">IF(F29 = "YES",1,0)</f>
        <v>0</v>
      </c>
      <c r="S30" s="141">
        <f t="shared" si="30"/>
        <v>0</v>
      </c>
    </row>
    <row r="31" spans="1:19" ht="83.9" customHeight="1" x14ac:dyDescent="0.35">
      <c r="A31" s="245" t="s">
        <v>453</v>
      </c>
      <c r="B31" s="394" t="s">
        <v>28</v>
      </c>
      <c r="C31" s="402" t="s">
        <v>1145</v>
      </c>
      <c r="D31" s="398" t="s">
        <v>5</v>
      </c>
      <c r="E31" s="411" t="s">
        <v>14</v>
      </c>
      <c r="F31" s="414" t="s">
        <v>17</v>
      </c>
      <c r="G31" s="421" t="s">
        <v>17</v>
      </c>
      <c r="H31" s="230" t="s">
        <v>796</v>
      </c>
      <c r="I31" s="277" t="s">
        <v>883</v>
      </c>
      <c r="J31" s="230" t="s">
        <v>884</v>
      </c>
      <c r="K31" s="230" t="s">
        <v>885</v>
      </c>
      <c r="L31" s="166" t="s">
        <v>6</v>
      </c>
      <c r="M31" s="12"/>
      <c r="N31" s="12"/>
      <c r="O31" s="169">
        <f t="shared" si="9"/>
        <v>0</v>
      </c>
      <c r="P31" s="107">
        <f>IF(AND(D31="M",L31="N/A (Please provide reason)"),1,0)</f>
        <v>0</v>
      </c>
      <c r="Q31" s="141">
        <f>IF(E31 = "YES",1,0)</f>
        <v>1</v>
      </c>
      <c r="R31" s="141">
        <f t="shared" ref="R31:S31" si="31">IF(F31 = "YES",1,0)</f>
        <v>0</v>
      </c>
      <c r="S31" s="141">
        <f t="shared" si="31"/>
        <v>0</v>
      </c>
    </row>
    <row r="32" spans="1:19" ht="83.9" customHeight="1" x14ac:dyDescent="0.35">
      <c r="A32" s="245" t="s">
        <v>454</v>
      </c>
      <c r="B32" s="395"/>
      <c r="C32" s="408"/>
      <c r="D32" s="399"/>
      <c r="E32" s="412"/>
      <c r="F32" s="415"/>
      <c r="G32" s="431"/>
      <c r="H32" s="230" t="s">
        <v>1209</v>
      </c>
      <c r="I32" s="32" t="s">
        <v>1210</v>
      </c>
      <c r="J32" s="230" t="s">
        <v>884</v>
      </c>
      <c r="K32" s="230" t="s">
        <v>1211</v>
      </c>
      <c r="L32" s="166" t="s">
        <v>6</v>
      </c>
      <c r="M32" s="12"/>
      <c r="N32" s="12"/>
      <c r="O32" s="169">
        <f t="shared" ref="O32:O33" si="32">IF(L32="","0",IF(L32="Pass",1,IF(L32="Fail",0,IF(L32="TBD",0,IF(L32="N/A (Please provide reason)",1)))))</f>
        <v>0</v>
      </c>
      <c r="P32" s="107">
        <f>IF(AND(D31="M",L32="N/A (Please provide reason)"),1,0)</f>
        <v>0</v>
      </c>
      <c r="Q32" s="141">
        <f>IF(E31 = "YES",1,0)</f>
        <v>1</v>
      </c>
      <c r="R32" s="141">
        <f>IF(F31 = "YES",1,0)</f>
        <v>0</v>
      </c>
      <c r="S32" s="141">
        <f>IF(G31 = "YES",1,0)</f>
        <v>0</v>
      </c>
    </row>
    <row r="33" spans="1:19" ht="83.9" customHeight="1" x14ac:dyDescent="0.35">
      <c r="A33" s="245" t="s">
        <v>754</v>
      </c>
      <c r="B33" s="395"/>
      <c r="C33" s="408"/>
      <c r="D33" s="399"/>
      <c r="E33" s="412"/>
      <c r="F33" s="415"/>
      <c r="G33" s="431"/>
      <c r="H33" s="33" t="s">
        <v>886</v>
      </c>
      <c r="I33" s="277" t="s">
        <v>887</v>
      </c>
      <c r="J33" s="230" t="s">
        <v>888</v>
      </c>
      <c r="K33" s="230" t="s">
        <v>885</v>
      </c>
      <c r="L33" s="166" t="s">
        <v>6</v>
      </c>
      <c r="M33" s="12"/>
      <c r="N33" s="12"/>
      <c r="O33" s="169">
        <f t="shared" si="32"/>
        <v>0</v>
      </c>
      <c r="P33" s="107">
        <f>IF(AND(D31="M",L33="N/A (Please provide reason)"),1,0)</f>
        <v>0</v>
      </c>
      <c r="Q33" s="141">
        <f>IF(E31 = "YES",1,0)</f>
        <v>1</v>
      </c>
      <c r="R33" s="141">
        <f>IF(F31 = "YES",1,0)</f>
        <v>0</v>
      </c>
      <c r="S33" s="141">
        <f>IF(G31 = "YES",1,0)</f>
        <v>0</v>
      </c>
    </row>
    <row r="34" spans="1:19" ht="106.4" customHeight="1" x14ac:dyDescent="0.35">
      <c r="A34" s="245" t="s">
        <v>755</v>
      </c>
      <c r="B34" s="395"/>
      <c r="C34" s="408"/>
      <c r="D34" s="399"/>
      <c r="E34" s="412"/>
      <c r="F34" s="415"/>
      <c r="G34" s="431"/>
      <c r="H34" s="33" t="s">
        <v>1212</v>
      </c>
      <c r="I34" s="32" t="s">
        <v>1213</v>
      </c>
      <c r="J34" s="230" t="s">
        <v>888</v>
      </c>
      <c r="K34" s="230" t="s">
        <v>1211</v>
      </c>
      <c r="L34" s="166" t="s">
        <v>6</v>
      </c>
      <c r="M34" s="12"/>
      <c r="N34" s="12"/>
      <c r="O34" s="169">
        <f t="shared" ref="O34" si="33">IF(L34="","0",IF(L34="Pass",1,IF(L34="Fail",0,IF(L34="TBD",0,IF(L34="N/A (Please provide reason)",1)))))</f>
        <v>0</v>
      </c>
      <c r="P34" s="107">
        <f>IF(AND(D31="M",L34="N/A (Please provide reason)"),1,0)</f>
        <v>0</v>
      </c>
      <c r="Q34" s="141">
        <f>IF(E31 = "YES",1,0)</f>
        <v>1</v>
      </c>
      <c r="R34" s="141">
        <f t="shared" ref="R34:S34" si="34">IF(F31 = "YES",1,0)</f>
        <v>0</v>
      </c>
      <c r="S34" s="141">
        <f t="shared" si="34"/>
        <v>0</v>
      </c>
    </row>
    <row r="35" spans="1:19" ht="130.5" customHeight="1" x14ac:dyDescent="0.35">
      <c r="A35" s="245" t="s">
        <v>455</v>
      </c>
      <c r="B35" s="394" t="s">
        <v>734</v>
      </c>
      <c r="C35" s="402" t="s">
        <v>1016</v>
      </c>
      <c r="D35" s="409" t="s">
        <v>21</v>
      </c>
      <c r="E35" s="411" t="s">
        <v>14</v>
      </c>
      <c r="F35" s="414" t="s">
        <v>17</v>
      </c>
      <c r="G35" s="421" t="s">
        <v>17</v>
      </c>
      <c r="H35" s="32" t="s">
        <v>349</v>
      </c>
      <c r="I35" s="32" t="s">
        <v>978</v>
      </c>
      <c r="J35" s="32" t="s">
        <v>889</v>
      </c>
      <c r="K35" s="32" t="s">
        <v>890</v>
      </c>
      <c r="L35" s="166" t="s">
        <v>6</v>
      </c>
      <c r="M35" s="12"/>
      <c r="N35" s="12"/>
      <c r="O35" s="169">
        <f t="shared" si="9"/>
        <v>0</v>
      </c>
      <c r="P35" s="107">
        <f>IF(AND(D35="M",L35="N/A (Please provide reason)"),1,0)</f>
        <v>0</v>
      </c>
      <c r="Q35" s="141">
        <f t="shared" ref="Q35:Q37" si="35">IF(E35 = "YES",1,0)</f>
        <v>1</v>
      </c>
      <c r="R35" s="141">
        <f t="shared" ref="R35" si="36">IF(F35 = "YES",1,0)</f>
        <v>0</v>
      </c>
      <c r="S35" s="141">
        <f t="shared" ref="S35" si="37">IF(G35 = "YES",1,0)</f>
        <v>0</v>
      </c>
    </row>
    <row r="36" spans="1:19" ht="70.5" customHeight="1" x14ac:dyDescent="0.35">
      <c r="A36" s="245" t="s">
        <v>756</v>
      </c>
      <c r="B36" s="405"/>
      <c r="C36" s="403"/>
      <c r="D36" s="410"/>
      <c r="E36" s="413"/>
      <c r="F36" s="416"/>
      <c r="G36" s="422"/>
      <c r="H36" s="32" t="s">
        <v>891</v>
      </c>
      <c r="I36" s="32" t="s">
        <v>820</v>
      </c>
      <c r="J36" s="32" t="s">
        <v>892</v>
      </c>
      <c r="K36" s="32" t="s">
        <v>958</v>
      </c>
      <c r="L36" s="166" t="s">
        <v>6</v>
      </c>
      <c r="M36" s="12"/>
      <c r="N36" s="12"/>
      <c r="O36" s="169">
        <f t="shared" ref="O36" si="38">IF(L36="","0",IF(L36="Pass",1,IF(L36="Fail",0,IF(L36="TBD",0,IF(L36="N/A (Please provide reason)",1)))))</f>
        <v>0</v>
      </c>
      <c r="P36" s="107">
        <f>IF(AND(D35="M",L36="N/A (Please provide reason)"),1,0)</f>
        <v>0</v>
      </c>
      <c r="Q36" s="141">
        <f>IF(E35 = "YES",1,0)</f>
        <v>1</v>
      </c>
      <c r="R36" s="141">
        <f t="shared" ref="R36:S36" si="39">IF(F35 = "YES",1,0)</f>
        <v>0</v>
      </c>
      <c r="S36" s="141">
        <f t="shared" si="39"/>
        <v>0</v>
      </c>
    </row>
    <row r="37" spans="1:19" ht="89.15" customHeight="1" x14ac:dyDescent="0.35">
      <c r="A37" s="245" t="s">
        <v>456</v>
      </c>
      <c r="B37" s="394" t="s">
        <v>27</v>
      </c>
      <c r="C37" s="402" t="s">
        <v>1146</v>
      </c>
      <c r="D37" s="409" t="s">
        <v>21</v>
      </c>
      <c r="E37" s="411" t="s">
        <v>14</v>
      </c>
      <c r="F37" s="414" t="s">
        <v>17</v>
      </c>
      <c r="G37" s="434" t="s">
        <v>17</v>
      </c>
      <c r="H37" s="338" t="s">
        <v>348</v>
      </c>
      <c r="I37" s="179" t="s">
        <v>1214</v>
      </c>
      <c r="J37" s="258" t="s">
        <v>1215</v>
      </c>
      <c r="K37" s="179"/>
      <c r="L37" s="166" t="s">
        <v>6</v>
      </c>
      <c r="M37" s="12"/>
      <c r="N37" s="12"/>
      <c r="O37" s="169">
        <f t="shared" si="9"/>
        <v>0</v>
      </c>
      <c r="P37" s="233">
        <f>IF(AND(D37="M",L37="N/A (Please provide reason)"),1,0)</f>
        <v>0</v>
      </c>
      <c r="Q37" s="141">
        <f t="shared" si="35"/>
        <v>1</v>
      </c>
      <c r="R37" s="141">
        <f t="shared" ref="R37" si="40">IF(F37 = "YES",1,0)</f>
        <v>0</v>
      </c>
      <c r="S37" s="141">
        <f t="shared" ref="S37" si="41">IF(G37 = "YES",1,0)</f>
        <v>0</v>
      </c>
    </row>
    <row r="38" spans="1:19" ht="89.15" customHeight="1" x14ac:dyDescent="0.35">
      <c r="A38" s="245" t="s">
        <v>457</v>
      </c>
      <c r="B38" s="395"/>
      <c r="C38" s="408"/>
      <c r="D38" s="417"/>
      <c r="E38" s="412"/>
      <c r="F38" s="415"/>
      <c r="G38" s="435"/>
      <c r="H38" s="338" t="s">
        <v>547</v>
      </c>
      <c r="I38" s="179" t="s">
        <v>675</v>
      </c>
      <c r="J38" s="258" t="s">
        <v>1065</v>
      </c>
      <c r="K38" s="179"/>
      <c r="L38" s="166" t="s">
        <v>6</v>
      </c>
      <c r="M38" s="12"/>
      <c r="N38" s="12"/>
      <c r="O38" s="169">
        <f t="shared" si="9"/>
        <v>0</v>
      </c>
      <c r="P38" s="233">
        <f>IF(AND(D37="M",L38="N/A (Please provide reason)"),1,0)</f>
        <v>0</v>
      </c>
      <c r="Q38" s="141">
        <f>IF(E37 = "YES",1,0)</f>
        <v>1</v>
      </c>
      <c r="R38" s="141">
        <f t="shared" ref="R38:S38" si="42">IF(F37 = "YES",1,0)</f>
        <v>0</v>
      </c>
      <c r="S38" s="141">
        <f t="shared" si="42"/>
        <v>0</v>
      </c>
    </row>
    <row r="39" spans="1:19" ht="89.15" customHeight="1" x14ac:dyDescent="0.35">
      <c r="A39" s="245" t="s">
        <v>458</v>
      </c>
      <c r="B39" s="405"/>
      <c r="C39" s="403"/>
      <c r="D39" s="410"/>
      <c r="E39" s="413"/>
      <c r="F39" s="416"/>
      <c r="G39" s="436"/>
      <c r="H39" s="338" t="s">
        <v>423</v>
      </c>
      <c r="I39" s="179" t="s">
        <v>676</v>
      </c>
      <c r="J39" s="258" t="s">
        <v>1066</v>
      </c>
      <c r="K39" s="179"/>
      <c r="L39" s="166" t="s">
        <v>6</v>
      </c>
      <c r="M39" s="12"/>
      <c r="N39" s="12"/>
      <c r="O39" s="169">
        <f t="shared" si="9"/>
        <v>0</v>
      </c>
      <c r="P39" s="233">
        <f>IF(AND(D37="M",L39="N/A (Please provide reason)"),1,0)</f>
        <v>0</v>
      </c>
      <c r="Q39" s="141">
        <f>IF(E37 = "YES",1,0)</f>
        <v>1</v>
      </c>
      <c r="R39" s="141">
        <f t="shared" ref="R39:S39" si="43">IF(F37 = "YES",1,0)</f>
        <v>0</v>
      </c>
      <c r="S39" s="141">
        <f t="shared" si="43"/>
        <v>0</v>
      </c>
    </row>
    <row r="40" spans="1:19" ht="132.65" customHeight="1" x14ac:dyDescent="0.35">
      <c r="A40" s="245" t="s">
        <v>459</v>
      </c>
      <c r="B40" s="394" t="s">
        <v>558</v>
      </c>
      <c r="C40" s="396" t="s">
        <v>1017</v>
      </c>
      <c r="D40" s="398" t="s">
        <v>5</v>
      </c>
      <c r="E40" s="411" t="s">
        <v>14</v>
      </c>
      <c r="F40" s="414" t="s">
        <v>17</v>
      </c>
      <c r="G40" s="421" t="s">
        <v>17</v>
      </c>
      <c r="H40" s="32" t="s">
        <v>468</v>
      </c>
      <c r="I40" s="32" t="s">
        <v>425</v>
      </c>
      <c r="J40" s="32" t="s">
        <v>426</v>
      </c>
      <c r="K40" s="32" t="s">
        <v>1216</v>
      </c>
      <c r="L40" s="166" t="s">
        <v>6</v>
      </c>
      <c r="M40" s="12"/>
      <c r="N40" s="12"/>
      <c r="O40" s="169">
        <f t="shared" si="9"/>
        <v>0</v>
      </c>
      <c r="P40" s="107">
        <f>IF(AND(D40="M",L40="N/A (Please provide reason)"),1,0)</f>
        <v>0</v>
      </c>
      <c r="Q40" s="141">
        <f t="shared" ref="Q40:Q44" si="44">IF(E40 = "YES",1,0)</f>
        <v>1</v>
      </c>
      <c r="R40" s="141">
        <f t="shared" ref="R40" si="45">IF(F40 = "YES",1,0)</f>
        <v>0</v>
      </c>
      <c r="S40" s="141">
        <f t="shared" ref="S40" si="46">IF(G40 = "YES",1,0)</f>
        <v>0</v>
      </c>
    </row>
    <row r="41" spans="1:19" ht="132.65" customHeight="1" x14ac:dyDescent="0.35">
      <c r="A41" s="245" t="s">
        <v>757</v>
      </c>
      <c r="B41" s="405"/>
      <c r="C41" s="406"/>
      <c r="D41" s="404"/>
      <c r="E41" s="413"/>
      <c r="F41" s="416"/>
      <c r="G41" s="422"/>
      <c r="H41" s="32" t="s">
        <v>893</v>
      </c>
      <c r="I41" s="32" t="s">
        <v>1042</v>
      </c>
      <c r="J41" s="32" t="s">
        <v>426</v>
      </c>
      <c r="K41" s="32" t="s">
        <v>1217</v>
      </c>
      <c r="L41" s="166" t="s">
        <v>6</v>
      </c>
      <c r="M41" s="12"/>
      <c r="N41" s="12"/>
      <c r="O41" s="169">
        <f t="shared" ref="O41:O42" si="47">IF(L41="","0",IF(L41="Pass",1,IF(L41="Fail",0,IF(L41="TBD",0,IF(L41="N/A (Please provide reason)",1)))))</f>
        <v>0</v>
      </c>
      <c r="P41" s="107">
        <f>IF(AND(D40="M",L41="N/A (Please provide reason)"),1,0)</f>
        <v>0</v>
      </c>
      <c r="Q41" s="141">
        <f>IF(E40 = "YES",1,0)</f>
        <v>1</v>
      </c>
      <c r="R41" s="141">
        <f t="shared" ref="R41:S41" si="48">IF(F40 = "YES",1,0)</f>
        <v>0</v>
      </c>
      <c r="S41" s="141">
        <f t="shared" si="48"/>
        <v>0</v>
      </c>
    </row>
    <row r="42" spans="1:19" ht="142.5" customHeight="1" x14ac:dyDescent="0.35">
      <c r="A42" s="245" t="s">
        <v>460</v>
      </c>
      <c r="B42" s="394" t="s">
        <v>26</v>
      </c>
      <c r="C42" s="402" t="s">
        <v>1018</v>
      </c>
      <c r="D42" s="69" t="s">
        <v>5</v>
      </c>
      <c r="E42" s="229" t="s">
        <v>14</v>
      </c>
      <c r="F42" s="288" t="s">
        <v>17</v>
      </c>
      <c r="G42" s="295" t="s">
        <v>17</v>
      </c>
      <c r="H42" s="32" t="s">
        <v>349</v>
      </c>
      <c r="I42" s="32" t="s">
        <v>856</v>
      </c>
      <c r="J42" s="32" t="s">
        <v>832</v>
      </c>
      <c r="K42" s="32" t="s">
        <v>894</v>
      </c>
      <c r="L42" s="166" t="s">
        <v>6</v>
      </c>
      <c r="M42" s="12"/>
      <c r="N42" s="12"/>
      <c r="O42" s="169">
        <f t="shared" si="47"/>
        <v>0</v>
      </c>
      <c r="P42" s="107">
        <f>IF(AND(D42="M",L42="N/A (Please provide reason)"),1,0)</f>
        <v>0</v>
      </c>
      <c r="Q42" s="141">
        <f t="shared" ref="Q42" si="49">IF(E42 = "YES",1,0)</f>
        <v>1</v>
      </c>
      <c r="R42" s="141">
        <f t="shared" ref="R42" si="50">IF(F42 = "YES",1,0)</f>
        <v>0</v>
      </c>
      <c r="S42" s="141">
        <f t="shared" ref="S42" si="51">IF(G42 = "YES",1,0)</f>
        <v>0</v>
      </c>
    </row>
    <row r="43" spans="1:19" ht="126" customHeight="1" x14ac:dyDescent="0.35">
      <c r="A43" s="245" t="s">
        <v>758</v>
      </c>
      <c r="B43" s="395"/>
      <c r="C43" s="408"/>
      <c r="D43" s="69" t="s">
        <v>5</v>
      </c>
      <c r="E43" s="229" t="s">
        <v>14</v>
      </c>
      <c r="F43" s="288" t="s">
        <v>17</v>
      </c>
      <c r="G43" s="295" t="s">
        <v>17</v>
      </c>
      <c r="H43" s="32" t="s">
        <v>834</v>
      </c>
      <c r="I43" s="32" t="s">
        <v>833</v>
      </c>
      <c r="J43" s="32" t="s">
        <v>835</v>
      </c>
      <c r="K43" s="32" t="s">
        <v>836</v>
      </c>
      <c r="L43" s="166" t="s">
        <v>6</v>
      </c>
      <c r="M43" s="12"/>
      <c r="N43" s="12"/>
      <c r="O43" s="169">
        <f t="shared" ref="O43" si="52">IF(L43="","0",IF(L43="Pass",1,IF(L43="Fail",0,IF(L43="TBD",0,IF(L43="N/A (Please provide reason)",1)))))</f>
        <v>0</v>
      </c>
      <c r="P43" s="107">
        <f>IF(AND(D43="M",L43="N/A (Please provide reason)"),1,0)</f>
        <v>0</v>
      </c>
      <c r="Q43" s="141">
        <f t="shared" ref="Q43" si="53">IF(E43 = "YES",1,0)</f>
        <v>1</v>
      </c>
      <c r="R43" s="141">
        <f t="shared" ref="R43" si="54">IF(F43 = "YES",1,0)</f>
        <v>0</v>
      </c>
      <c r="S43" s="141">
        <f t="shared" ref="S43" si="55">IF(G43 = "YES",1,0)</f>
        <v>0</v>
      </c>
    </row>
    <row r="44" spans="1:19" ht="43.5" x14ac:dyDescent="0.35">
      <c r="A44" s="245" t="s">
        <v>461</v>
      </c>
      <c r="B44" s="394" t="s">
        <v>559</v>
      </c>
      <c r="C44" s="402" t="s">
        <v>1019</v>
      </c>
      <c r="D44" s="407" t="s">
        <v>347</v>
      </c>
      <c r="E44" s="411" t="s">
        <v>14</v>
      </c>
      <c r="F44" s="414" t="s">
        <v>17</v>
      </c>
      <c r="G44" s="295" t="s">
        <v>17</v>
      </c>
      <c r="H44" s="32" t="s">
        <v>427</v>
      </c>
      <c r="I44" s="32" t="s">
        <v>979</v>
      </c>
      <c r="J44" s="32" t="s">
        <v>428</v>
      </c>
      <c r="K44" s="402" t="s">
        <v>895</v>
      </c>
      <c r="L44" s="166" t="s">
        <v>6</v>
      </c>
      <c r="M44" s="12"/>
      <c r="N44" s="12"/>
      <c r="O44" s="169">
        <f t="shared" si="9"/>
        <v>0</v>
      </c>
      <c r="P44" s="107">
        <f>IF(AND(D44="M",L44="N/A (Please provide reason)"),1,0)</f>
        <v>0</v>
      </c>
      <c r="Q44" s="141">
        <f t="shared" si="44"/>
        <v>1</v>
      </c>
      <c r="R44" s="141">
        <f t="shared" ref="R44" si="56">IF(F44 = "YES",1,0)</f>
        <v>0</v>
      </c>
      <c r="S44" s="141">
        <f t="shared" ref="S44" si="57">IF(G44 = "YES",1,0)</f>
        <v>0</v>
      </c>
    </row>
    <row r="45" spans="1:19" ht="58" x14ac:dyDescent="0.35">
      <c r="A45" s="245" t="s">
        <v>759</v>
      </c>
      <c r="B45" s="395"/>
      <c r="C45" s="408"/>
      <c r="D45" s="400"/>
      <c r="E45" s="412"/>
      <c r="F45" s="415"/>
      <c r="G45" s="296"/>
      <c r="H45" s="32" t="s">
        <v>837</v>
      </c>
      <c r="I45" s="32" t="s">
        <v>838</v>
      </c>
      <c r="J45" s="32" t="s">
        <v>792</v>
      </c>
      <c r="K45" s="430"/>
      <c r="L45" s="166" t="s">
        <v>6</v>
      </c>
      <c r="M45" s="12"/>
      <c r="N45" s="12"/>
      <c r="O45" s="169">
        <f t="shared" ref="O45" si="58">IF(L45="","0",IF(L45="Pass",1,IF(L45="Fail",0,IF(L45="TBD",0,IF(L45="N/A (Please provide reason)",1)))))</f>
        <v>0</v>
      </c>
      <c r="P45" s="107">
        <f>IF(AND(D44="M",L45="N/A (Please provide reason)"),1,0)</f>
        <v>0</v>
      </c>
      <c r="Q45" s="141">
        <f>IF(E44 = "YES",1,0)</f>
        <v>1</v>
      </c>
      <c r="R45" s="141">
        <f>IF(F44 = "YES",1,0)</f>
        <v>0</v>
      </c>
      <c r="S45" s="141">
        <f>IF(G44 = "YES",1,0)</f>
        <v>0</v>
      </c>
    </row>
    <row r="46" spans="1:19" ht="43.5" x14ac:dyDescent="0.35">
      <c r="A46" s="245" t="s">
        <v>462</v>
      </c>
      <c r="B46" s="395"/>
      <c r="C46" s="408"/>
      <c r="D46" s="400"/>
      <c r="E46" s="412"/>
      <c r="F46" s="415"/>
      <c r="G46" s="296"/>
      <c r="H46" s="32" t="s">
        <v>431</v>
      </c>
      <c r="I46" s="32" t="s">
        <v>980</v>
      </c>
      <c r="J46" s="32" t="s">
        <v>429</v>
      </c>
      <c r="K46" s="430"/>
      <c r="L46" s="166" t="s">
        <v>6</v>
      </c>
      <c r="M46" s="12"/>
      <c r="N46" s="12"/>
      <c r="O46" s="169">
        <f t="shared" si="9"/>
        <v>0</v>
      </c>
      <c r="P46" s="107">
        <f>IF(AND(D44="M",L46="N/A (Please provide reason)"),1,0)</f>
        <v>0</v>
      </c>
      <c r="Q46" s="141">
        <f>IF(E44 = "YES",1,0)</f>
        <v>1</v>
      </c>
      <c r="R46" s="141">
        <f t="shared" ref="R46:S46" si="59">IF(F44 = "YES",1,0)</f>
        <v>0</v>
      </c>
      <c r="S46" s="141">
        <f t="shared" si="59"/>
        <v>0</v>
      </c>
    </row>
    <row r="47" spans="1:19" ht="58" x14ac:dyDescent="0.35">
      <c r="A47" s="245" t="s">
        <v>760</v>
      </c>
      <c r="B47" s="395"/>
      <c r="C47" s="408"/>
      <c r="D47" s="400"/>
      <c r="E47" s="412"/>
      <c r="F47" s="415"/>
      <c r="G47" s="296"/>
      <c r="H47" s="32" t="s">
        <v>839</v>
      </c>
      <c r="I47" s="32" t="s">
        <v>840</v>
      </c>
      <c r="J47" s="32" t="s">
        <v>793</v>
      </c>
      <c r="K47" s="430"/>
      <c r="L47" s="166" t="s">
        <v>6</v>
      </c>
      <c r="M47" s="12"/>
      <c r="N47" s="12"/>
      <c r="O47" s="169">
        <f t="shared" ref="O47:O49" si="60">IF(L47="","0",IF(L47="Pass",1,IF(L47="Fail",0,IF(L47="TBD",0,IF(L47="N/A (Please provide reason)",1)))))</f>
        <v>0</v>
      </c>
      <c r="P47" s="107">
        <f>IF(AND(D44="M",L47="N/A (Please provide reason)"),1,0)</f>
        <v>0</v>
      </c>
      <c r="Q47" s="141">
        <f>IF(E44 = "YES",1,0)</f>
        <v>1</v>
      </c>
      <c r="R47" s="141">
        <f>IF(F44 = "YES",1,0)</f>
        <v>0</v>
      </c>
      <c r="S47" s="141">
        <f>IF(G44 = "YES",1,0)</f>
        <v>0</v>
      </c>
    </row>
    <row r="48" spans="1:19" ht="43.5" x14ac:dyDescent="0.35">
      <c r="A48" s="245" t="s">
        <v>463</v>
      </c>
      <c r="B48" s="395"/>
      <c r="C48" s="408"/>
      <c r="D48" s="400"/>
      <c r="E48" s="412"/>
      <c r="F48" s="415"/>
      <c r="G48" s="296"/>
      <c r="H48" s="32" t="s">
        <v>713</v>
      </c>
      <c r="I48" s="32" t="s">
        <v>981</v>
      </c>
      <c r="J48" s="32" t="s">
        <v>430</v>
      </c>
      <c r="K48" s="430"/>
      <c r="L48" s="166" t="s">
        <v>6</v>
      </c>
      <c r="M48" s="12"/>
      <c r="N48" s="12"/>
      <c r="O48" s="169">
        <f t="shared" si="60"/>
        <v>0</v>
      </c>
      <c r="P48" s="107">
        <f>IF(AND(D44="M",L48="N/A (Please provide reason)"),1,0)</f>
        <v>0</v>
      </c>
      <c r="Q48" s="141">
        <f>IF(E44 = "YES",1,0)</f>
        <v>1</v>
      </c>
      <c r="R48" s="141">
        <f>IF(F44 = "YES",1,0)</f>
        <v>0</v>
      </c>
      <c r="S48" s="141">
        <f>IF(G44 = "YES",1,0)</f>
        <v>0</v>
      </c>
    </row>
    <row r="49" spans="1:19" ht="58" x14ac:dyDescent="0.35">
      <c r="A49" s="245" t="s">
        <v>761</v>
      </c>
      <c r="B49" s="395"/>
      <c r="C49" s="408"/>
      <c r="D49" s="400"/>
      <c r="E49" s="412"/>
      <c r="F49" s="415"/>
      <c r="G49" s="296"/>
      <c r="H49" s="32" t="s">
        <v>841</v>
      </c>
      <c r="I49" s="32" t="s">
        <v>842</v>
      </c>
      <c r="J49" s="32" t="s">
        <v>794</v>
      </c>
      <c r="K49" s="430"/>
      <c r="L49" s="166" t="s">
        <v>6</v>
      </c>
      <c r="M49" s="12"/>
      <c r="N49" s="12"/>
      <c r="O49" s="169">
        <f t="shared" si="60"/>
        <v>0</v>
      </c>
      <c r="P49" s="107">
        <f>IF(AND(D44="M",L49="N/A (Please provide reason)"),1,0)</f>
        <v>0</v>
      </c>
      <c r="Q49" s="141">
        <f>IF(E44 = "YES",1,0)</f>
        <v>1</v>
      </c>
      <c r="R49" s="141">
        <f>IF(F44 = "YES",1,0)</f>
        <v>0</v>
      </c>
      <c r="S49" s="141">
        <f>IF(G44 = "YES",1,0)</f>
        <v>0</v>
      </c>
    </row>
    <row r="50" spans="1:19" ht="210.75" customHeight="1" x14ac:dyDescent="0.35">
      <c r="A50" s="245" t="s">
        <v>464</v>
      </c>
      <c r="B50" s="70" t="s">
        <v>560</v>
      </c>
      <c r="C50" s="276" t="s">
        <v>1020</v>
      </c>
      <c r="D50" s="231" t="s">
        <v>346</v>
      </c>
      <c r="E50" s="168" t="s">
        <v>14</v>
      </c>
      <c r="F50" s="34" t="s">
        <v>17</v>
      </c>
      <c r="G50" s="297" t="s">
        <v>17</v>
      </c>
      <c r="H50" s="170" t="s">
        <v>432</v>
      </c>
      <c r="I50" s="170" t="s">
        <v>433</v>
      </c>
      <c r="J50" s="32" t="s">
        <v>982</v>
      </c>
      <c r="K50" s="249" t="s">
        <v>434</v>
      </c>
      <c r="L50" s="166" t="s">
        <v>6</v>
      </c>
      <c r="M50" s="12"/>
      <c r="N50" s="12"/>
      <c r="O50" s="169">
        <f t="shared" si="9"/>
        <v>0</v>
      </c>
      <c r="P50" s="107">
        <f>IF(AND(D50="M",L50="N/A (Please provide reason)"),1,0)</f>
        <v>0</v>
      </c>
      <c r="Q50" s="141">
        <f t="shared" ref="Q50:Q51" si="61">IF(E50 = "YES",1,0)</f>
        <v>1</v>
      </c>
      <c r="R50" s="141">
        <f t="shared" ref="R50:R51" si="62">IF(F50 = "YES",1,0)</f>
        <v>0</v>
      </c>
      <c r="S50" s="141">
        <f t="shared" ref="S50:S51" si="63">IF(G50 = "YES",1,0)</f>
        <v>0</v>
      </c>
    </row>
    <row r="51" spans="1:19" ht="110.9" customHeight="1" x14ac:dyDescent="0.35">
      <c r="A51" s="245" t="s">
        <v>465</v>
      </c>
      <c r="B51" s="394" t="s">
        <v>561</v>
      </c>
      <c r="C51" s="402" t="s">
        <v>1047</v>
      </c>
      <c r="D51" s="398" t="s">
        <v>5</v>
      </c>
      <c r="E51" s="411" t="s">
        <v>14</v>
      </c>
      <c r="F51" s="414" t="s">
        <v>17</v>
      </c>
      <c r="G51" s="421" t="s">
        <v>17</v>
      </c>
      <c r="H51" s="260" t="s">
        <v>437</v>
      </c>
      <c r="I51" s="170" t="s">
        <v>858</v>
      </c>
      <c r="J51" s="170" t="s">
        <v>677</v>
      </c>
      <c r="K51" s="249" t="s">
        <v>435</v>
      </c>
      <c r="L51" s="166" t="s">
        <v>6</v>
      </c>
      <c r="M51" s="12"/>
      <c r="N51" s="12"/>
      <c r="O51" s="169">
        <f t="shared" si="9"/>
        <v>0</v>
      </c>
      <c r="P51" s="107">
        <f>IF(AND(D51="M",L51="N/A (Please provide reason)"),1,0)</f>
        <v>0</v>
      </c>
      <c r="Q51" s="141">
        <f t="shared" si="61"/>
        <v>1</v>
      </c>
      <c r="R51" s="141">
        <f t="shared" si="62"/>
        <v>0</v>
      </c>
      <c r="S51" s="141">
        <f t="shared" si="63"/>
        <v>0</v>
      </c>
    </row>
    <row r="52" spans="1:19" ht="110.9" customHeight="1" x14ac:dyDescent="0.35">
      <c r="A52" s="245" t="s">
        <v>466</v>
      </c>
      <c r="B52" s="395"/>
      <c r="C52" s="408"/>
      <c r="D52" s="399"/>
      <c r="E52" s="412"/>
      <c r="F52" s="415"/>
      <c r="G52" s="431"/>
      <c r="H52" s="260" t="s">
        <v>437</v>
      </c>
      <c r="I52" s="170" t="s">
        <v>859</v>
      </c>
      <c r="J52" s="170" t="s">
        <v>678</v>
      </c>
      <c r="K52" s="249" t="s">
        <v>436</v>
      </c>
      <c r="L52" s="166" t="s">
        <v>6</v>
      </c>
      <c r="M52" s="12"/>
      <c r="N52" s="12"/>
      <c r="O52" s="169">
        <f t="shared" si="9"/>
        <v>0</v>
      </c>
      <c r="P52" s="107">
        <f>IF(AND(D50="M",L52="N/A (Please provide reason)"),1,0)</f>
        <v>0</v>
      </c>
      <c r="Q52" s="141">
        <f t="shared" ref="Q52:S53" si="64">IF(E50 = "YES",1,0)</f>
        <v>1</v>
      </c>
      <c r="R52" s="141">
        <f t="shared" si="64"/>
        <v>0</v>
      </c>
      <c r="S52" s="141">
        <f t="shared" si="64"/>
        <v>0</v>
      </c>
    </row>
    <row r="53" spans="1:19" ht="110.9" customHeight="1" x14ac:dyDescent="0.35">
      <c r="A53" s="245" t="s">
        <v>1070</v>
      </c>
      <c r="B53" s="395"/>
      <c r="C53" s="408"/>
      <c r="D53" s="399"/>
      <c r="E53" s="412"/>
      <c r="F53" s="415"/>
      <c r="G53" s="431"/>
      <c r="H53" s="260" t="s">
        <v>437</v>
      </c>
      <c r="I53" s="170" t="s">
        <v>1073</v>
      </c>
      <c r="J53" s="170" t="s">
        <v>1074</v>
      </c>
      <c r="K53" s="249" t="s">
        <v>1075</v>
      </c>
      <c r="L53" s="166" t="s">
        <v>6</v>
      </c>
      <c r="M53" s="12"/>
      <c r="N53" s="12"/>
      <c r="O53" s="169">
        <f t="shared" ref="O53:O55" si="65">IF(L53="","0",IF(L53="Pass",1,IF(L53="Fail",0,IF(L53="TBD",0,IF(L53="N/A (Please provide reason)",1)))))</f>
        <v>0</v>
      </c>
      <c r="P53" s="107">
        <f>IF(AND(D51="M",L53="N/A (Please provide reason)"),1,0)</f>
        <v>0</v>
      </c>
      <c r="Q53" s="141">
        <f t="shared" si="64"/>
        <v>1</v>
      </c>
      <c r="R53" s="141">
        <f t="shared" si="64"/>
        <v>0</v>
      </c>
      <c r="S53" s="141">
        <f t="shared" si="64"/>
        <v>0</v>
      </c>
    </row>
    <row r="54" spans="1:19" ht="110.9" customHeight="1" x14ac:dyDescent="0.35">
      <c r="A54" s="245" t="s">
        <v>762</v>
      </c>
      <c r="B54" s="395"/>
      <c r="C54" s="408"/>
      <c r="D54" s="399"/>
      <c r="E54" s="412"/>
      <c r="F54" s="415"/>
      <c r="G54" s="431"/>
      <c r="H54" s="230" t="s">
        <v>843</v>
      </c>
      <c r="I54" s="32" t="s">
        <v>844</v>
      </c>
      <c r="J54" s="32" t="s">
        <v>677</v>
      </c>
      <c r="K54" s="32" t="s">
        <v>845</v>
      </c>
      <c r="L54" s="166" t="s">
        <v>6</v>
      </c>
      <c r="M54" s="12"/>
      <c r="N54" s="12"/>
      <c r="O54" s="169">
        <f t="shared" si="65"/>
        <v>0</v>
      </c>
      <c r="P54" s="107">
        <f>IF(AND(D51="M",L54="N/A (Please provide reason)"),1,0)</f>
        <v>0</v>
      </c>
      <c r="Q54" s="141">
        <f>IF(E51 = "YES",1,0)</f>
        <v>1</v>
      </c>
      <c r="R54" s="141">
        <f>IF(F51 = "YES",1,0)</f>
        <v>0</v>
      </c>
      <c r="S54" s="141">
        <f>IF(G51 = "YES",1,0)</f>
        <v>0</v>
      </c>
    </row>
    <row r="55" spans="1:19" ht="146.15" customHeight="1" x14ac:dyDescent="0.35">
      <c r="A55" s="245" t="s">
        <v>773</v>
      </c>
      <c r="B55" s="395"/>
      <c r="C55" s="408"/>
      <c r="D55" s="399"/>
      <c r="E55" s="412"/>
      <c r="F55" s="415"/>
      <c r="G55" s="431"/>
      <c r="H55" s="230" t="s">
        <v>843</v>
      </c>
      <c r="I55" s="32" t="s">
        <v>846</v>
      </c>
      <c r="J55" s="32" t="s">
        <v>678</v>
      </c>
      <c r="K55" s="32" t="s">
        <v>847</v>
      </c>
      <c r="L55" s="166" t="s">
        <v>6</v>
      </c>
      <c r="M55" s="12"/>
      <c r="N55" s="12"/>
      <c r="O55" s="169">
        <f t="shared" si="65"/>
        <v>0</v>
      </c>
      <c r="P55" s="107">
        <f>IF(AND(D50="M",L55="N/A (Please provide reason)"),1,0)</f>
        <v>0</v>
      </c>
      <c r="Q55" s="141">
        <f t="shared" ref="Q55:S56" si="66">IF(E50 = "YES",1,0)</f>
        <v>1</v>
      </c>
      <c r="R55" s="141">
        <f t="shared" si="66"/>
        <v>0</v>
      </c>
      <c r="S55" s="141">
        <f t="shared" si="66"/>
        <v>0</v>
      </c>
    </row>
    <row r="56" spans="1:19" ht="146.15" customHeight="1" x14ac:dyDescent="0.35">
      <c r="A56" s="245" t="s">
        <v>1071</v>
      </c>
      <c r="B56" s="405"/>
      <c r="C56" s="403"/>
      <c r="D56" s="404"/>
      <c r="E56" s="413"/>
      <c r="F56" s="416"/>
      <c r="G56" s="422"/>
      <c r="H56" s="230" t="s">
        <v>843</v>
      </c>
      <c r="I56" s="170" t="s">
        <v>1072</v>
      </c>
      <c r="J56" s="170" t="s">
        <v>1076</v>
      </c>
      <c r="K56" s="249" t="s">
        <v>1081</v>
      </c>
      <c r="L56" s="166" t="s">
        <v>6</v>
      </c>
      <c r="M56" s="12"/>
      <c r="N56" s="12"/>
      <c r="O56" s="169">
        <f t="shared" si="9"/>
        <v>0</v>
      </c>
      <c r="P56" s="107">
        <f>IF(AND(D51="M",L56="N/A (Please provide reason)"),1,0)</f>
        <v>0</v>
      </c>
      <c r="Q56" s="141">
        <f t="shared" si="66"/>
        <v>1</v>
      </c>
      <c r="R56" s="141">
        <f t="shared" si="66"/>
        <v>0</v>
      </c>
      <c r="S56" s="141">
        <f t="shared" si="66"/>
        <v>0</v>
      </c>
    </row>
    <row r="57" spans="1:19" ht="102.75" customHeight="1" x14ac:dyDescent="0.35">
      <c r="A57" s="245" t="s">
        <v>467</v>
      </c>
      <c r="B57" s="394" t="s">
        <v>562</v>
      </c>
      <c r="C57" s="402" t="s">
        <v>1187</v>
      </c>
      <c r="D57" s="398" t="s">
        <v>5</v>
      </c>
      <c r="E57" s="411" t="s">
        <v>14</v>
      </c>
      <c r="F57" s="414" t="s">
        <v>17</v>
      </c>
      <c r="G57" s="295" t="s">
        <v>17</v>
      </c>
      <c r="H57" s="260" t="s">
        <v>437</v>
      </c>
      <c r="I57" s="170" t="s">
        <v>594</v>
      </c>
      <c r="J57" s="260" t="s">
        <v>438</v>
      </c>
      <c r="K57" s="249" t="s">
        <v>435</v>
      </c>
      <c r="L57" s="166" t="s">
        <v>6</v>
      </c>
      <c r="M57" s="180"/>
      <c r="N57" s="180"/>
      <c r="O57" s="169">
        <f t="shared" si="9"/>
        <v>0</v>
      </c>
      <c r="P57" s="107">
        <f>IF(AND(D57="M",L57="N/A (Please provide reason)"),1,0)</f>
        <v>0</v>
      </c>
      <c r="Q57" s="141">
        <f>IF(E57 = "YES",1,0)</f>
        <v>1</v>
      </c>
      <c r="R57" s="141">
        <f t="shared" ref="R57:S57" si="67">IF(F57 = "YES",1,0)</f>
        <v>0</v>
      </c>
      <c r="S57" s="141">
        <f t="shared" si="67"/>
        <v>0</v>
      </c>
    </row>
    <row r="58" spans="1:19" ht="120" customHeight="1" x14ac:dyDescent="0.35">
      <c r="A58" s="245" t="s">
        <v>478</v>
      </c>
      <c r="B58" s="395"/>
      <c r="C58" s="408"/>
      <c r="D58" s="399"/>
      <c r="E58" s="412"/>
      <c r="F58" s="415"/>
      <c r="G58" s="296"/>
      <c r="H58" s="260" t="s">
        <v>437</v>
      </c>
      <c r="I58" s="170" t="s">
        <v>595</v>
      </c>
      <c r="J58" s="260" t="s">
        <v>438</v>
      </c>
      <c r="K58" s="249" t="s">
        <v>436</v>
      </c>
      <c r="L58" s="166" t="s">
        <v>6</v>
      </c>
      <c r="M58" s="180"/>
      <c r="N58" s="180"/>
      <c r="O58" s="169">
        <f t="shared" ref="O58:O61" si="68">IF(L58="","0",IF(L58="Pass",1,IF(L58="Fail",0,IF(L58="TBD",0,IF(L58="N/A (Please provide reason)",1)))))</f>
        <v>0</v>
      </c>
      <c r="P58" s="107">
        <f>IF(AND(D57="M",L58="N/A (Please provide reason)"),1,0)</f>
        <v>0</v>
      </c>
      <c r="Q58" s="141">
        <f t="shared" ref="Q58:S59" si="69">IF(E57 = "YES",1,0)</f>
        <v>1</v>
      </c>
      <c r="R58" s="141">
        <f t="shared" si="69"/>
        <v>0</v>
      </c>
      <c r="S58" s="141">
        <f t="shared" si="69"/>
        <v>0</v>
      </c>
    </row>
    <row r="59" spans="1:19" ht="120" customHeight="1" x14ac:dyDescent="0.35">
      <c r="A59" s="245" t="s">
        <v>815</v>
      </c>
      <c r="B59" s="395"/>
      <c r="C59" s="408"/>
      <c r="D59" s="399"/>
      <c r="E59" s="412"/>
      <c r="F59" s="415"/>
      <c r="G59" s="296"/>
      <c r="H59" s="260" t="s">
        <v>437</v>
      </c>
      <c r="I59" s="170" t="s">
        <v>1079</v>
      </c>
      <c r="J59" s="260" t="s">
        <v>438</v>
      </c>
      <c r="K59" s="249" t="s">
        <v>1080</v>
      </c>
      <c r="L59" s="166" t="s">
        <v>6</v>
      </c>
      <c r="M59" s="180"/>
      <c r="N59" s="180"/>
      <c r="O59" s="169">
        <f t="shared" ref="O59" si="70">IF(L59="","0",IF(L59="Pass",1,IF(L59="Fail",0,IF(L59="TBD",0,IF(L59="N/A (Please provide reason)",1)))))</f>
        <v>0</v>
      </c>
      <c r="P59" s="107">
        <f>IF(AND(D58="M",L59="N/A (Please provide reason)"),1,0)</f>
        <v>0</v>
      </c>
      <c r="Q59" s="141">
        <f t="shared" si="69"/>
        <v>0</v>
      </c>
      <c r="R59" s="141">
        <f t="shared" si="69"/>
        <v>0</v>
      </c>
      <c r="S59" s="141">
        <f t="shared" si="69"/>
        <v>0</v>
      </c>
    </row>
    <row r="60" spans="1:19" ht="133.5" customHeight="1" x14ac:dyDescent="0.35">
      <c r="A60" s="245" t="s">
        <v>774</v>
      </c>
      <c r="B60" s="395"/>
      <c r="C60" s="408"/>
      <c r="D60" s="399"/>
      <c r="E60" s="412"/>
      <c r="F60" s="415"/>
      <c r="G60" s="296"/>
      <c r="H60" s="230" t="s">
        <v>843</v>
      </c>
      <c r="I60" s="32" t="s">
        <v>594</v>
      </c>
      <c r="J60" s="230" t="s">
        <v>438</v>
      </c>
      <c r="K60" s="32" t="s">
        <v>845</v>
      </c>
      <c r="L60" s="166" t="s">
        <v>6</v>
      </c>
      <c r="M60" s="180"/>
      <c r="N60" s="180"/>
      <c r="O60" s="169">
        <f t="shared" si="68"/>
        <v>0</v>
      </c>
      <c r="P60" s="107">
        <f>IF(AND(D57="M",L60="N/A (Please provide reason)"),1,0)</f>
        <v>0</v>
      </c>
      <c r="Q60" s="141">
        <f>IF(E57 = "YES",1,0)</f>
        <v>1</v>
      </c>
      <c r="R60" s="141">
        <f>IF(F57 = "YES",1,0)</f>
        <v>0</v>
      </c>
      <c r="S60" s="141">
        <f>IF(G57 = "YES",1,0)</f>
        <v>0</v>
      </c>
    </row>
    <row r="61" spans="1:19" ht="165" customHeight="1" x14ac:dyDescent="0.35">
      <c r="A61" s="245" t="s">
        <v>775</v>
      </c>
      <c r="B61" s="395"/>
      <c r="C61" s="408"/>
      <c r="D61" s="399"/>
      <c r="E61" s="412"/>
      <c r="F61" s="415"/>
      <c r="G61" s="298"/>
      <c r="H61" s="230" t="s">
        <v>843</v>
      </c>
      <c r="I61" s="170" t="s">
        <v>595</v>
      </c>
      <c r="J61" s="230" t="s">
        <v>438</v>
      </c>
      <c r="K61" s="249" t="s">
        <v>436</v>
      </c>
      <c r="L61" s="166" t="s">
        <v>6</v>
      </c>
      <c r="M61" s="180"/>
      <c r="N61" s="180"/>
      <c r="O61" s="169">
        <f t="shared" si="68"/>
        <v>0</v>
      </c>
      <c r="P61" s="107">
        <f>IF(AND(D56="M",L61="N/A (Please provide reason)"),1,0)</f>
        <v>0</v>
      </c>
      <c r="Q61" s="141">
        <f>IF(E56 = "YES",1,0)</f>
        <v>0</v>
      </c>
      <c r="R61" s="141">
        <f t="shared" ref="R61" si="71">IF(F56 = "YES",1,0)</f>
        <v>0</v>
      </c>
      <c r="S61" s="141">
        <f t="shared" ref="S61" si="72">IF(G56 = "YES",1,0)</f>
        <v>0</v>
      </c>
    </row>
    <row r="62" spans="1:19" ht="165" customHeight="1" x14ac:dyDescent="0.35">
      <c r="A62" s="245" t="s">
        <v>816</v>
      </c>
      <c r="B62" s="405"/>
      <c r="C62" s="403"/>
      <c r="D62" s="404"/>
      <c r="E62" s="413"/>
      <c r="F62" s="416"/>
      <c r="G62" s="298"/>
      <c r="H62" s="230" t="s">
        <v>843</v>
      </c>
      <c r="I62" s="170" t="s">
        <v>1079</v>
      </c>
      <c r="J62" s="230" t="s">
        <v>438</v>
      </c>
      <c r="K62" s="249" t="s">
        <v>1081</v>
      </c>
      <c r="L62" s="166" t="s">
        <v>6</v>
      </c>
      <c r="M62" s="180"/>
      <c r="N62" s="180"/>
      <c r="O62" s="169">
        <f t="shared" si="9"/>
        <v>0</v>
      </c>
      <c r="P62" s="107">
        <f>IF(AND(D57="M",L62="N/A (Please provide reason)"),1,0)</f>
        <v>0</v>
      </c>
      <c r="Q62" s="141">
        <f>IF(E57 = "YES",1,0)</f>
        <v>1</v>
      </c>
      <c r="R62" s="141">
        <f t="shared" ref="R62:S62" si="73">IF(F57 = "YES",1,0)</f>
        <v>0</v>
      </c>
      <c r="S62" s="141">
        <f t="shared" si="73"/>
        <v>0</v>
      </c>
    </row>
    <row r="63" spans="1:19" ht="113.9" customHeight="1" x14ac:dyDescent="0.35">
      <c r="A63" s="245" t="s">
        <v>479</v>
      </c>
      <c r="B63" s="394" t="s">
        <v>563</v>
      </c>
      <c r="C63" s="402" t="s">
        <v>1048</v>
      </c>
      <c r="D63" s="409" t="s">
        <v>21</v>
      </c>
      <c r="E63" s="411" t="s">
        <v>14</v>
      </c>
      <c r="F63" s="414" t="s">
        <v>17</v>
      </c>
      <c r="G63" s="421" t="s">
        <v>17</v>
      </c>
      <c r="H63" s="32" t="s">
        <v>469</v>
      </c>
      <c r="I63" s="32" t="s">
        <v>439</v>
      </c>
      <c r="J63" s="33" t="s">
        <v>541</v>
      </c>
      <c r="K63" s="32" t="s">
        <v>896</v>
      </c>
      <c r="L63" s="166" t="s">
        <v>6</v>
      </c>
      <c r="M63" s="12"/>
      <c r="N63" s="12"/>
      <c r="O63" s="169">
        <f t="shared" si="9"/>
        <v>0</v>
      </c>
      <c r="P63" s="107">
        <f>IF(AND(D63="M",L63="N/A (Please provide reason)"),1,0)</f>
        <v>0</v>
      </c>
      <c r="Q63" s="141">
        <f t="shared" ref="Q63:Q66" si="74">IF(E63 = "YES",1,0)</f>
        <v>1</v>
      </c>
      <c r="R63" s="141">
        <f t="shared" ref="R63" si="75">IF(F63 = "YES",1,0)</f>
        <v>0</v>
      </c>
      <c r="S63" s="141">
        <f t="shared" ref="S63" si="76">IF(G63 = "YES",1,0)</f>
        <v>0</v>
      </c>
    </row>
    <row r="64" spans="1:19" s="284" customFormat="1" ht="113.9" customHeight="1" x14ac:dyDescent="0.35">
      <c r="A64" s="245" t="s">
        <v>776</v>
      </c>
      <c r="B64" s="405"/>
      <c r="C64" s="403"/>
      <c r="D64" s="410"/>
      <c r="E64" s="413"/>
      <c r="F64" s="416"/>
      <c r="G64" s="422"/>
      <c r="H64" s="32" t="s">
        <v>959</v>
      </c>
      <c r="I64" s="32" t="s">
        <v>439</v>
      </c>
      <c r="J64" s="33" t="s">
        <v>972</v>
      </c>
      <c r="K64" s="32" t="s">
        <v>960</v>
      </c>
      <c r="L64" s="166" t="s">
        <v>6</v>
      </c>
      <c r="M64" s="283"/>
      <c r="N64" s="283"/>
      <c r="O64" s="169">
        <f t="shared" ref="O64" si="77">IF(L64="","0",IF(L64="Pass",1,IF(L64="Fail",0,IF(L64="TBD",0,IF(L64="N/A (Please provide reason)",1)))))</f>
        <v>0</v>
      </c>
      <c r="P64" s="107">
        <f>IF(AND(D63="M",L64="N/A (Please provide reason)"),1,0)</f>
        <v>0</v>
      </c>
      <c r="Q64" s="141">
        <f>IF(E63 = "YES",1,0)</f>
        <v>1</v>
      </c>
      <c r="R64" s="141">
        <f t="shared" ref="R64:S64" si="78">IF(F63 = "YES",1,0)</f>
        <v>0</v>
      </c>
      <c r="S64" s="141">
        <f t="shared" si="78"/>
        <v>0</v>
      </c>
    </row>
    <row r="65" spans="1:19" ht="211.5" customHeight="1" x14ac:dyDescent="0.35">
      <c r="A65" s="245" t="s">
        <v>480</v>
      </c>
      <c r="B65" s="248" t="s">
        <v>564</v>
      </c>
      <c r="C65" s="273" t="s">
        <v>1049</v>
      </c>
      <c r="D65" s="231" t="s">
        <v>346</v>
      </c>
      <c r="E65" s="168" t="s">
        <v>14</v>
      </c>
      <c r="F65" s="34" t="s">
        <v>17</v>
      </c>
      <c r="G65" s="297" t="s">
        <v>17</v>
      </c>
      <c r="H65" s="32" t="s">
        <v>440</v>
      </c>
      <c r="I65" s="32" t="s">
        <v>441</v>
      </c>
      <c r="J65" s="32" t="s">
        <v>897</v>
      </c>
      <c r="K65" s="32" t="s">
        <v>908</v>
      </c>
      <c r="L65" s="166" t="s">
        <v>6</v>
      </c>
      <c r="M65" s="12"/>
      <c r="N65" s="12"/>
      <c r="O65" s="169">
        <f t="shared" si="9"/>
        <v>0</v>
      </c>
      <c r="P65" s="107">
        <f>IF(AND(D65="M",L65="N/A (Please provide reason)"),1,0)</f>
        <v>0</v>
      </c>
      <c r="Q65" s="141">
        <f t="shared" si="74"/>
        <v>1</v>
      </c>
      <c r="R65" s="141">
        <f t="shared" ref="R65:R66" si="79">IF(F65 = "YES",1,0)</f>
        <v>0</v>
      </c>
      <c r="S65" s="141">
        <f t="shared" ref="S65:S66" si="80">IF(G65 = "YES",1,0)</f>
        <v>0</v>
      </c>
    </row>
    <row r="66" spans="1:19" ht="57.65" customHeight="1" x14ac:dyDescent="0.35">
      <c r="A66" s="245" t="s">
        <v>481</v>
      </c>
      <c r="B66" s="394" t="s">
        <v>565</v>
      </c>
      <c r="C66" s="402" t="s">
        <v>1050</v>
      </c>
      <c r="D66" s="398" t="s">
        <v>5</v>
      </c>
      <c r="E66" s="411" t="s">
        <v>14</v>
      </c>
      <c r="F66" s="414" t="s">
        <v>17</v>
      </c>
      <c r="G66" s="421" t="s">
        <v>17</v>
      </c>
      <c r="H66" s="396" t="s">
        <v>472</v>
      </c>
      <c r="I66" s="32" t="s">
        <v>470</v>
      </c>
      <c r="J66" s="32" t="s">
        <v>473</v>
      </c>
      <c r="K66" s="396" t="s">
        <v>983</v>
      </c>
      <c r="L66" s="166" t="s">
        <v>6</v>
      </c>
      <c r="M66" s="12"/>
      <c r="N66" s="12"/>
      <c r="O66" s="169">
        <f t="shared" si="9"/>
        <v>0</v>
      </c>
      <c r="P66" s="107">
        <f>IF(AND(D66="M",L66="N/A (Please provide reason)"),1,0)</f>
        <v>0</v>
      </c>
      <c r="Q66" s="141">
        <f t="shared" si="74"/>
        <v>1</v>
      </c>
      <c r="R66" s="141">
        <f t="shared" si="79"/>
        <v>0</v>
      </c>
      <c r="S66" s="141">
        <f t="shared" si="80"/>
        <v>0</v>
      </c>
    </row>
    <row r="67" spans="1:19" ht="131.9" customHeight="1" x14ac:dyDescent="0.35">
      <c r="A67" s="245" t="s">
        <v>482</v>
      </c>
      <c r="B67" s="395"/>
      <c r="C67" s="408"/>
      <c r="D67" s="399"/>
      <c r="E67" s="412"/>
      <c r="F67" s="415"/>
      <c r="G67" s="431"/>
      <c r="H67" s="406"/>
      <c r="I67" s="32" t="s">
        <v>471</v>
      </c>
      <c r="J67" s="32" t="s">
        <v>474</v>
      </c>
      <c r="K67" s="406"/>
      <c r="L67" s="166" t="s">
        <v>6</v>
      </c>
      <c r="M67" s="12"/>
      <c r="N67" s="12"/>
      <c r="O67" s="169">
        <f t="shared" si="9"/>
        <v>0</v>
      </c>
      <c r="P67" s="107">
        <f>IF(AND(D66="M",L67="N/A (Please provide reason)"),1,0)</f>
        <v>0</v>
      </c>
      <c r="Q67" s="141">
        <f>IF(E66 = "YES",1,0)</f>
        <v>1</v>
      </c>
      <c r="R67" s="141">
        <f t="shared" ref="R67:S67" si="81">IF(F66 = "YES",1,0)</f>
        <v>0</v>
      </c>
      <c r="S67" s="141">
        <f t="shared" si="81"/>
        <v>0</v>
      </c>
    </row>
    <row r="68" spans="1:19" ht="131.9" customHeight="1" x14ac:dyDescent="0.35">
      <c r="A68" s="245" t="s">
        <v>777</v>
      </c>
      <c r="B68" s="395"/>
      <c r="C68" s="408"/>
      <c r="D68" s="399"/>
      <c r="E68" s="412"/>
      <c r="F68" s="415"/>
      <c r="G68" s="431"/>
      <c r="H68" s="396" t="s">
        <v>909</v>
      </c>
      <c r="I68" s="32" t="s">
        <v>470</v>
      </c>
      <c r="J68" s="32" t="s">
        <v>473</v>
      </c>
      <c r="K68" s="33" t="s">
        <v>910</v>
      </c>
      <c r="L68" s="166" t="s">
        <v>6</v>
      </c>
      <c r="M68" s="12"/>
      <c r="N68" s="12"/>
      <c r="O68" s="169">
        <f t="shared" ref="O68" si="82">IF(L68="","0",IF(L68="Pass",1,IF(L68="Fail",0,IF(L68="TBD",0,IF(L68="N/A (Please provide reason)",1)))))</f>
        <v>0</v>
      </c>
      <c r="P68" s="107">
        <f>IF(AND(D66="M",L68="N/A (Please provide reason)"),1,0)</f>
        <v>0</v>
      </c>
      <c r="Q68" s="141">
        <f>IF(E66 = "YES",1,0)</f>
        <v>1</v>
      </c>
      <c r="R68" s="141">
        <f>IF(F66 = "YES",1,0)</f>
        <v>0</v>
      </c>
      <c r="S68" s="141">
        <f>IF(G66 = "YES",1,0)</f>
        <v>0</v>
      </c>
    </row>
    <row r="69" spans="1:19" ht="131.9" customHeight="1" x14ac:dyDescent="0.35">
      <c r="A69" s="245" t="s">
        <v>778</v>
      </c>
      <c r="B69" s="405"/>
      <c r="C69" s="403"/>
      <c r="D69" s="404"/>
      <c r="E69" s="413"/>
      <c r="F69" s="416"/>
      <c r="G69" s="422"/>
      <c r="H69" s="406"/>
      <c r="I69" s="32" t="s">
        <v>825</v>
      </c>
      <c r="J69" s="32" t="s">
        <v>474</v>
      </c>
      <c r="K69" s="33" t="s">
        <v>910</v>
      </c>
      <c r="L69" s="166" t="s">
        <v>6</v>
      </c>
      <c r="M69" s="12"/>
      <c r="N69" s="12"/>
      <c r="O69" s="169">
        <f t="shared" ref="O69" si="83">IF(L69="","0",IF(L69="Pass",1,IF(L69="Fail",0,IF(L69="TBD",0,IF(L69="N/A (Please provide reason)",1)))))</f>
        <v>0</v>
      </c>
      <c r="P69" s="107">
        <f>IF(AND(D66="M",L69="N/A (Please provide reason)"),1,0)</f>
        <v>0</v>
      </c>
      <c r="Q69" s="141">
        <f>IF(E66 = "YES",1,0)</f>
        <v>1</v>
      </c>
      <c r="R69" s="141">
        <f t="shared" ref="R69:S69" si="84">IF(F66 = "YES",1,0)</f>
        <v>0</v>
      </c>
      <c r="S69" s="141">
        <f t="shared" si="84"/>
        <v>0</v>
      </c>
    </row>
    <row r="70" spans="1:19" ht="50.9" customHeight="1" x14ac:dyDescent="0.35">
      <c r="A70" s="245" t="s">
        <v>496</v>
      </c>
      <c r="B70" s="394" t="s">
        <v>631</v>
      </c>
      <c r="C70" s="402" t="s">
        <v>1021</v>
      </c>
      <c r="D70" s="398" t="s">
        <v>5</v>
      </c>
      <c r="E70" s="411" t="s">
        <v>14</v>
      </c>
      <c r="F70" s="414" t="s">
        <v>17</v>
      </c>
      <c r="G70" s="421" t="s">
        <v>17</v>
      </c>
      <c r="H70" s="32" t="s">
        <v>475</v>
      </c>
      <c r="I70" s="32" t="s">
        <v>865</v>
      </c>
      <c r="J70" s="32" t="s">
        <v>911</v>
      </c>
      <c r="K70" s="230" t="s">
        <v>797</v>
      </c>
      <c r="L70" s="166" t="s">
        <v>6</v>
      </c>
      <c r="M70" s="12"/>
      <c r="N70" s="12"/>
      <c r="O70" s="169">
        <f t="shared" si="9"/>
        <v>0</v>
      </c>
      <c r="P70" s="107">
        <f>IF(AND(D70="M",L70="N/A (Please provide reason)"),1,0)</f>
        <v>0</v>
      </c>
      <c r="Q70" s="141">
        <f>IF(E70 = "YES",1,0)</f>
        <v>1</v>
      </c>
      <c r="R70" s="141">
        <f t="shared" ref="R70:S70" si="85">IF(F70 = "YES",1,0)</f>
        <v>0</v>
      </c>
      <c r="S70" s="141">
        <f t="shared" si="85"/>
        <v>0</v>
      </c>
    </row>
    <row r="71" spans="1:19" ht="64.5" customHeight="1" x14ac:dyDescent="0.35">
      <c r="A71" s="245" t="s">
        <v>811</v>
      </c>
      <c r="B71" s="395"/>
      <c r="C71" s="408"/>
      <c r="D71" s="399"/>
      <c r="E71" s="412"/>
      <c r="F71" s="415"/>
      <c r="G71" s="431"/>
      <c r="H71" s="32" t="s">
        <v>912</v>
      </c>
      <c r="I71" s="32" t="s">
        <v>913</v>
      </c>
      <c r="J71" s="32" t="s">
        <v>961</v>
      </c>
      <c r="K71" s="230" t="s">
        <v>914</v>
      </c>
      <c r="L71" s="166" t="s">
        <v>6</v>
      </c>
      <c r="M71" s="12"/>
      <c r="N71" s="12"/>
      <c r="O71" s="169">
        <f t="shared" ref="O71" si="86">IF(L71="","0",IF(L71="Pass",1,IF(L71="Fail",0,IF(L71="TBD",0,IF(L71="N/A (Please provide reason)",1)))))</f>
        <v>0</v>
      </c>
      <c r="P71" s="107">
        <f>IF(AND(D70="M",L71="N/A (Please provide reason)"),1,0)</f>
        <v>0</v>
      </c>
      <c r="Q71" s="141">
        <f>IF(E70 = "YES",1,0)</f>
        <v>1</v>
      </c>
      <c r="R71" s="141">
        <f t="shared" ref="R71:S71" si="87">IF(F70 = "YES",1,0)</f>
        <v>0</v>
      </c>
      <c r="S71" s="141">
        <f t="shared" si="87"/>
        <v>0</v>
      </c>
    </row>
    <row r="72" spans="1:19" ht="52.4" customHeight="1" x14ac:dyDescent="0.35">
      <c r="A72" s="245" t="s">
        <v>497</v>
      </c>
      <c r="B72" s="395"/>
      <c r="C72" s="408"/>
      <c r="D72" s="399"/>
      <c r="E72" s="412"/>
      <c r="F72" s="415"/>
      <c r="G72" s="431"/>
      <c r="H72" s="32" t="s">
        <v>476</v>
      </c>
      <c r="I72" s="32" t="s">
        <v>866</v>
      </c>
      <c r="J72" s="32" t="s">
        <v>915</v>
      </c>
      <c r="K72" s="230" t="s">
        <v>798</v>
      </c>
      <c r="L72" s="166" t="s">
        <v>6</v>
      </c>
      <c r="M72" s="12"/>
      <c r="N72" s="12"/>
      <c r="O72" s="169">
        <f t="shared" si="9"/>
        <v>0</v>
      </c>
      <c r="P72" s="107">
        <f>IF(AND(D70="M",L72="N/A (Please provide reason)"),1,0)</f>
        <v>0</v>
      </c>
      <c r="Q72" s="141">
        <f>IF(E70 = "YES",1,0)</f>
        <v>1</v>
      </c>
      <c r="R72" s="141">
        <f>IF(F70 = "YES",1,0)</f>
        <v>0</v>
      </c>
      <c r="S72" s="141">
        <f>IF(G70 = "YES",1,0)</f>
        <v>0</v>
      </c>
    </row>
    <row r="73" spans="1:19" ht="52.4" customHeight="1" x14ac:dyDescent="0.35">
      <c r="A73" s="245" t="s">
        <v>812</v>
      </c>
      <c r="B73" s="395"/>
      <c r="C73" s="408"/>
      <c r="D73" s="399"/>
      <c r="E73" s="412"/>
      <c r="F73" s="415"/>
      <c r="G73" s="431"/>
      <c r="H73" s="32" t="s">
        <v>916</v>
      </c>
      <c r="I73" s="32" t="s">
        <v>917</v>
      </c>
      <c r="J73" s="32" t="s">
        <v>918</v>
      </c>
      <c r="K73" s="230" t="s">
        <v>919</v>
      </c>
      <c r="L73" s="166" t="s">
        <v>6</v>
      </c>
      <c r="M73" s="12"/>
      <c r="N73" s="12"/>
      <c r="O73" s="169">
        <f t="shared" ref="O73" si="88">IF(L73="","0",IF(L73="Pass",1,IF(L73="Fail",0,IF(L73="TBD",0,IF(L73="N/A (Please provide reason)",1)))))</f>
        <v>0</v>
      </c>
      <c r="P73" s="107">
        <f>IF(AND(D70="M",L73="N/A (Please provide reason)"),1,0)</f>
        <v>0</v>
      </c>
      <c r="Q73" s="141">
        <f>IF(E70 = "YES",1,0)</f>
        <v>1</v>
      </c>
      <c r="R73" s="141">
        <f>IF(F70 = "YES",1,0)</f>
        <v>0</v>
      </c>
      <c r="S73" s="141">
        <f>IF(G70 = "YES",1,0)</f>
        <v>0</v>
      </c>
    </row>
    <row r="74" spans="1:19" ht="52.4" customHeight="1" x14ac:dyDescent="0.35">
      <c r="A74" s="245" t="s">
        <v>498</v>
      </c>
      <c r="B74" s="395"/>
      <c r="C74" s="408"/>
      <c r="D74" s="399"/>
      <c r="E74" s="412"/>
      <c r="F74" s="415"/>
      <c r="G74" s="431"/>
      <c r="H74" s="32" t="s">
        <v>687</v>
      </c>
      <c r="I74" s="32" t="s">
        <v>867</v>
      </c>
      <c r="J74" s="32" t="s">
        <v>920</v>
      </c>
      <c r="K74" s="230" t="s">
        <v>800</v>
      </c>
      <c r="L74" s="166" t="s">
        <v>6</v>
      </c>
      <c r="M74" s="12"/>
      <c r="N74" s="12"/>
      <c r="O74" s="169">
        <f t="shared" ref="O74" si="89">IF(L74="","0",IF(L74="Pass",1,IF(L74="Fail",0,IF(L74="TBD",0,IF(L74="N/A (Please provide reason)",1)))))</f>
        <v>0</v>
      </c>
      <c r="P74" s="107">
        <f>IF(AND(D70="M",L74="N/A (Please provide reason)"),1,0)</f>
        <v>0</v>
      </c>
      <c r="Q74" s="141">
        <f>IF(E70 = "YES",1,0)</f>
        <v>1</v>
      </c>
      <c r="R74" s="141">
        <f>IF(F70 = "YES",1,0)</f>
        <v>0</v>
      </c>
      <c r="S74" s="141">
        <f>IF(G70 = "YES",1,0)</f>
        <v>0</v>
      </c>
    </row>
    <row r="75" spans="1:19" ht="52.4" customHeight="1" x14ac:dyDescent="0.35">
      <c r="A75" s="245" t="s">
        <v>813</v>
      </c>
      <c r="B75" s="395"/>
      <c r="C75" s="408"/>
      <c r="D75" s="399"/>
      <c r="E75" s="412"/>
      <c r="F75" s="415"/>
      <c r="G75" s="431"/>
      <c r="H75" s="32" t="s">
        <v>921</v>
      </c>
      <c r="I75" s="32" t="s">
        <v>922</v>
      </c>
      <c r="J75" s="32" t="s">
        <v>923</v>
      </c>
      <c r="K75" s="230" t="s">
        <v>924</v>
      </c>
      <c r="L75" s="166" t="s">
        <v>6</v>
      </c>
      <c r="M75" s="12"/>
      <c r="N75" s="12"/>
      <c r="O75" s="169">
        <f t="shared" ref="O75" si="90">IF(L75="","0",IF(L75="Pass",1,IF(L75="Fail",0,IF(L75="TBD",0,IF(L75="N/A (Please provide reason)",1)))))</f>
        <v>0</v>
      </c>
      <c r="P75" s="107">
        <f>IF(AND(D70="M",L75="N/A (Please provide reason)"),1,0)</f>
        <v>0</v>
      </c>
      <c r="Q75" s="141">
        <f t="shared" ref="Q75:S75" si="91">IF(E70 = "YES",1,0)</f>
        <v>1</v>
      </c>
      <c r="R75" s="141">
        <f t="shared" si="91"/>
        <v>0</v>
      </c>
      <c r="S75" s="141">
        <f t="shared" si="91"/>
        <v>0</v>
      </c>
    </row>
    <row r="76" spans="1:19" ht="52.4" customHeight="1" x14ac:dyDescent="0.35">
      <c r="A76" s="245" t="s">
        <v>499</v>
      </c>
      <c r="B76" s="395"/>
      <c r="C76" s="408"/>
      <c r="D76" s="399"/>
      <c r="E76" s="412"/>
      <c r="F76" s="415"/>
      <c r="G76" s="431"/>
      <c r="H76" s="32" t="s">
        <v>477</v>
      </c>
      <c r="I76" s="32" t="s">
        <v>868</v>
      </c>
      <c r="J76" s="32" t="s">
        <v>925</v>
      </c>
      <c r="K76" s="230" t="s">
        <v>799</v>
      </c>
      <c r="L76" s="166" t="s">
        <v>6</v>
      </c>
      <c r="M76" s="12"/>
      <c r="N76" s="12"/>
      <c r="O76" s="169">
        <f t="shared" ref="O76" si="92">IF(L76="","0",IF(L76="Pass",1,IF(L76="Fail",0,IF(L76="TBD",0,IF(L76="N/A (Please provide reason)",1)))))</f>
        <v>0</v>
      </c>
      <c r="P76" s="107">
        <f>IF(AND(D70="M",L76="N/A (Please provide reason)"),1,0)</f>
        <v>0</v>
      </c>
      <c r="Q76" s="141">
        <f>IF(E70 = "YES",1,0)</f>
        <v>1</v>
      </c>
      <c r="R76" s="141">
        <f>IF(F70 = "YES",1,0)</f>
        <v>0</v>
      </c>
      <c r="S76" s="141">
        <f>IF(G70 = "YES",1,0)</f>
        <v>0</v>
      </c>
    </row>
    <row r="77" spans="1:19" ht="58" x14ac:dyDescent="0.35">
      <c r="A77" s="245" t="s">
        <v>814</v>
      </c>
      <c r="B77" s="395"/>
      <c r="C77" s="408"/>
      <c r="D77" s="399"/>
      <c r="E77" s="412"/>
      <c r="F77" s="415"/>
      <c r="G77" s="431"/>
      <c r="H77" s="32" t="s">
        <v>926</v>
      </c>
      <c r="I77" s="32" t="s">
        <v>927</v>
      </c>
      <c r="J77" s="32" t="s">
        <v>928</v>
      </c>
      <c r="K77" s="230" t="s">
        <v>828</v>
      </c>
      <c r="L77" s="166" t="s">
        <v>6</v>
      </c>
      <c r="M77" s="12"/>
      <c r="N77" s="12"/>
      <c r="O77" s="169">
        <f t="shared" si="9"/>
        <v>0</v>
      </c>
      <c r="P77" s="107">
        <f>IF(AND(D70="M",L77="N/A (Please provide reason)"),1,0)</f>
        <v>0</v>
      </c>
      <c r="Q77" s="141">
        <f>IF(E70 = "YES",1,0)</f>
        <v>1</v>
      </c>
      <c r="R77" s="141">
        <f>IF(F70 = "YES",1,0)</f>
        <v>0</v>
      </c>
      <c r="S77" s="141">
        <f>IF(G70 = "YES",1,0)</f>
        <v>0</v>
      </c>
    </row>
    <row r="78" spans="1:19" ht="54.65" customHeight="1" x14ac:dyDescent="0.35">
      <c r="A78" s="245" t="s">
        <v>500</v>
      </c>
      <c r="B78" s="394" t="s">
        <v>566</v>
      </c>
      <c r="C78" s="402" t="s">
        <v>1051</v>
      </c>
      <c r="D78" s="409" t="s">
        <v>21</v>
      </c>
      <c r="E78" s="411" t="s">
        <v>14</v>
      </c>
      <c r="F78" s="414" t="s">
        <v>17</v>
      </c>
      <c r="G78" s="295" t="s">
        <v>17</v>
      </c>
      <c r="H78" s="396" t="s">
        <v>483</v>
      </c>
      <c r="I78" s="32" t="s">
        <v>484</v>
      </c>
      <c r="J78" s="33" t="s">
        <v>485</v>
      </c>
      <c r="K78" s="230" t="s">
        <v>929</v>
      </c>
      <c r="L78" s="166" t="s">
        <v>6</v>
      </c>
      <c r="M78" s="12"/>
      <c r="N78" s="12"/>
      <c r="O78" s="169">
        <f t="shared" si="9"/>
        <v>0</v>
      </c>
      <c r="P78" s="107">
        <f>IF(AND(D78="M",L78="N/A (Please provide reason)"),1,0)</f>
        <v>0</v>
      </c>
      <c r="Q78" s="141">
        <f>IF(E78 = "YES",1,0)</f>
        <v>1</v>
      </c>
      <c r="R78" s="141">
        <f t="shared" ref="R78:S78" si="93">IF(F78 = "YES",1,0)</f>
        <v>0</v>
      </c>
      <c r="S78" s="141">
        <f t="shared" si="93"/>
        <v>0</v>
      </c>
    </row>
    <row r="79" spans="1:19" ht="54.65" customHeight="1" x14ac:dyDescent="0.35">
      <c r="A79" s="245" t="s">
        <v>501</v>
      </c>
      <c r="B79" s="395"/>
      <c r="C79" s="408"/>
      <c r="D79" s="417"/>
      <c r="E79" s="412"/>
      <c r="F79" s="415"/>
      <c r="G79" s="296"/>
      <c r="H79" s="397"/>
      <c r="I79" s="32" t="s">
        <v>487</v>
      </c>
      <c r="J79" s="33" t="s">
        <v>486</v>
      </c>
      <c r="K79" s="230" t="s">
        <v>930</v>
      </c>
      <c r="L79" s="166" t="s">
        <v>6</v>
      </c>
      <c r="M79" s="12"/>
      <c r="N79" s="12"/>
      <c r="O79" s="169">
        <f t="shared" ref="O79:O80" si="94">IF(L79="","0",IF(L79="Pass",1,IF(L79="Fail",0,IF(L79="TBD",0,IF(L79="N/A (Please provide reason)",1)))))</f>
        <v>0</v>
      </c>
      <c r="P79" s="107">
        <f>IF(AND(D78="M",L79="N/A (Please provide reason)"),1,0)</f>
        <v>0</v>
      </c>
      <c r="Q79" s="141">
        <f>IF(E78 = "YES",1,0)</f>
        <v>1</v>
      </c>
      <c r="R79" s="141">
        <f t="shared" ref="R79:S79" si="95">IF(F78 = "YES",1,0)</f>
        <v>0</v>
      </c>
      <c r="S79" s="141">
        <f t="shared" si="95"/>
        <v>0</v>
      </c>
    </row>
    <row r="80" spans="1:19" ht="54.65" customHeight="1" x14ac:dyDescent="0.35">
      <c r="A80" s="245" t="s">
        <v>815</v>
      </c>
      <c r="B80" s="395"/>
      <c r="C80" s="408"/>
      <c r="D80" s="417"/>
      <c r="E80" s="412"/>
      <c r="F80" s="415"/>
      <c r="G80" s="296"/>
      <c r="H80" s="397"/>
      <c r="I80" s="32" t="s">
        <v>931</v>
      </c>
      <c r="J80" s="33" t="s">
        <v>804</v>
      </c>
      <c r="K80" s="230" t="s">
        <v>973</v>
      </c>
      <c r="L80" s="166" t="s">
        <v>6</v>
      </c>
      <c r="M80" s="12"/>
      <c r="N80" s="12"/>
      <c r="O80" s="169">
        <f t="shared" si="94"/>
        <v>0</v>
      </c>
      <c r="P80" s="107">
        <f>IF(AND(D78="M",L80="N/A (Please provide reason)"),1,0)</f>
        <v>0</v>
      </c>
      <c r="Q80" s="141">
        <f>IF(E78 = "YES",1,0)</f>
        <v>1</v>
      </c>
      <c r="R80" s="141">
        <f>IF(F78 = "YES",1,0)</f>
        <v>0</v>
      </c>
      <c r="S80" s="141">
        <f>IF(G78 = "YES",1,0)</f>
        <v>0</v>
      </c>
    </row>
    <row r="81" spans="1:19" ht="58.4" customHeight="1" x14ac:dyDescent="0.35">
      <c r="A81" s="245" t="s">
        <v>816</v>
      </c>
      <c r="B81" s="405"/>
      <c r="C81" s="403"/>
      <c r="D81" s="410"/>
      <c r="E81" s="413"/>
      <c r="F81" s="416"/>
      <c r="G81" s="298"/>
      <c r="H81" s="406"/>
      <c r="I81" s="32" t="s">
        <v>932</v>
      </c>
      <c r="J81" s="33" t="s">
        <v>803</v>
      </c>
      <c r="K81" s="230" t="s">
        <v>964</v>
      </c>
      <c r="L81" s="166" t="s">
        <v>6</v>
      </c>
      <c r="M81" s="12"/>
      <c r="N81" s="12"/>
      <c r="O81" s="169">
        <f t="shared" si="9"/>
        <v>0</v>
      </c>
      <c r="P81" s="107">
        <f>IF(AND(D78="M",L81="N/A (Please provide reason)"),1,0)</f>
        <v>0</v>
      </c>
      <c r="Q81" s="141">
        <f>IF(E78 = "YES",1,0)</f>
        <v>1</v>
      </c>
      <c r="R81" s="141">
        <f>IF(F78 = "YES",1,0)</f>
        <v>0</v>
      </c>
      <c r="S81" s="141">
        <f>IF(G78 = "YES",1,0)</f>
        <v>0</v>
      </c>
    </row>
    <row r="82" spans="1:19" ht="123.75" customHeight="1" x14ac:dyDescent="0.35">
      <c r="A82" s="245" t="s">
        <v>582</v>
      </c>
      <c r="B82" s="248" t="s">
        <v>567</v>
      </c>
      <c r="C82" s="250" t="s">
        <v>1022</v>
      </c>
      <c r="D82" s="231" t="s">
        <v>346</v>
      </c>
      <c r="E82" s="168" t="s">
        <v>14</v>
      </c>
      <c r="F82" s="34" t="s">
        <v>17</v>
      </c>
      <c r="G82" s="297" t="s">
        <v>17</v>
      </c>
      <c r="H82" s="32" t="s">
        <v>488</v>
      </c>
      <c r="I82" s="32" t="s">
        <v>490</v>
      </c>
      <c r="J82" s="273" t="s">
        <v>489</v>
      </c>
      <c r="K82" s="32"/>
      <c r="L82" s="166" t="s">
        <v>6</v>
      </c>
      <c r="M82" s="12"/>
      <c r="N82" s="12"/>
      <c r="O82" s="169">
        <f t="shared" si="9"/>
        <v>0</v>
      </c>
      <c r="P82" s="107">
        <f>IF(AND(D82="M",L82="N/A (Please provide reason)"),1,0)</f>
        <v>0</v>
      </c>
      <c r="Q82" s="141">
        <f t="shared" ref="Q82:Q84" si="96">IF(E82 = "YES",1,0)</f>
        <v>1</v>
      </c>
      <c r="R82" s="141">
        <f t="shared" ref="R82:R84" si="97">IF(F82 = "YES",1,0)</f>
        <v>0</v>
      </c>
      <c r="S82" s="141">
        <f t="shared" ref="S82:S84" si="98">IF(G82 = "YES",1,0)</f>
        <v>0</v>
      </c>
    </row>
    <row r="83" spans="1:19" ht="107.15" customHeight="1" x14ac:dyDescent="0.35">
      <c r="A83" s="245" t="s">
        <v>613</v>
      </c>
      <c r="B83" s="248" t="s">
        <v>568</v>
      </c>
      <c r="C83" s="250" t="s">
        <v>1023</v>
      </c>
      <c r="D83" s="231" t="s">
        <v>347</v>
      </c>
      <c r="E83" s="168" t="s">
        <v>14</v>
      </c>
      <c r="F83" s="34" t="s">
        <v>17</v>
      </c>
      <c r="G83" s="297" t="s">
        <v>17</v>
      </c>
      <c r="H83" s="32" t="s">
        <v>790</v>
      </c>
      <c r="I83" s="32" t="s">
        <v>789</v>
      </c>
      <c r="J83" s="273" t="s">
        <v>933</v>
      </c>
      <c r="K83" s="32" t="s">
        <v>491</v>
      </c>
      <c r="L83" s="166" t="s">
        <v>6</v>
      </c>
      <c r="M83" s="12"/>
      <c r="N83" s="12"/>
      <c r="O83" s="169">
        <f t="shared" si="9"/>
        <v>0</v>
      </c>
      <c r="P83" s="107">
        <f>IF(AND(D83="M",L83="N/A (Please provide reason)"),1,0)</f>
        <v>0</v>
      </c>
      <c r="Q83" s="141">
        <f t="shared" si="96"/>
        <v>1</v>
      </c>
      <c r="R83" s="141">
        <f t="shared" si="97"/>
        <v>0</v>
      </c>
      <c r="S83" s="141">
        <f t="shared" si="98"/>
        <v>0</v>
      </c>
    </row>
    <row r="84" spans="1:19" ht="124" customHeight="1" x14ac:dyDescent="0.35">
      <c r="A84" s="245" t="s">
        <v>686</v>
      </c>
      <c r="B84" s="248" t="s">
        <v>569</v>
      </c>
      <c r="C84" s="273" t="s">
        <v>1188</v>
      </c>
      <c r="D84" s="227" t="s">
        <v>5</v>
      </c>
      <c r="E84" s="168" t="s">
        <v>14</v>
      </c>
      <c r="F84" s="34" t="s">
        <v>17</v>
      </c>
      <c r="G84" s="297" t="s">
        <v>17</v>
      </c>
      <c r="H84" s="32" t="s">
        <v>492</v>
      </c>
      <c r="I84" s="32" t="s">
        <v>493</v>
      </c>
      <c r="J84" s="273" t="s">
        <v>494</v>
      </c>
      <c r="K84" s="32" t="s">
        <v>495</v>
      </c>
      <c r="L84" s="166" t="s">
        <v>6</v>
      </c>
      <c r="M84" s="12"/>
      <c r="N84" s="12"/>
      <c r="O84" s="169">
        <f t="shared" si="9"/>
        <v>0</v>
      </c>
      <c r="P84" s="107">
        <f>IF(AND(D84="M",L84="N/A (Please provide reason)"),1,0)</f>
        <v>0</v>
      </c>
      <c r="Q84" s="141">
        <f t="shared" si="96"/>
        <v>1</v>
      </c>
      <c r="R84" s="141">
        <f t="shared" si="97"/>
        <v>0</v>
      </c>
      <c r="S84" s="141">
        <f t="shared" si="98"/>
        <v>0</v>
      </c>
    </row>
    <row r="85" spans="1:19" ht="13.4" customHeight="1" x14ac:dyDescent="0.35">
      <c r="A85" s="8" t="s">
        <v>629</v>
      </c>
      <c r="B85" s="8"/>
      <c r="C85" s="9"/>
      <c r="D85" s="10"/>
      <c r="E85" s="10"/>
      <c r="F85" s="10"/>
      <c r="G85" s="10"/>
      <c r="H85" s="10"/>
      <c r="I85" s="10"/>
      <c r="J85" s="10"/>
      <c r="K85" s="10"/>
      <c r="L85" s="10"/>
      <c r="M85" s="10"/>
      <c r="N85" s="10"/>
      <c r="O85" s="11"/>
      <c r="P85" s="11"/>
      <c r="Q85" s="237"/>
      <c r="R85" s="237"/>
      <c r="S85" s="237"/>
    </row>
    <row r="86" spans="1:19" ht="13" x14ac:dyDescent="0.35">
      <c r="A86" s="8" t="s">
        <v>1218</v>
      </c>
      <c r="B86" s="8"/>
      <c r="C86" s="9"/>
      <c r="D86" s="10"/>
      <c r="E86" s="10"/>
      <c r="F86" s="10"/>
      <c r="G86" s="10"/>
      <c r="H86" s="10"/>
      <c r="I86" s="10"/>
      <c r="J86" s="10"/>
      <c r="K86" s="10"/>
      <c r="L86" s="10"/>
      <c r="M86" s="10"/>
      <c r="N86" s="10"/>
      <c r="O86" s="11"/>
      <c r="P86" s="106"/>
      <c r="Q86" s="237"/>
      <c r="R86" s="237"/>
      <c r="S86" s="237"/>
    </row>
    <row r="87" spans="1:19" ht="133.5" customHeight="1" x14ac:dyDescent="0.35">
      <c r="A87" s="251" t="s">
        <v>503</v>
      </c>
      <c r="B87" s="394" t="s">
        <v>570</v>
      </c>
      <c r="C87" s="402" t="s">
        <v>1052</v>
      </c>
      <c r="D87" s="398" t="s">
        <v>5</v>
      </c>
      <c r="E87" s="411" t="s">
        <v>14</v>
      </c>
      <c r="F87" s="414" t="s">
        <v>17</v>
      </c>
      <c r="G87" s="421" t="s">
        <v>17</v>
      </c>
      <c r="H87" s="32" t="s">
        <v>502</v>
      </c>
      <c r="I87" s="32" t="s">
        <v>934</v>
      </c>
      <c r="J87" s="32" t="s">
        <v>679</v>
      </c>
      <c r="K87" s="32" t="s">
        <v>508</v>
      </c>
      <c r="L87" s="166" t="s">
        <v>6</v>
      </c>
      <c r="M87" s="12"/>
      <c r="N87" s="12"/>
      <c r="O87" s="167">
        <f>IF(L87="","0",IF(L87="Pass",1,IF(L87="Fail",0,IF(L87="TBD",0,IF(L87="N/A (Please provide reason)",1)))))</f>
        <v>0</v>
      </c>
      <c r="P87" s="107">
        <f>IF(AND(D87="M",L87="N/A (Please provide reason)"),1,0)</f>
        <v>0</v>
      </c>
      <c r="Q87" s="141">
        <f t="shared" ref="Q87:Q89" si="99">IF(E87 = "YES",1,0)</f>
        <v>1</v>
      </c>
      <c r="R87" s="141">
        <f t="shared" ref="R87" si="100">IF(F87 = "YES",1,0)</f>
        <v>0</v>
      </c>
      <c r="S87" s="141">
        <f t="shared" ref="S87" si="101">IF(G87 = "YES",1,0)</f>
        <v>0</v>
      </c>
    </row>
    <row r="88" spans="1:19" ht="133.5" customHeight="1" x14ac:dyDescent="0.35">
      <c r="A88" s="251" t="s">
        <v>779</v>
      </c>
      <c r="B88" s="405"/>
      <c r="C88" s="403"/>
      <c r="D88" s="404"/>
      <c r="E88" s="413"/>
      <c r="F88" s="416"/>
      <c r="G88" s="422"/>
      <c r="H88" s="32" t="s">
        <v>810</v>
      </c>
      <c r="I88" s="32" t="s">
        <v>965</v>
      </c>
      <c r="J88" s="32" t="s">
        <v>935</v>
      </c>
      <c r="K88" s="277" t="s">
        <v>936</v>
      </c>
      <c r="L88" s="166" t="s">
        <v>6</v>
      </c>
      <c r="M88" s="12"/>
      <c r="N88" s="12"/>
      <c r="O88" s="167">
        <f>IF(L88="","0",IF(L88="Pass",1,IF(L88="Fail",0,IF(L88="TBD",0,IF(L88="N/A (Please provide reason)",1)))))</f>
        <v>0</v>
      </c>
      <c r="P88" s="107">
        <f>IF(AND(D87="M",L88="N/A (Please provide reason)"),1,0)</f>
        <v>0</v>
      </c>
      <c r="Q88" s="141">
        <f>IF(E87 = "YES",1,0)</f>
        <v>1</v>
      </c>
      <c r="R88" s="141">
        <f t="shared" ref="R88:S88" si="102">IF(F87 = "YES",1,0)</f>
        <v>0</v>
      </c>
      <c r="S88" s="141">
        <f t="shared" si="102"/>
        <v>0</v>
      </c>
    </row>
    <row r="89" spans="1:19" ht="62.25" customHeight="1" x14ac:dyDescent="0.35">
      <c r="A89" s="251" t="s">
        <v>504</v>
      </c>
      <c r="B89" s="394" t="s">
        <v>571</v>
      </c>
      <c r="C89" s="402" t="s">
        <v>1053</v>
      </c>
      <c r="D89" s="398" t="s">
        <v>5</v>
      </c>
      <c r="E89" s="411" t="s">
        <v>14</v>
      </c>
      <c r="F89" s="414" t="s">
        <v>17</v>
      </c>
      <c r="G89" s="295" t="s">
        <v>17</v>
      </c>
      <c r="H89" s="396" t="s">
        <v>502</v>
      </c>
      <c r="I89" s="32" t="s">
        <v>937</v>
      </c>
      <c r="J89" s="396" t="s">
        <v>507</v>
      </c>
      <c r="K89" s="396" t="s">
        <v>791</v>
      </c>
      <c r="L89" s="166" t="s">
        <v>6</v>
      </c>
      <c r="M89" s="12"/>
      <c r="N89" s="12"/>
      <c r="O89" s="167">
        <f>IF(L89="","0",IF(L89="Pass",1,IF(L89="Fail",0,IF(L89="TBD",0,IF(L89="N/A (Please provide reason)",1)))))</f>
        <v>0</v>
      </c>
      <c r="P89" s="107">
        <f>IF(AND(D89="M",L89="N/A (Please provide reason)"),1,0)</f>
        <v>0</v>
      </c>
      <c r="Q89" s="141">
        <f t="shared" si="99"/>
        <v>1</v>
      </c>
      <c r="R89" s="141">
        <f t="shared" ref="R89" si="103">IF(F89 = "YES",1,0)</f>
        <v>0</v>
      </c>
      <c r="S89" s="141">
        <f t="shared" ref="S89" si="104">IF(G89 = "YES",1,0)</f>
        <v>0</v>
      </c>
    </row>
    <row r="90" spans="1:19" ht="55.5" customHeight="1" x14ac:dyDescent="0.35">
      <c r="A90" s="251" t="s">
        <v>505</v>
      </c>
      <c r="B90" s="395"/>
      <c r="C90" s="408"/>
      <c r="D90" s="399"/>
      <c r="E90" s="412"/>
      <c r="F90" s="415"/>
      <c r="G90" s="296"/>
      <c r="H90" s="397"/>
      <c r="I90" s="32" t="s">
        <v>938</v>
      </c>
      <c r="J90" s="397"/>
      <c r="K90" s="397"/>
      <c r="L90" s="166" t="s">
        <v>6</v>
      </c>
      <c r="M90" s="12"/>
      <c r="N90" s="12"/>
      <c r="O90" s="167">
        <f>IF(L90="","0",IF(L90="Pass",1,IF(L90="Fail",0,IF(L90="TBD",0,IF(L90="N/A (Please provide reason)",1)))))</f>
        <v>0</v>
      </c>
      <c r="P90" s="107">
        <f>IF(AND(D89="M",L90="N/A (Please provide reason)"),1,0)</f>
        <v>0</v>
      </c>
      <c r="Q90" s="141">
        <f>IF(E89 = "YES",1,0)</f>
        <v>1</v>
      </c>
      <c r="R90" s="141">
        <f t="shared" ref="R90:S90" si="105">IF(F89 = "YES",1,0)</f>
        <v>0</v>
      </c>
      <c r="S90" s="141">
        <f t="shared" si="105"/>
        <v>0</v>
      </c>
    </row>
    <row r="91" spans="1:19" ht="55.5" customHeight="1" x14ac:dyDescent="0.35">
      <c r="A91" s="251" t="s">
        <v>506</v>
      </c>
      <c r="B91" s="395"/>
      <c r="C91" s="408"/>
      <c r="D91" s="399"/>
      <c r="E91" s="412"/>
      <c r="F91" s="415"/>
      <c r="G91" s="296"/>
      <c r="H91" s="406"/>
      <c r="I91" s="32" t="s">
        <v>939</v>
      </c>
      <c r="J91" s="406"/>
      <c r="K91" s="406"/>
      <c r="L91" s="166" t="s">
        <v>6</v>
      </c>
      <c r="M91" s="12"/>
      <c r="N91" s="12"/>
      <c r="O91" s="167">
        <f t="shared" ref="O91:O93" si="106">IF(L91="","0",IF(L91="Pass",1,IF(L91="Fail",0,IF(L91="TBD",0,IF(L91="N/A (Please provide reason)",1)))))</f>
        <v>0</v>
      </c>
      <c r="P91" s="107">
        <f>IF(AND(D89="M",L91="N/A (Please provide reason)"),1,0)</f>
        <v>0</v>
      </c>
      <c r="Q91" s="141">
        <f>IF(E89 = "YES",1,0)</f>
        <v>1</v>
      </c>
      <c r="R91" s="141">
        <f>IF(F89 = "YES",1,0)</f>
        <v>0</v>
      </c>
      <c r="S91" s="141">
        <f>IF(G89 = "YES",1,0)</f>
        <v>0</v>
      </c>
    </row>
    <row r="92" spans="1:19" ht="55.5" customHeight="1" x14ac:dyDescent="0.35">
      <c r="A92" s="251" t="s">
        <v>807</v>
      </c>
      <c r="B92" s="395"/>
      <c r="C92" s="408"/>
      <c r="D92" s="399"/>
      <c r="E92" s="412"/>
      <c r="F92" s="415"/>
      <c r="G92" s="296"/>
      <c r="H92" s="396" t="s">
        <v>810</v>
      </c>
      <c r="I92" s="32" t="s">
        <v>966</v>
      </c>
      <c r="J92" s="396" t="s">
        <v>507</v>
      </c>
      <c r="K92" s="396" t="s">
        <v>940</v>
      </c>
      <c r="L92" s="166" t="s">
        <v>6</v>
      </c>
      <c r="M92" s="12"/>
      <c r="N92" s="12"/>
      <c r="O92" s="167">
        <f t="shared" si="106"/>
        <v>0</v>
      </c>
      <c r="P92" s="107">
        <f>IF(AND(D89="M",L92="N/A (Please provide reason)"),1,0)</f>
        <v>0</v>
      </c>
      <c r="Q92" s="141">
        <f>IF(E89 = "YES",1,0)</f>
        <v>1</v>
      </c>
      <c r="R92" s="141">
        <f>IF(F89 = "YES",1,0)</f>
        <v>0</v>
      </c>
      <c r="S92" s="141">
        <f>IF(G89 = "YES",1,0)</f>
        <v>0</v>
      </c>
    </row>
    <row r="93" spans="1:19" ht="55.5" customHeight="1" x14ac:dyDescent="0.35">
      <c r="A93" s="251" t="s">
        <v>808</v>
      </c>
      <c r="B93" s="395"/>
      <c r="C93" s="408"/>
      <c r="D93" s="399"/>
      <c r="E93" s="412"/>
      <c r="F93" s="415"/>
      <c r="G93" s="296"/>
      <c r="H93" s="397"/>
      <c r="I93" s="32" t="s">
        <v>967</v>
      </c>
      <c r="J93" s="397"/>
      <c r="K93" s="397"/>
      <c r="L93" s="166" t="s">
        <v>6</v>
      </c>
      <c r="M93" s="12"/>
      <c r="N93" s="12"/>
      <c r="O93" s="167">
        <f t="shared" si="106"/>
        <v>0</v>
      </c>
      <c r="P93" s="107">
        <f>IF(AND(D89="M",L93="N/A (Please provide reason)"),1,0)</f>
        <v>0</v>
      </c>
      <c r="Q93" s="141">
        <f>IF(E89 = "YES",1,0)</f>
        <v>1</v>
      </c>
      <c r="R93" s="141">
        <f>IF(F89 = "YES",1,0)</f>
        <v>0</v>
      </c>
      <c r="S93" s="141">
        <f>IF(G89 = "YES",1,0)</f>
        <v>0</v>
      </c>
    </row>
    <row r="94" spans="1:19" ht="83.5" customHeight="1" x14ac:dyDescent="0.35">
      <c r="A94" s="251" t="s">
        <v>809</v>
      </c>
      <c r="B94" s="405"/>
      <c r="C94" s="403"/>
      <c r="D94" s="404"/>
      <c r="E94" s="413"/>
      <c r="F94" s="416"/>
      <c r="G94" s="298"/>
      <c r="H94" s="406"/>
      <c r="I94" s="32" t="s">
        <v>968</v>
      </c>
      <c r="J94" s="406"/>
      <c r="K94" s="406"/>
      <c r="L94" s="166" t="s">
        <v>6</v>
      </c>
      <c r="M94" s="12"/>
      <c r="N94" s="12"/>
      <c r="O94" s="167">
        <f>IF(L94="","0",IF(L94="Pass",1,IF(L94="Fail",0,IF(L94="TBD",0,IF(L94="N/A (Please provide reason)",1)))))</f>
        <v>0</v>
      </c>
      <c r="P94" s="107">
        <f>IF(AND(D89="M",L94="N/A (Please provide reason)"),1,0)</f>
        <v>0</v>
      </c>
      <c r="Q94" s="141">
        <f>IF(E89 = "YES",1,0)</f>
        <v>1</v>
      </c>
      <c r="R94" s="141">
        <f t="shared" ref="R94:S94" si="107">IF(F89 = "YES",1,0)</f>
        <v>0</v>
      </c>
      <c r="S94" s="141">
        <f t="shared" si="107"/>
        <v>0</v>
      </c>
    </row>
    <row r="95" spans="1:19" ht="13" x14ac:dyDescent="0.35">
      <c r="A95" s="8" t="s">
        <v>1189</v>
      </c>
      <c r="B95" s="8"/>
      <c r="C95" s="9"/>
      <c r="D95" s="10"/>
      <c r="E95" s="10"/>
      <c r="F95" s="10"/>
      <c r="G95" s="10"/>
      <c r="H95" s="10"/>
      <c r="I95" s="10"/>
      <c r="J95" s="10"/>
      <c r="K95" s="10"/>
      <c r="L95" s="10"/>
      <c r="M95" s="10"/>
      <c r="N95" s="10"/>
      <c r="O95" s="11"/>
      <c r="P95" s="106"/>
      <c r="Q95" s="237"/>
      <c r="R95" s="237"/>
      <c r="S95" s="237"/>
    </row>
    <row r="96" spans="1:19" ht="13" x14ac:dyDescent="0.35">
      <c r="A96" s="8" t="s">
        <v>988</v>
      </c>
      <c r="B96" s="8"/>
      <c r="C96" s="9"/>
      <c r="D96" s="10"/>
      <c r="E96" s="10"/>
      <c r="F96" s="10"/>
      <c r="G96" s="10"/>
      <c r="H96" s="10"/>
      <c r="I96" s="10"/>
      <c r="J96" s="10"/>
      <c r="K96" s="10"/>
      <c r="L96" s="10"/>
      <c r="M96" s="10"/>
      <c r="N96" s="10"/>
      <c r="O96" s="11"/>
      <c r="P96" s="106"/>
      <c r="Q96" s="237"/>
      <c r="R96" s="237"/>
      <c r="S96" s="237"/>
    </row>
    <row r="97" spans="1:19" ht="111.75" customHeight="1" x14ac:dyDescent="0.35">
      <c r="A97" s="251" t="s">
        <v>583</v>
      </c>
      <c r="B97" s="248" t="s">
        <v>24</v>
      </c>
      <c r="C97" s="276" t="s">
        <v>1024</v>
      </c>
      <c r="D97" s="231" t="s">
        <v>347</v>
      </c>
      <c r="E97" s="168" t="s">
        <v>14</v>
      </c>
      <c r="F97" s="34" t="s">
        <v>17</v>
      </c>
      <c r="G97" s="297" t="s">
        <v>17</v>
      </c>
      <c r="H97" s="32" t="s">
        <v>984</v>
      </c>
      <c r="I97" s="32" t="s">
        <v>848</v>
      </c>
      <c r="J97" s="32" t="s">
        <v>680</v>
      </c>
      <c r="K97" s="32"/>
      <c r="L97" s="166" t="s">
        <v>6</v>
      </c>
      <c r="M97" s="12"/>
      <c r="N97" s="12"/>
      <c r="O97" s="167">
        <f t="shared" ref="O97" si="108">IF(L97="","0",IF(L97="Pass",1,IF(L97="Fail",0,IF(L97="TBD",0,IF(L97="N/A (Please provide reason)",1)))))</f>
        <v>0</v>
      </c>
      <c r="P97" s="107">
        <f>IF(AND(D97="M",L97="N/A (Please provide reason)"),1,0)</f>
        <v>0</v>
      </c>
      <c r="Q97" s="141">
        <f t="shared" ref="Q97" si="109">IF(E97 = "YES",1,0)</f>
        <v>1</v>
      </c>
      <c r="R97" s="141">
        <f t="shared" ref="R97" si="110">IF(F97 = "YES",1,0)</f>
        <v>0</v>
      </c>
      <c r="S97" s="141">
        <f t="shared" ref="S97" si="111">IF(G97 = "YES",1,0)</f>
        <v>0</v>
      </c>
    </row>
    <row r="98" spans="1:19" ht="232" customHeight="1" x14ac:dyDescent="0.35">
      <c r="A98" s="251" t="s">
        <v>584</v>
      </c>
      <c r="B98" s="248" t="s">
        <v>25</v>
      </c>
      <c r="C98" s="276" t="s">
        <v>1054</v>
      </c>
      <c r="D98" s="69" t="s">
        <v>5</v>
      </c>
      <c r="E98" s="168" t="s">
        <v>14</v>
      </c>
      <c r="F98" s="34" t="s">
        <v>17</v>
      </c>
      <c r="G98" s="297" t="s">
        <v>17</v>
      </c>
      <c r="H98" s="32" t="s">
        <v>941</v>
      </c>
      <c r="I98" s="32" t="s">
        <v>942</v>
      </c>
      <c r="J98" s="32" t="s">
        <v>542</v>
      </c>
      <c r="K98" s="32" t="s">
        <v>985</v>
      </c>
      <c r="L98" s="166" t="s">
        <v>6</v>
      </c>
      <c r="M98" s="12"/>
      <c r="N98" s="12"/>
      <c r="O98" s="167">
        <f t="shared" ref="O98:O107" si="112">IF(L98="","0",IF(L98="Pass",1,IF(L98="Fail",0,IF(L98="TBD",0,IF(L98="N/A (Please provide reason)",1)))))</f>
        <v>0</v>
      </c>
      <c r="P98" s="107">
        <f>IF(AND(D98="M",L98="N/A (Please provide reason)"),1,0)</f>
        <v>0</v>
      </c>
      <c r="Q98" s="141">
        <f t="shared" ref="Q98:Q100" si="113">IF(E98 = "YES",1,0)</f>
        <v>1</v>
      </c>
      <c r="R98" s="141">
        <f t="shared" ref="R98:R100" si="114">IF(F98 = "YES",1,0)</f>
        <v>0</v>
      </c>
      <c r="S98" s="141">
        <f t="shared" ref="S98:S100" si="115">IF(G98 = "YES",1,0)</f>
        <v>0</v>
      </c>
    </row>
    <row r="99" spans="1:19" ht="169.5" customHeight="1" x14ac:dyDescent="0.35">
      <c r="A99" s="251" t="s">
        <v>585</v>
      </c>
      <c r="B99" s="248" t="s">
        <v>572</v>
      </c>
      <c r="C99" s="276" t="s">
        <v>1055</v>
      </c>
      <c r="D99" s="178" t="s">
        <v>347</v>
      </c>
      <c r="E99" s="168" t="s">
        <v>14</v>
      </c>
      <c r="F99" s="34" t="s">
        <v>17</v>
      </c>
      <c r="G99" s="299" t="s">
        <v>17</v>
      </c>
      <c r="H99" s="247" t="s">
        <v>511</v>
      </c>
      <c r="I99" s="247" t="s">
        <v>665</v>
      </c>
      <c r="J99" s="247" t="s">
        <v>666</v>
      </c>
      <c r="K99" s="247" t="s">
        <v>512</v>
      </c>
      <c r="L99" s="166" t="s">
        <v>6</v>
      </c>
      <c r="M99" s="12"/>
      <c r="N99" s="12"/>
      <c r="O99" s="167">
        <f t="shared" si="112"/>
        <v>0</v>
      </c>
      <c r="P99" s="107">
        <f>IF(AND(D99="M",L99="N/A (Please provide reason)"),1,0)</f>
        <v>0</v>
      </c>
      <c r="Q99" s="141">
        <f t="shared" si="113"/>
        <v>1</v>
      </c>
      <c r="R99" s="141">
        <f t="shared" si="114"/>
        <v>0</v>
      </c>
      <c r="S99" s="141">
        <f t="shared" si="115"/>
        <v>0</v>
      </c>
    </row>
    <row r="100" spans="1:19" ht="69" customHeight="1" x14ac:dyDescent="0.35">
      <c r="A100" s="251" t="s">
        <v>586</v>
      </c>
      <c r="B100" s="394" t="s">
        <v>573</v>
      </c>
      <c r="C100" s="402" t="s">
        <v>1056</v>
      </c>
      <c r="D100" s="398" t="s">
        <v>5</v>
      </c>
      <c r="E100" s="411" t="s">
        <v>14</v>
      </c>
      <c r="F100" s="414" t="s">
        <v>17</v>
      </c>
      <c r="G100" s="421" t="s">
        <v>17</v>
      </c>
      <c r="H100" s="32" t="s">
        <v>769</v>
      </c>
      <c r="I100" s="32" t="s">
        <v>874</v>
      </c>
      <c r="J100" s="32" t="s">
        <v>514</v>
      </c>
      <c r="K100" s="230" t="s">
        <v>943</v>
      </c>
      <c r="L100" s="166" t="s">
        <v>6</v>
      </c>
      <c r="M100" s="12"/>
      <c r="N100" s="12"/>
      <c r="O100" s="167">
        <f t="shared" si="112"/>
        <v>0</v>
      </c>
      <c r="P100" s="107">
        <f>IF(AND(D100="M",L100="N/A (Please provide reason)"),1,0)</f>
        <v>0</v>
      </c>
      <c r="Q100" s="141">
        <f t="shared" si="113"/>
        <v>1</v>
      </c>
      <c r="R100" s="141">
        <f t="shared" si="114"/>
        <v>0</v>
      </c>
      <c r="S100" s="141">
        <f t="shared" si="115"/>
        <v>0</v>
      </c>
    </row>
    <row r="101" spans="1:19" ht="69" customHeight="1" x14ac:dyDescent="0.35">
      <c r="A101" s="251" t="s">
        <v>587</v>
      </c>
      <c r="B101" s="395"/>
      <c r="C101" s="408"/>
      <c r="D101" s="399"/>
      <c r="E101" s="412"/>
      <c r="F101" s="415"/>
      <c r="G101" s="431"/>
      <c r="H101" s="32" t="s">
        <v>770</v>
      </c>
      <c r="I101" s="32" t="s">
        <v>875</v>
      </c>
      <c r="J101" s="32" t="s">
        <v>515</v>
      </c>
      <c r="K101" s="230" t="s">
        <v>943</v>
      </c>
      <c r="L101" s="166" t="s">
        <v>6</v>
      </c>
      <c r="M101" s="12"/>
      <c r="N101" s="12"/>
      <c r="O101" s="167">
        <f t="shared" ref="O101" si="116">IF(L101="","0",IF(L101="Pass",1,IF(L101="Fail",0,IF(L101="TBD",0,IF(L101="N/A (Please provide reason)",1)))))</f>
        <v>0</v>
      </c>
      <c r="P101" s="107">
        <f>IF(AND(D100="M",L101="N/A (Please provide reason)"),1,0)</f>
        <v>0</v>
      </c>
      <c r="Q101" s="141">
        <f>IF(E100 = "YES",1,0)</f>
        <v>1</v>
      </c>
      <c r="R101" s="141">
        <f t="shared" ref="R101:S101" si="117">IF(F100 = "YES",1,0)</f>
        <v>0</v>
      </c>
      <c r="S101" s="141">
        <f t="shared" si="117"/>
        <v>0</v>
      </c>
    </row>
    <row r="102" spans="1:19" ht="69" customHeight="1" x14ac:dyDescent="0.35">
      <c r="A102" s="251" t="s">
        <v>780</v>
      </c>
      <c r="B102" s="395"/>
      <c r="C102" s="408"/>
      <c r="D102" s="399"/>
      <c r="E102" s="412"/>
      <c r="F102" s="415"/>
      <c r="G102" s="431"/>
      <c r="H102" s="32" t="s">
        <v>944</v>
      </c>
      <c r="I102" s="32" t="s">
        <v>876</v>
      </c>
      <c r="J102" s="32" t="s">
        <v>801</v>
      </c>
      <c r="K102" s="230" t="s">
        <v>952</v>
      </c>
      <c r="L102" s="166" t="s">
        <v>6</v>
      </c>
      <c r="M102" s="12"/>
      <c r="N102" s="12"/>
      <c r="O102" s="167">
        <f t="shared" ref="O102" si="118">IF(L102="","0",IF(L102="Pass",1,IF(L102="Fail",0,IF(L102="TBD",0,IF(L102="N/A (Please provide reason)",1)))))</f>
        <v>0</v>
      </c>
      <c r="P102" s="107">
        <f>IF(AND(D100="M",L102="N/A (Please provide reason)"),1,0)</f>
        <v>0</v>
      </c>
      <c r="Q102" s="141">
        <f>IF(E100 = "YES",1,0)</f>
        <v>1</v>
      </c>
      <c r="R102" s="141">
        <f>IF(F100 = "YES",1,0)</f>
        <v>0</v>
      </c>
      <c r="S102" s="141">
        <f>IF(G100 = "YES",1,0)</f>
        <v>0</v>
      </c>
    </row>
    <row r="103" spans="1:19" ht="149.15" customHeight="1" x14ac:dyDescent="0.35">
      <c r="A103" s="251" t="s">
        <v>805</v>
      </c>
      <c r="B103" s="405"/>
      <c r="C103" s="403"/>
      <c r="D103" s="404"/>
      <c r="E103" s="413"/>
      <c r="F103" s="416"/>
      <c r="G103" s="422"/>
      <c r="H103" s="32" t="s">
        <v>945</v>
      </c>
      <c r="I103" s="32" t="s">
        <v>969</v>
      </c>
      <c r="J103" s="32" t="s">
        <v>802</v>
      </c>
      <c r="K103" s="230" t="s">
        <v>952</v>
      </c>
      <c r="L103" s="166" t="s">
        <v>6</v>
      </c>
      <c r="M103" s="12"/>
      <c r="N103" s="12"/>
      <c r="O103" s="167">
        <f t="shared" si="112"/>
        <v>0</v>
      </c>
      <c r="P103" s="107">
        <f>IF(AND(D100="M",L103="N/A (Please provide reason)"),1,0)</f>
        <v>0</v>
      </c>
      <c r="Q103" s="141">
        <f>IF(E100 = "YES",1,0)</f>
        <v>1</v>
      </c>
      <c r="R103" s="141">
        <f t="shared" ref="R103:S103" si="119">IF(F100 = "YES",1,0)</f>
        <v>0</v>
      </c>
      <c r="S103" s="141">
        <f t="shared" si="119"/>
        <v>0</v>
      </c>
    </row>
    <row r="104" spans="1:19" ht="115.9" customHeight="1" x14ac:dyDescent="0.35">
      <c r="A104" s="251" t="s">
        <v>588</v>
      </c>
      <c r="B104" s="248" t="s">
        <v>574</v>
      </c>
      <c r="C104" s="276" t="s">
        <v>1025</v>
      </c>
      <c r="D104" s="69" t="s">
        <v>5</v>
      </c>
      <c r="E104" s="168" t="s">
        <v>14</v>
      </c>
      <c r="F104" s="34" t="s">
        <v>17</v>
      </c>
      <c r="G104" s="297" t="s">
        <v>17</v>
      </c>
      <c r="H104" s="32" t="s">
        <v>516</v>
      </c>
      <c r="I104" s="32" t="s">
        <v>878</v>
      </c>
      <c r="J104" s="32" t="s">
        <v>681</v>
      </c>
      <c r="K104" s="32" t="s">
        <v>970</v>
      </c>
      <c r="L104" s="166" t="s">
        <v>6</v>
      </c>
      <c r="M104" s="12"/>
      <c r="N104" s="12"/>
      <c r="O104" s="167">
        <f t="shared" si="112"/>
        <v>0</v>
      </c>
      <c r="P104" s="107">
        <f>IF(AND(D104="M",L104="N/A (Please provide reason)"),1,0)</f>
        <v>0</v>
      </c>
      <c r="Q104" s="141">
        <f t="shared" ref="Q104:Q107" si="120">IF(E104 = "YES",1,0)</f>
        <v>1</v>
      </c>
      <c r="R104" s="141">
        <f t="shared" ref="R104:R107" si="121">IF(F104 = "YES",1,0)</f>
        <v>0</v>
      </c>
      <c r="S104" s="141">
        <f t="shared" ref="S104:S107" si="122">IF(G104 = "YES",1,0)</f>
        <v>0</v>
      </c>
    </row>
    <row r="105" spans="1:19" ht="67.5" customHeight="1" x14ac:dyDescent="0.35">
      <c r="A105" s="251" t="s">
        <v>589</v>
      </c>
      <c r="B105" s="248" t="s">
        <v>575</v>
      </c>
      <c r="C105" s="276" t="s">
        <v>1026</v>
      </c>
      <c r="D105" s="69" t="s">
        <v>5</v>
      </c>
      <c r="E105" s="168" t="s">
        <v>14</v>
      </c>
      <c r="F105" s="34" t="s">
        <v>17</v>
      </c>
      <c r="G105" s="297" t="s">
        <v>17</v>
      </c>
      <c r="H105" s="32" t="s">
        <v>513</v>
      </c>
      <c r="I105" s="32" t="s">
        <v>879</v>
      </c>
      <c r="J105" s="32" t="s">
        <v>517</v>
      </c>
      <c r="K105" s="32" t="s">
        <v>971</v>
      </c>
      <c r="L105" s="166" t="s">
        <v>6</v>
      </c>
      <c r="M105" s="12"/>
      <c r="N105" s="12"/>
      <c r="O105" s="167">
        <f t="shared" si="112"/>
        <v>0</v>
      </c>
      <c r="P105" s="107">
        <f>IF(AND(D105="M",L105="N/A (Please provide reason)"),1,0)</f>
        <v>0</v>
      </c>
      <c r="Q105" s="141">
        <f t="shared" si="120"/>
        <v>1</v>
      </c>
      <c r="R105" s="141">
        <f t="shared" si="121"/>
        <v>0</v>
      </c>
      <c r="S105" s="141">
        <f t="shared" si="122"/>
        <v>0</v>
      </c>
    </row>
    <row r="106" spans="1:19" ht="111.75" customHeight="1" x14ac:dyDescent="0.35">
      <c r="A106" s="251" t="s">
        <v>590</v>
      </c>
      <c r="B106" s="248" t="s">
        <v>576</v>
      </c>
      <c r="C106" s="276" t="s">
        <v>1057</v>
      </c>
      <c r="D106" s="69" t="s">
        <v>5</v>
      </c>
      <c r="E106" s="168" t="s">
        <v>14</v>
      </c>
      <c r="F106" s="34" t="s">
        <v>17</v>
      </c>
      <c r="G106" s="297" t="s">
        <v>17</v>
      </c>
      <c r="H106" s="32" t="s">
        <v>518</v>
      </c>
      <c r="I106" s="32" t="s">
        <v>519</v>
      </c>
      <c r="J106" s="32" t="s">
        <v>520</v>
      </c>
      <c r="K106" s="32" t="s">
        <v>521</v>
      </c>
      <c r="L106" s="166" t="s">
        <v>6</v>
      </c>
      <c r="M106" s="12"/>
      <c r="N106" s="12"/>
      <c r="O106" s="167">
        <f t="shared" si="112"/>
        <v>0</v>
      </c>
      <c r="P106" s="107">
        <f>IF(AND(D106="M",L106="N/A (Please provide reason)"),1,0)</f>
        <v>0</v>
      </c>
      <c r="Q106" s="141">
        <f t="shared" si="120"/>
        <v>1</v>
      </c>
      <c r="R106" s="141">
        <f t="shared" si="121"/>
        <v>0</v>
      </c>
      <c r="S106" s="141">
        <f t="shared" si="122"/>
        <v>0</v>
      </c>
    </row>
    <row r="107" spans="1:19" ht="284.25" customHeight="1" x14ac:dyDescent="0.35">
      <c r="A107" s="344" t="s">
        <v>591</v>
      </c>
      <c r="B107" s="345" t="s">
        <v>577</v>
      </c>
      <c r="C107" s="342" t="s">
        <v>1105</v>
      </c>
      <c r="D107" s="69" t="s">
        <v>5</v>
      </c>
      <c r="E107" s="168" t="s">
        <v>14</v>
      </c>
      <c r="F107" s="34" t="s">
        <v>17</v>
      </c>
      <c r="G107" s="297" t="s">
        <v>17</v>
      </c>
      <c r="H107" s="32" t="s">
        <v>946</v>
      </c>
      <c r="I107" s="32" t="s">
        <v>880</v>
      </c>
      <c r="J107" s="32" t="s">
        <v>1104</v>
      </c>
      <c r="K107" s="32" t="s">
        <v>947</v>
      </c>
      <c r="L107" s="166" t="s">
        <v>6</v>
      </c>
      <c r="M107" s="12"/>
      <c r="N107" s="12"/>
      <c r="O107" s="167">
        <f t="shared" si="112"/>
        <v>0</v>
      </c>
      <c r="P107" s="107">
        <f>IF(AND(D107="M",L107="N/A (Please provide reason)"),1,0)</f>
        <v>0</v>
      </c>
      <c r="Q107" s="141">
        <f t="shared" si="120"/>
        <v>1</v>
      </c>
      <c r="R107" s="141">
        <f t="shared" si="121"/>
        <v>0</v>
      </c>
      <c r="S107" s="141">
        <f t="shared" si="122"/>
        <v>0</v>
      </c>
    </row>
    <row r="108" spans="1:19" ht="13" x14ac:dyDescent="0.35">
      <c r="A108" s="8" t="s">
        <v>987</v>
      </c>
      <c r="B108" s="8"/>
      <c r="C108" s="9"/>
      <c r="D108" s="10"/>
      <c r="E108" s="10"/>
      <c r="F108" s="10"/>
      <c r="G108" s="10"/>
      <c r="H108" s="10"/>
      <c r="I108" s="10"/>
      <c r="J108" s="10"/>
      <c r="K108" s="10"/>
      <c r="L108" s="10"/>
      <c r="M108" s="10"/>
      <c r="N108" s="10"/>
      <c r="O108" s="11"/>
      <c r="P108" s="11"/>
      <c r="Q108" s="237"/>
      <c r="R108" s="237"/>
      <c r="S108" s="237"/>
    </row>
    <row r="109" spans="1:19" ht="13" x14ac:dyDescent="0.35">
      <c r="A109" s="71" t="s">
        <v>400</v>
      </c>
      <c r="B109" s="8"/>
      <c r="C109" s="9"/>
      <c r="D109" s="10"/>
      <c r="E109" s="10"/>
      <c r="F109" s="10"/>
      <c r="G109" s="10"/>
      <c r="H109" s="10"/>
      <c r="I109" s="10"/>
      <c r="J109" s="10"/>
      <c r="K109" s="10"/>
      <c r="L109" s="10"/>
      <c r="M109" s="10"/>
      <c r="N109" s="10"/>
      <c r="O109" s="11"/>
      <c r="P109" s="11"/>
      <c r="Q109" s="237"/>
      <c r="R109" s="237"/>
      <c r="S109" s="237"/>
    </row>
    <row r="110" spans="1:19" ht="87" x14ac:dyDescent="0.35">
      <c r="A110" s="346" t="s">
        <v>652</v>
      </c>
      <c r="B110" s="271" t="s">
        <v>29</v>
      </c>
      <c r="C110" s="260" t="s">
        <v>1058</v>
      </c>
      <c r="D110" s="227" t="s">
        <v>5</v>
      </c>
      <c r="E110" s="229" t="s">
        <v>14</v>
      </c>
      <c r="F110" s="288" t="s">
        <v>17</v>
      </c>
      <c r="G110" s="295" t="s">
        <v>17</v>
      </c>
      <c r="H110" s="170" t="s">
        <v>1112</v>
      </c>
      <c r="I110" s="170" t="s">
        <v>1041</v>
      </c>
      <c r="J110" s="170" t="s">
        <v>351</v>
      </c>
      <c r="K110" s="170" t="s">
        <v>1130</v>
      </c>
      <c r="L110" s="166" t="s">
        <v>6</v>
      </c>
      <c r="M110" s="12"/>
      <c r="N110" s="12"/>
      <c r="O110" s="240">
        <f>IF(L110="","0",IF(L110="Pass",1,IF(L110="Fail",0,IF(L110="TBD",0,IF(L110="N/A (Please provide reason)",1)))))</f>
        <v>0</v>
      </c>
      <c r="P110" s="239">
        <f t="shared" ref="P110:P118" si="123">IF(AND(D110="M",L110="N/A (Please provide reason)"),1,0)</f>
        <v>0</v>
      </c>
      <c r="Q110" s="141">
        <f>IF(E110 = "YES",1,0)</f>
        <v>1</v>
      </c>
      <c r="R110" s="141">
        <f t="shared" ref="R110:S110" si="124">IF(F110 = "YES",1,0)</f>
        <v>0</v>
      </c>
      <c r="S110" s="141">
        <f t="shared" si="124"/>
        <v>0</v>
      </c>
    </row>
    <row r="111" spans="1:19" ht="29.25" customHeight="1" x14ac:dyDescent="0.35">
      <c r="A111" s="252" t="s">
        <v>654</v>
      </c>
      <c r="B111" s="70" t="s">
        <v>699</v>
      </c>
      <c r="C111" s="276" t="s">
        <v>1027</v>
      </c>
      <c r="D111" s="285" t="s">
        <v>21</v>
      </c>
      <c r="E111" s="168" t="s">
        <v>14</v>
      </c>
      <c r="F111" s="288" t="s">
        <v>17</v>
      </c>
      <c r="G111" s="288" t="s">
        <v>17</v>
      </c>
      <c r="H111" s="277" t="s">
        <v>702</v>
      </c>
      <c r="I111" s="261" t="s">
        <v>704</v>
      </c>
      <c r="J111" s="32" t="s">
        <v>703</v>
      </c>
      <c r="K111" s="246" t="s">
        <v>708</v>
      </c>
      <c r="L111" s="166" t="s">
        <v>6</v>
      </c>
      <c r="M111" s="12"/>
      <c r="N111" s="12"/>
      <c r="O111" s="240">
        <f t="shared" ref="O111:O119" si="125">IF(L111="","0",IF(L111="Pass",1,IF(L111="Fail",0,IF(L111="TBD",0,IF(L111="N/A (Please provide reason)",1)))))</f>
        <v>0</v>
      </c>
      <c r="P111" s="239">
        <f t="shared" si="123"/>
        <v>0</v>
      </c>
      <c r="Q111" s="141">
        <f t="shared" ref="Q111:Q118" si="126">IF(E111 = "YES",1,0)</f>
        <v>1</v>
      </c>
      <c r="R111" s="141">
        <f t="shared" ref="R111:R118" si="127">IF(F111 = "YES",1,0)</f>
        <v>0</v>
      </c>
      <c r="S111" s="141">
        <f t="shared" ref="S111:S118" si="128">IF(G111 = "YES",1,0)</f>
        <v>0</v>
      </c>
    </row>
    <row r="112" spans="1:19" ht="46.5" customHeight="1" x14ac:dyDescent="0.35">
      <c r="A112" s="252" t="s">
        <v>655</v>
      </c>
      <c r="B112" s="70" t="s">
        <v>358</v>
      </c>
      <c r="C112" s="276" t="s">
        <v>1028</v>
      </c>
      <c r="D112" s="69" t="s">
        <v>5</v>
      </c>
      <c r="E112" s="168" t="s">
        <v>14</v>
      </c>
      <c r="F112" s="288" t="s">
        <v>17</v>
      </c>
      <c r="G112" s="295" t="s">
        <v>17</v>
      </c>
      <c r="H112" s="170" t="s">
        <v>359</v>
      </c>
      <c r="I112" s="170" t="s">
        <v>705</v>
      </c>
      <c r="J112" s="170" t="s">
        <v>706</v>
      </c>
      <c r="K112" s="246" t="s">
        <v>707</v>
      </c>
      <c r="L112" s="166" t="s">
        <v>6</v>
      </c>
      <c r="M112" s="12"/>
      <c r="N112" s="12"/>
      <c r="O112" s="240">
        <f t="shared" si="125"/>
        <v>0</v>
      </c>
      <c r="P112" s="239">
        <f t="shared" si="123"/>
        <v>0</v>
      </c>
      <c r="Q112" s="141">
        <f t="shared" si="126"/>
        <v>1</v>
      </c>
      <c r="R112" s="141">
        <f t="shared" si="127"/>
        <v>0</v>
      </c>
      <c r="S112" s="141">
        <f t="shared" si="128"/>
        <v>0</v>
      </c>
    </row>
    <row r="113" spans="1:60" ht="87" x14ac:dyDescent="0.35">
      <c r="A113" s="252" t="s">
        <v>656</v>
      </c>
      <c r="B113" s="248" t="s">
        <v>362</v>
      </c>
      <c r="C113" s="272" t="s">
        <v>1029</v>
      </c>
      <c r="D113" s="227" t="s">
        <v>5</v>
      </c>
      <c r="E113" s="229" t="s">
        <v>14</v>
      </c>
      <c r="F113" s="288" t="s">
        <v>17</v>
      </c>
      <c r="G113" s="295" t="s">
        <v>17</v>
      </c>
      <c r="H113" s="277" t="s">
        <v>361</v>
      </c>
      <c r="I113" s="32" t="s">
        <v>365</v>
      </c>
      <c r="J113" s="32" t="s">
        <v>733</v>
      </c>
      <c r="K113" s="32" t="s">
        <v>364</v>
      </c>
      <c r="L113" s="166" t="s">
        <v>6</v>
      </c>
      <c r="M113" s="12"/>
      <c r="N113" s="12"/>
      <c r="O113" s="240">
        <f t="shared" ref="O113" si="129">IF(L113="","0",IF(L113="Pass",1,IF(L113="Fail",0,IF(L113="TBD",0,IF(L113="N/A (Please provide reason)",1)))))</f>
        <v>0</v>
      </c>
      <c r="P113" s="239">
        <f t="shared" si="123"/>
        <v>0</v>
      </c>
      <c r="Q113" s="141">
        <f t="shared" si="126"/>
        <v>1</v>
      </c>
      <c r="R113" s="141">
        <f t="shared" si="127"/>
        <v>0</v>
      </c>
      <c r="S113" s="141">
        <f t="shared" si="128"/>
        <v>0</v>
      </c>
    </row>
    <row r="114" spans="1:60" ht="280.89999999999998" customHeight="1" x14ac:dyDescent="0.35">
      <c r="A114" s="252" t="s">
        <v>657</v>
      </c>
      <c r="B114" s="271" t="s">
        <v>700</v>
      </c>
      <c r="C114" s="276" t="s">
        <v>1059</v>
      </c>
      <c r="D114" s="69" t="s">
        <v>5</v>
      </c>
      <c r="E114" s="168" t="s">
        <v>14</v>
      </c>
      <c r="F114" s="288" t="s">
        <v>17</v>
      </c>
      <c r="G114" s="288" t="s">
        <v>17</v>
      </c>
      <c r="H114" s="32" t="s">
        <v>717</v>
      </c>
      <c r="I114" s="261" t="s">
        <v>701</v>
      </c>
      <c r="J114" s="32" t="s">
        <v>741</v>
      </c>
      <c r="K114" s="246"/>
      <c r="L114" s="166" t="s">
        <v>6</v>
      </c>
      <c r="M114" s="12"/>
      <c r="N114" s="12"/>
      <c r="O114" s="240">
        <f t="shared" ref="O114:O116" si="130">IF(L114="","0",IF(L114="Pass",1,IF(L114="Fail",0,IF(L114="TBD",0,IF(L114="N/A (Please provide reason)",1)))))</f>
        <v>0</v>
      </c>
      <c r="P114" s="239">
        <f t="shared" si="123"/>
        <v>0</v>
      </c>
      <c r="Q114" s="141">
        <f t="shared" si="126"/>
        <v>1</v>
      </c>
      <c r="R114" s="141">
        <f t="shared" si="127"/>
        <v>0</v>
      </c>
      <c r="S114" s="141">
        <f t="shared" si="128"/>
        <v>0</v>
      </c>
    </row>
    <row r="115" spans="1:60" ht="252" customHeight="1" x14ac:dyDescent="0.35">
      <c r="A115" s="252" t="s">
        <v>658</v>
      </c>
      <c r="B115" s="271" t="s">
        <v>356</v>
      </c>
      <c r="C115" s="276" t="s">
        <v>1060</v>
      </c>
      <c r="D115" s="69" t="s">
        <v>5</v>
      </c>
      <c r="E115" s="168" t="s">
        <v>14</v>
      </c>
      <c r="F115" s="34" t="s">
        <v>17</v>
      </c>
      <c r="G115" s="297" t="s">
        <v>17</v>
      </c>
      <c r="H115" s="32" t="s">
        <v>355</v>
      </c>
      <c r="I115" s="32" t="s">
        <v>522</v>
      </c>
      <c r="J115" s="32" t="s">
        <v>711</v>
      </c>
      <c r="K115" s="246"/>
      <c r="L115" s="166" t="s">
        <v>6</v>
      </c>
      <c r="M115" s="12"/>
      <c r="N115" s="12"/>
      <c r="O115" s="240">
        <f t="shared" si="130"/>
        <v>0</v>
      </c>
      <c r="P115" s="239">
        <f t="shared" si="123"/>
        <v>0</v>
      </c>
      <c r="Q115" s="141">
        <f t="shared" si="126"/>
        <v>1</v>
      </c>
      <c r="R115" s="141">
        <f t="shared" si="127"/>
        <v>0</v>
      </c>
      <c r="S115" s="141">
        <f t="shared" si="128"/>
        <v>0</v>
      </c>
    </row>
    <row r="116" spans="1:60" ht="254.25" customHeight="1" x14ac:dyDescent="0.35">
      <c r="A116" s="252" t="s">
        <v>659</v>
      </c>
      <c r="B116" s="70" t="s">
        <v>360</v>
      </c>
      <c r="C116" s="276" t="s">
        <v>1061</v>
      </c>
      <c r="D116" s="178" t="s">
        <v>347</v>
      </c>
      <c r="E116" s="168" t="s">
        <v>14</v>
      </c>
      <c r="F116" s="34" t="s">
        <v>17</v>
      </c>
      <c r="G116" s="297" t="s">
        <v>17</v>
      </c>
      <c r="H116" s="32" t="s">
        <v>355</v>
      </c>
      <c r="I116" s="261" t="s">
        <v>649</v>
      </c>
      <c r="J116" s="32" t="s">
        <v>1039</v>
      </c>
      <c r="K116" s="170"/>
      <c r="L116" s="166" t="s">
        <v>6</v>
      </c>
      <c r="M116" s="12"/>
      <c r="N116" s="12"/>
      <c r="O116" s="240">
        <f t="shared" si="130"/>
        <v>0</v>
      </c>
      <c r="P116" s="239">
        <f t="shared" si="123"/>
        <v>0</v>
      </c>
      <c r="Q116" s="141">
        <f t="shared" si="126"/>
        <v>1</v>
      </c>
      <c r="R116" s="141">
        <f t="shared" si="127"/>
        <v>0</v>
      </c>
      <c r="S116" s="141">
        <f t="shared" si="128"/>
        <v>0</v>
      </c>
    </row>
    <row r="117" spans="1:60" ht="276" customHeight="1" x14ac:dyDescent="0.35">
      <c r="A117" s="252" t="s">
        <v>660</v>
      </c>
      <c r="B117" s="271" t="s">
        <v>357</v>
      </c>
      <c r="C117" s="260" t="s">
        <v>1062</v>
      </c>
      <c r="D117" s="227" t="s">
        <v>5</v>
      </c>
      <c r="E117" s="168" t="s">
        <v>14</v>
      </c>
      <c r="F117" s="34" t="s">
        <v>17</v>
      </c>
      <c r="G117" s="297" t="s">
        <v>17</v>
      </c>
      <c r="H117" s="32" t="s">
        <v>524</v>
      </c>
      <c r="I117" s="32" t="s">
        <v>525</v>
      </c>
      <c r="J117" s="32" t="s">
        <v>712</v>
      </c>
      <c r="K117" s="170" t="s">
        <v>523</v>
      </c>
      <c r="L117" s="166" t="s">
        <v>6</v>
      </c>
      <c r="M117" s="12"/>
      <c r="N117" s="12"/>
      <c r="O117" s="240">
        <f t="shared" ref="O117" si="131">IF(L117="","0",IF(L117="Pass",1,IF(L117="Fail",0,IF(L117="TBD",0,IF(L117="N/A (Please provide reason)",1)))))</f>
        <v>0</v>
      </c>
      <c r="P117" s="239">
        <f t="shared" si="123"/>
        <v>0</v>
      </c>
      <c r="Q117" s="141">
        <f t="shared" si="126"/>
        <v>1</v>
      </c>
      <c r="R117" s="141">
        <f t="shared" si="127"/>
        <v>0</v>
      </c>
      <c r="S117" s="141">
        <f t="shared" si="128"/>
        <v>0</v>
      </c>
    </row>
    <row r="118" spans="1:60" s="244" customFormat="1" ht="54" customHeight="1" x14ac:dyDescent="0.35">
      <c r="A118" s="252" t="s">
        <v>709</v>
      </c>
      <c r="B118" s="394" t="s">
        <v>363</v>
      </c>
      <c r="C118" s="402" t="s">
        <v>1030</v>
      </c>
      <c r="D118" s="407" t="s">
        <v>346</v>
      </c>
      <c r="E118" s="411" t="s">
        <v>14</v>
      </c>
      <c r="F118" s="414" t="s">
        <v>17</v>
      </c>
      <c r="G118" s="421" t="s">
        <v>17</v>
      </c>
      <c r="H118" s="396" t="s">
        <v>986</v>
      </c>
      <c r="I118" s="32" t="s">
        <v>650</v>
      </c>
      <c r="J118" s="32" t="s">
        <v>366</v>
      </c>
      <c r="K118" s="396" t="s">
        <v>367</v>
      </c>
      <c r="L118" s="166" t="s">
        <v>6</v>
      </c>
      <c r="M118" s="12"/>
      <c r="N118" s="12"/>
      <c r="O118" s="240">
        <f t="shared" si="125"/>
        <v>0</v>
      </c>
      <c r="P118" s="239">
        <f t="shared" si="123"/>
        <v>0</v>
      </c>
      <c r="Q118" s="141">
        <f t="shared" si="126"/>
        <v>1</v>
      </c>
      <c r="R118" s="141">
        <f t="shared" si="127"/>
        <v>0</v>
      </c>
      <c r="S118" s="141">
        <f t="shared" si="128"/>
        <v>0</v>
      </c>
      <c r="T118" s="165"/>
      <c r="U118" s="165"/>
      <c r="V118" s="165"/>
      <c r="W118" s="165"/>
      <c r="X118" s="165"/>
      <c r="Y118" s="165"/>
      <c r="Z118" s="165"/>
      <c r="AA118" s="165"/>
      <c r="AB118" s="165"/>
      <c r="AC118" s="165"/>
      <c r="AD118" s="165"/>
      <c r="AE118" s="165"/>
      <c r="AF118" s="165"/>
      <c r="AG118" s="165"/>
      <c r="AH118" s="165"/>
      <c r="AI118" s="165"/>
      <c r="AJ118" s="165"/>
      <c r="AK118" s="165"/>
      <c r="AL118" s="165"/>
      <c r="AM118" s="165"/>
      <c r="AN118" s="165"/>
      <c r="AO118" s="165"/>
      <c r="AP118" s="165"/>
      <c r="AQ118" s="165"/>
      <c r="AR118" s="165"/>
      <c r="AS118" s="165"/>
      <c r="AT118" s="165"/>
      <c r="AU118" s="165"/>
      <c r="AV118" s="165"/>
      <c r="AW118" s="165"/>
      <c r="AX118" s="165"/>
      <c r="AY118" s="165"/>
      <c r="AZ118" s="165"/>
      <c r="BA118" s="165"/>
      <c r="BB118" s="165"/>
      <c r="BC118" s="165"/>
      <c r="BD118" s="165"/>
      <c r="BE118" s="165"/>
      <c r="BF118" s="165"/>
      <c r="BG118" s="165"/>
      <c r="BH118" s="165"/>
    </row>
    <row r="119" spans="1:60" s="244" customFormat="1" ht="158.25" customHeight="1" x14ac:dyDescent="0.35">
      <c r="A119" s="252" t="s">
        <v>710</v>
      </c>
      <c r="B119" s="405"/>
      <c r="C119" s="403"/>
      <c r="D119" s="401"/>
      <c r="E119" s="413"/>
      <c r="F119" s="416"/>
      <c r="G119" s="422"/>
      <c r="H119" s="406"/>
      <c r="I119" s="32" t="s">
        <v>651</v>
      </c>
      <c r="J119" s="32" t="s">
        <v>368</v>
      </c>
      <c r="K119" s="406"/>
      <c r="L119" s="166" t="s">
        <v>6</v>
      </c>
      <c r="M119" s="12"/>
      <c r="N119" s="12"/>
      <c r="O119" s="167">
        <f t="shared" si="125"/>
        <v>0</v>
      </c>
      <c r="P119" s="107">
        <f>IF(AND(D118="M",L119="N/A (Please provide reason)"),1,0)</f>
        <v>0</v>
      </c>
      <c r="Q119" s="141">
        <f>IF(E118 = "YES",1,0)</f>
        <v>1</v>
      </c>
      <c r="R119" s="141">
        <f t="shared" ref="R119:S119" si="132">IF(F118 = "YES",1,0)</f>
        <v>0</v>
      </c>
      <c r="S119" s="141">
        <f t="shared" si="132"/>
        <v>0</v>
      </c>
      <c r="T119" s="165"/>
      <c r="U119" s="165"/>
      <c r="V119" s="165"/>
      <c r="W119" s="165"/>
      <c r="X119" s="165"/>
      <c r="Y119" s="165"/>
      <c r="Z119" s="165"/>
      <c r="AA119" s="165"/>
      <c r="AB119" s="165"/>
      <c r="AC119" s="165"/>
      <c r="AD119" s="165"/>
      <c r="AE119" s="165"/>
      <c r="AF119" s="165"/>
      <c r="AG119" s="165"/>
      <c r="AH119" s="165"/>
      <c r="AI119" s="165"/>
      <c r="AJ119" s="165"/>
      <c r="AK119" s="165"/>
      <c r="AL119" s="165"/>
      <c r="AM119" s="165"/>
      <c r="AN119" s="165"/>
      <c r="AO119" s="165"/>
      <c r="AP119" s="165"/>
      <c r="AQ119" s="165"/>
      <c r="AR119" s="165"/>
      <c r="AS119" s="165"/>
      <c r="AT119" s="165"/>
      <c r="AU119" s="165"/>
      <c r="AV119" s="165"/>
      <c r="AW119" s="165"/>
      <c r="AX119" s="165"/>
      <c r="AY119" s="165"/>
      <c r="AZ119" s="165"/>
      <c r="BA119" s="165"/>
      <c r="BB119" s="165"/>
      <c r="BC119" s="165"/>
      <c r="BD119" s="165"/>
      <c r="BE119" s="165"/>
      <c r="BF119" s="165"/>
      <c r="BG119" s="165"/>
      <c r="BH119" s="165"/>
    </row>
    <row r="120" spans="1:60" ht="13" x14ac:dyDescent="0.35">
      <c r="A120" s="8" t="s">
        <v>401</v>
      </c>
      <c r="B120" s="8"/>
      <c r="C120" s="9"/>
      <c r="D120" s="10"/>
      <c r="E120" s="10"/>
      <c r="F120" s="10"/>
      <c r="G120" s="11"/>
      <c r="H120" s="10"/>
      <c r="I120" s="10"/>
      <c r="J120" s="10"/>
      <c r="K120" s="10"/>
      <c r="L120" s="10"/>
      <c r="M120" s="10"/>
      <c r="N120" s="10"/>
      <c r="O120" s="11"/>
      <c r="P120" s="11"/>
      <c r="Q120" s="237"/>
      <c r="R120" s="237"/>
      <c r="S120" s="237"/>
    </row>
    <row r="121" spans="1:60" ht="13" x14ac:dyDescent="0.35">
      <c r="A121" s="221" t="s">
        <v>632</v>
      </c>
      <c r="B121" s="209"/>
      <c r="C121" s="210"/>
      <c r="D121" s="211"/>
      <c r="E121" s="211"/>
      <c r="F121" s="211"/>
      <c r="G121" s="278"/>
      <c r="H121" s="10"/>
      <c r="I121" s="10"/>
      <c r="J121" s="10"/>
      <c r="K121" s="10"/>
      <c r="L121" s="10"/>
      <c r="M121" s="10"/>
      <c r="N121" s="10"/>
      <c r="O121" s="11"/>
      <c r="P121" s="106"/>
      <c r="Q121" s="237"/>
      <c r="R121" s="237"/>
      <c r="S121" s="237"/>
    </row>
    <row r="122" spans="1:60" ht="71.25" customHeight="1" x14ac:dyDescent="0.35">
      <c r="A122" s="253" t="s">
        <v>580</v>
      </c>
      <c r="B122" s="394" t="s">
        <v>578</v>
      </c>
      <c r="C122" s="402" t="s">
        <v>1063</v>
      </c>
      <c r="D122" s="398" t="s">
        <v>5</v>
      </c>
      <c r="E122" s="414" t="s">
        <v>17</v>
      </c>
      <c r="F122" s="411" t="s">
        <v>14</v>
      </c>
      <c r="G122" s="411" t="s">
        <v>14</v>
      </c>
      <c r="H122" s="230" t="s">
        <v>543</v>
      </c>
      <c r="I122" s="230" t="s">
        <v>544</v>
      </c>
      <c r="J122" s="32" t="s">
        <v>526</v>
      </c>
      <c r="K122" s="32" t="s">
        <v>528</v>
      </c>
      <c r="L122" s="166" t="s">
        <v>6</v>
      </c>
      <c r="M122" s="180"/>
      <c r="N122" s="180"/>
      <c r="O122" s="169">
        <f t="shared" ref="O122:O139" si="133">IF(L122="","0",IF(L122="Pass",1,IF(L122="Fail",0,IF(L122="TBD",0,IF(L122="N/A (Please provide reason)",1)))))</f>
        <v>0</v>
      </c>
      <c r="P122" s="233">
        <f>IF(AND(D122="M",L122="N/A (Please provide reason)"),1,0)</f>
        <v>0</v>
      </c>
      <c r="Q122" s="141">
        <f>IF(E122 = "YES",1,0)</f>
        <v>0</v>
      </c>
      <c r="R122" s="141">
        <f t="shared" ref="R122:S122" si="134">IF(F122 = "YES",1,0)</f>
        <v>1</v>
      </c>
      <c r="S122" s="141">
        <f t="shared" si="134"/>
        <v>1</v>
      </c>
    </row>
    <row r="123" spans="1:60" ht="97.5" customHeight="1" x14ac:dyDescent="0.35">
      <c r="A123" s="253" t="s">
        <v>581</v>
      </c>
      <c r="B123" s="395"/>
      <c r="C123" s="408"/>
      <c r="D123" s="399"/>
      <c r="E123" s="415"/>
      <c r="F123" s="412"/>
      <c r="G123" s="412"/>
      <c r="H123" s="230" t="s">
        <v>545</v>
      </c>
      <c r="I123" s="230" t="s">
        <v>546</v>
      </c>
      <c r="J123" s="32" t="s">
        <v>526</v>
      </c>
      <c r="K123" s="32" t="s">
        <v>527</v>
      </c>
      <c r="L123" s="166" t="s">
        <v>6</v>
      </c>
      <c r="M123" s="180"/>
      <c r="N123" s="180"/>
      <c r="O123" s="169">
        <f t="shared" ref="O123:O124" si="135">IF(L123="","0",IF(L123="Pass",1,IF(L123="Fail",0,IF(L123="TBD",0,IF(L123="N/A (Please provide reason)",1)))))</f>
        <v>0</v>
      </c>
      <c r="P123" s="233">
        <f>IF(AND(D122="M",L123="N/A (Please provide reason)"),1,0)</f>
        <v>0</v>
      </c>
      <c r="Q123" s="141">
        <f>IF(E122 = "YES",1,0)</f>
        <v>0</v>
      </c>
      <c r="R123" s="141">
        <f t="shared" ref="R123:S123" si="136">IF(F122 = "YES",1,0)</f>
        <v>1</v>
      </c>
      <c r="S123" s="141">
        <f t="shared" si="136"/>
        <v>1</v>
      </c>
    </row>
    <row r="124" spans="1:60" ht="71.25" customHeight="1" x14ac:dyDescent="0.35">
      <c r="A124" s="253" t="s">
        <v>763</v>
      </c>
      <c r="B124" s="395"/>
      <c r="C124" s="408"/>
      <c r="D124" s="399"/>
      <c r="E124" s="415"/>
      <c r="F124" s="412"/>
      <c r="G124" s="412"/>
      <c r="H124" s="230" t="s">
        <v>543</v>
      </c>
      <c r="I124" s="230" t="s">
        <v>747</v>
      </c>
      <c r="J124" s="32" t="s">
        <v>749</v>
      </c>
      <c r="K124" s="32" t="s">
        <v>750</v>
      </c>
      <c r="L124" s="166" t="s">
        <v>6</v>
      </c>
      <c r="M124" s="180"/>
      <c r="N124" s="180"/>
      <c r="O124" s="169">
        <f t="shared" si="135"/>
        <v>0</v>
      </c>
      <c r="P124" s="233">
        <f>IF(AND(D122="M",L124="N/A (Please provide reason)"),1,0)</f>
        <v>0</v>
      </c>
      <c r="Q124" s="141">
        <f>IF(E122 = "YES",1,0)</f>
        <v>0</v>
      </c>
      <c r="R124" s="141">
        <f t="shared" ref="R124:S124" si="137">IF(F122 = "YES",1,0)</f>
        <v>1</v>
      </c>
      <c r="S124" s="141">
        <f t="shared" si="137"/>
        <v>1</v>
      </c>
    </row>
    <row r="125" spans="1:60" ht="72" customHeight="1" x14ac:dyDescent="0.35">
      <c r="A125" s="253" t="s">
        <v>764</v>
      </c>
      <c r="B125" s="405"/>
      <c r="C125" s="403"/>
      <c r="D125" s="404"/>
      <c r="E125" s="416"/>
      <c r="F125" s="413"/>
      <c r="G125" s="413"/>
      <c r="H125" s="230" t="s">
        <v>545</v>
      </c>
      <c r="I125" s="230" t="s">
        <v>748</v>
      </c>
      <c r="J125" s="32" t="s">
        <v>749</v>
      </c>
      <c r="K125" s="32" t="s">
        <v>527</v>
      </c>
      <c r="L125" s="166" t="s">
        <v>6</v>
      </c>
      <c r="M125" s="180"/>
      <c r="N125" s="180"/>
      <c r="O125" s="169">
        <f t="shared" si="133"/>
        <v>0</v>
      </c>
      <c r="P125" s="233">
        <f>IF(AND(D122="M",L125="N/A (Please provide reason)"),1,0)</f>
        <v>0</v>
      </c>
      <c r="Q125" s="141">
        <f>IF(E122 = "YES",1,0)</f>
        <v>0</v>
      </c>
      <c r="R125" s="141">
        <f t="shared" ref="R125:S125" si="138">IF(F122 = "YES",1,0)</f>
        <v>1</v>
      </c>
      <c r="S125" s="141">
        <f t="shared" si="138"/>
        <v>1</v>
      </c>
    </row>
    <row r="126" spans="1:60" ht="12.75" customHeight="1" x14ac:dyDescent="0.35">
      <c r="A126" s="221" t="s">
        <v>632</v>
      </c>
      <c r="B126" s="209"/>
      <c r="C126" s="210"/>
      <c r="D126" s="211"/>
      <c r="E126" s="211"/>
      <c r="F126" s="211"/>
      <c r="G126" s="278"/>
      <c r="H126" s="10"/>
      <c r="I126" s="10"/>
      <c r="J126" s="10"/>
      <c r="K126" s="10"/>
      <c r="L126" s="10"/>
      <c r="M126" s="10"/>
      <c r="N126" s="10"/>
      <c r="O126" s="11"/>
      <c r="P126" s="106"/>
      <c r="Q126" s="237"/>
      <c r="R126" s="237"/>
      <c r="S126" s="237"/>
    </row>
    <row r="127" spans="1:60" ht="12.75" customHeight="1" x14ac:dyDescent="0.35">
      <c r="A127" s="221" t="s">
        <v>1043</v>
      </c>
      <c r="B127" s="209"/>
      <c r="C127" s="210"/>
      <c r="D127" s="211"/>
      <c r="E127" s="211"/>
      <c r="F127" s="211"/>
      <c r="G127" s="278"/>
      <c r="H127" s="211"/>
      <c r="I127" s="10"/>
      <c r="J127" s="10"/>
      <c r="K127" s="10"/>
      <c r="L127" s="10"/>
      <c r="M127" s="10"/>
      <c r="N127" s="10"/>
      <c r="O127" s="11"/>
      <c r="P127" s="106"/>
      <c r="Q127" s="237"/>
      <c r="R127" s="237"/>
      <c r="S127" s="237"/>
    </row>
    <row r="128" spans="1:60" ht="87" x14ac:dyDescent="0.35">
      <c r="A128" s="347" t="s">
        <v>636</v>
      </c>
      <c r="B128" s="70" t="s">
        <v>370</v>
      </c>
      <c r="C128" s="276" t="s">
        <v>1031</v>
      </c>
      <c r="D128" s="69" t="s">
        <v>5</v>
      </c>
      <c r="E128" s="34" t="s">
        <v>17</v>
      </c>
      <c r="F128" s="168" t="s">
        <v>14</v>
      </c>
      <c r="G128" s="300" t="s">
        <v>14</v>
      </c>
      <c r="H128" s="230" t="s">
        <v>1113</v>
      </c>
      <c r="I128" s="32" t="s">
        <v>1125</v>
      </c>
      <c r="J128" s="32" t="s">
        <v>948</v>
      </c>
      <c r="K128" s="32" t="s">
        <v>1131</v>
      </c>
      <c r="L128" s="166" t="s">
        <v>6</v>
      </c>
      <c r="M128" s="180"/>
      <c r="N128" s="180"/>
      <c r="O128" s="169">
        <f t="shared" si="133"/>
        <v>0</v>
      </c>
      <c r="P128" s="233">
        <f>IF(AND(D128="M",L128="N/A (Please provide reason)"),1,0)</f>
        <v>0</v>
      </c>
      <c r="Q128" s="141">
        <f t="shared" ref="Q128:Q130" si="139">IF(E128 = "YES",1,0)</f>
        <v>0</v>
      </c>
      <c r="R128" s="141">
        <f t="shared" ref="R128:R130" si="140">IF(F128 = "YES",1,0)</f>
        <v>1</v>
      </c>
      <c r="S128" s="141">
        <f t="shared" ref="S128:S130" si="141">IF(G128 = "YES",1,0)</f>
        <v>1</v>
      </c>
    </row>
    <row r="129" spans="1:19" ht="141" customHeight="1" x14ac:dyDescent="0.35">
      <c r="A129" s="347" t="s">
        <v>637</v>
      </c>
      <c r="B129" s="70" t="s">
        <v>371</v>
      </c>
      <c r="C129" s="33" t="s">
        <v>1032</v>
      </c>
      <c r="D129" s="69" t="s">
        <v>5</v>
      </c>
      <c r="E129" s="34" t="s">
        <v>17</v>
      </c>
      <c r="F129" s="168" t="s">
        <v>14</v>
      </c>
      <c r="G129" s="300" t="s">
        <v>14</v>
      </c>
      <c r="H129" s="230" t="s">
        <v>751</v>
      </c>
      <c r="I129" s="32" t="s">
        <v>372</v>
      </c>
      <c r="J129" s="32" t="s">
        <v>529</v>
      </c>
      <c r="K129" s="230" t="s">
        <v>373</v>
      </c>
      <c r="L129" s="166" t="s">
        <v>6</v>
      </c>
      <c r="M129" s="180"/>
      <c r="N129" s="180"/>
      <c r="O129" s="169">
        <f t="shared" si="133"/>
        <v>0</v>
      </c>
      <c r="P129" s="233">
        <f>IF(AND(D129="M",L129="N/A (Please provide reason)"),1,0)</f>
        <v>0</v>
      </c>
      <c r="Q129" s="141">
        <f t="shared" si="139"/>
        <v>0</v>
      </c>
      <c r="R129" s="141">
        <f t="shared" si="140"/>
        <v>1</v>
      </c>
      <c r="S129" s="141">
        <f t="shared" si="141"/>
        <v>1</v>
      </c>
    </row>
    <row r="130" spans="1:19" ht="97.5" customHeight="1" x14ac:dyDescent="0.35">
      <c r="A130" s="347" t="s">
        <v>635</v>
      </c>
      <c r="B130" s="394" t="s">
        <v>374</v>
      </c>
      <c r="C130" s="396" t="s">
        <v>1033</v>
      </c>
      <c r="D130" s="398" t="s">
        <v>5</v>
      </c>
      <c r="E130" s="414" t="s">
        <v>17</v>
      </c>
      <c r="F130" s="411" t="s">
        <v>14</v>
      </c>
      <c r="G130" s="297" t="s">
        <v>17</v>
      </c>
      <c r="H130" s="230" t="s">
        <v>1113</v>
      </c>
      <c r="I130" s="32" t="s">
        <v>1114</v>
      </c>
      <c r="J130" s="32" t="s">
        <v>1083</v>
      </c>
      <c r="K130" s="32" t="s">
        <v>1132</v>
      </c>
      <c r="L130" s="166" t="s">
        <v>6</v>
      </c>
      <c r="M130" s="180"/>
      <c r="N130" s="180"/>
      <c r="O130" s="169">
        <f t="shared" si="133"/>
        <v>0</v>
      </c>
      <c r="P130" s="233">
        <f>IF(AND(D130="M",L130="N/A (Please provide reason)"),1,0)</f>
        <v>0</v>
      </c>
      <c r="Q130" s="141">
        <f t="shared" si="139"/>
        <v>0</v>
      </c>
      <c r="R130" s="141">
        <f t="shared" si="140"/>
        <v>1</v>
      </c>
      <c r="S130" s="141">
        <f t="shared" si="141"/>
        <v>0</v>
      </c>
    </row>
    <row r="131" spans="1:19" ht="105" customHeight="1" x14ac:dyDescent="0.35">
      <c r="A131" s="347" t="s">
        <v>638</v>
      </c>
      <c r="B131" s="395"/>
      <c r="C131" s="397"/>
      <c r="D131" s="399"/>
      <c r="E131" s="415"/>
      <c r="F131" s="412"/>
      <c r="G131" s="61" t="s">
        <v>14</v>
      </c>
      <c r="H131" s="230" t="s">
        <v>531</v>
      </c>
      <c r="I131" s="32" t="s">
        <v>530</v>
      </c>
      <c r="J131" s="32" t="s">
        <v>989</v>
      </c>
      <c r="K131" s="32" t="s">
        <v>953</v>
      </c>
      <c r="L131" s="166" t="s">
        <v>6</v>
      </c>
      <c r="M131" s="180"/>
      <c r="N131" s="180"/>
      <c r="O131" s="169">
        <f t="shared" si="133"/>
        <v>0</v>
      </c>
      <c r="P131" s="233">
        <f>IF(AND(D130="M",L131="N/A (Please provide reason)"),1,0)</f>
        <v>0</v>
      </c>
      <c r="Q131" s="141">
        <f>IF(E130 = "YES",1,0)</f>
        <v>0</v>
      </c>
      <c r="R131" s="141">
        <f t="shared" ref="R131" si="142">IF(F130 = "YES",1,0)</f>
        <v>1</v>
      </c>
      <c r="S131" s="141">
        <f>IF(G131 = "YES",1,0)</f>
        <v>1</v>
      </c>
    </row>
    <row r="132" spans="1:19" ht="156.75" customHeight="1" x14ac:dyDescent="0.35">
      <c r="A132" s="347" t="s">
        <v>639</v>
      </c>
      <c r="B132" s="394" t="s">
        <v>375</v>
      </c>
      <c r="C132" s="396" t="s">
        <v>1190</v>
      </c>
      <c r="D132" s="398" t="s">
        <v>5</v>
      </c>
      <c r="E132" s="414" t="s">
        <v>17</v>
      </c>
      <c r="F132" s="411" t="s">
        <v>14</v>
      </c>
      <c r="G132" s="297" t="s">
        <v>17</v>
      </c>
      <c r="H132" s="230" t="s">
        <v>1113</v>
      </c>
      <c r="I132" s="32" t="s">
        <v>1191</v>
      </c>
      <c r="J132" s="396" t="s">
        <v>1009</v>
      </c>
      <c r="K132" s="32" t="s">
        <v>1133</v>
      </c>
      <c r="L132" s="166" t="s">
        <v>6</v>
      </c>
      <c r="M132" s="180"/>
      <c r="N132" s="180"/>
      <c r="O132" s="169">
        <f t="shared" si="133"/>
        <v>0</v>
      </c>
      <c r="P132" s="233">
        <f>IF(AND(D132="M",L132="N/A (Please provide reason)"),1,0)</f>
        <v>0</v>
      </c>
      <c r="Q132" s="141">
        <f>IF(E132 = "YES",1,0)</f>
        <v>0</v>
      </c>
      <c r="R132" s="141">
        <f t="shared" ref="R132:S132" si="143">IF(F132 = "YES",1,0)</f>
        <v>1</v>
      </c>
      <c r="S132" s="141">
        <f t="shared" si="143"/>
        <v>0</v>
      </c>
    </row>
    <row r="133" spans="1:19" ht="149.25" customHeight="1" x14ac:dyDescent="0.35">
      <c r="A133" s="347" t="s">
        <v>640</v>
      </c>
      <c r="B133" s="395"/>
      <c r="C133" s="397"/>
      <c r="D133" s="399"/>
      <c r="E133" s="415"/>
      <c r="F133" s="412"/>
      <c r="G133" s="61" t="s">
        <v>14</v>
      </c>
      <c r="H133" s="230" t="s">
        <v>1084</v>
      </c>
      <c r="I133" s="32" t="s">
        <v>1087</v>
      </c>
      <c r="J133" s="397"/>
      <c r="K133" s="32" t="s">
        <v>949</v>
      </c>
      <c r="L133" s="166" t="s">
        <v>6</v>
      </c>
      <c r="M133" s="180"/>
      <c r="N133" s="180"/>
      <c r="O133" s="169">
        <f t="shared" ref="O133" si="144">IF(L133="","0",IF(L133="Pass",1,IF(L133="Fail",0,IF(L133="TBD",0,IF(L133="N/A (Please provide reason)",1)))))</f>
        <v>0</v>
      </c>
      <c r="P133" s="233">
        <f>IF(AND(D130="M",L133="N/A (Please provide reason)"),1,0)</f>
        <v>0</v>
      </c>
      <c r="Q133" s="141">
        <f>IF(E130 = "YES",1,0)</f>
        <v>0</v>
      </c>
      <c r="R133" s="141">
        <f>IF(F130 = "YES",1,0)</f>
        <v>1</v>
      </c>
      <c r="S133" s="141">
        <f t="shared" ref="S133" si="145">IF(G133 = "YES",1,0)</f>
        <v>1</v>
      </c>
    </row>
    <row r="134" spans="1:19" ht="149.25" customHeight="1" x14ac:dyDescent="0.35">
      <c r="A134" s="347" t="s">
        <v>1089</v>
      </c>
      <c r="B134" s="395"/>
      <c r="C134" s="397"/>
      <c r="D134" s="399"/>
      <c r="E134" s="415"/>
      <c r="F134" s="412"/>
      <c r="G134" s="61" t="s">
        <v>14</v>
      </c>
      <c r="H134" s="230" t="s">
        <v>1085</v>
      </c>
      <c r="I134" s="32" t="s">
        <v>1086</v>
      </c>
      <c r="J134" s="397"/>
      <c r="K134" s="32" t="s">
        <v>1088</v>
      </c>
      <c r="L134" s="166" t="s">
        <v>6</v>
      </c>
      <c r="M134" s="180"/>
      <c r="N134" s="180"/>
      <c r="O134" s="169">
        <f t="shared" ref="O134" si="146">IF(L134="","0",IF(L134="Pass",1,IF(L134="Fail",0,IF(L134="TBD",0,IF(L134="N/A (Please provide reason)",1)))))</f>
        <v>0</v>
      </c>
      <c r="P134" s="233">
        <f>IF(AND(D131="M",L134="N/A (Please provide reason)"),1,0)</f>
        <v>0</v>
      </c>
      <c r="Q134" s="141">
        <f>IF(E131 = "YES",1,0)</f>
        <v>0</v>
      </c>
      <c r="R134" s="141">
        <f t="shared" ref="R134" si="147">IF(F131 = "YES",1,0)</f>
        <v>0</v>
      </c>
      <c r="S134" s="141">
        <f t="shared" ref="S134" si="148">IF(G134 = "YES",1,0)</f>
        <v>1</v>
      </c>
    </row>
    <row r="135" spans="1:19" ht="92.25" customHeight="1" x14ac:dyDescent="0.35">
      <c r="A135" s="347" t="s">
        <v>641</v>
      </c>
      <c r="B135" s="394" t="s">
        <v>376</v>
      </c>
      <c r="C135" s="396" t="s">
        <v>1064</v>
      </c>
      <c r="D135" s="398" t="s">
        <v>5</v>
      </c>
      <c r="E135" s="414" t="s">
        <v>17</v>
      </c>
      <c r="F135" s="411" t="s">
        <v>14</v>
      </c>
      <c r="G135" s="295" t="s">
        <v>17</v>
      </c>
      <c r="H135" s="260" t="s">
        <v>1115</v>
      </c>
      <c r="I135" s="32" t="s">
        <v>1116</v>
      </c>
      <c r="J135" s="32" t="s">
        <v>377</v>
      </c>
      <c r="K135" s="32" t="s">
        <v>1134</v>
      </c>
      <c r="L135" s="166" t="s">
        <v>6</v>
      </c>
      <c r="M135" s="180"/>
      <c r="N135" s="180"/>
      <c r="O135" s="169">
        <f t="shared" si="133"/>
        <v>0</v>
      </c>
      <c r="P135" s="233">
        <f>IF(AND(D135="M",L135="N/A (Please provide reason)"),1,0)</f>
        <v>0</v>
      </c>
      <c r="Q135" s="141">
        <f>IF(E135 = "YES",1,0)</f>
        <v>0</v>
      </c>
      <c r="R135" s="141">
        <f t="shared" ref="R135:S138" si="149">IF(F135 = "YES",1,0)</f>
        <v>1</v>
      </c>
      <c r="S135" s="141">
        <f t="shared" si="149"/>
        <v>0</v>
      </c>
    </row>
    <row r="136" spans="1:19" ht="89.25" customHeight="1" x14ac:dyDescent="0.35">
      <c r="A136" s="347" t="s">
        <v>642</v>
      </c>
      <c r="B136" s="395"/>
      <c r="C136" s="397"/>
      <c r="D136" s="399"/>
      <c r="E136" s="415"/>
      <c r="F136" s="412"/>
      <c r="G136" s="297" t="s">
        <v>17</v>
      </c>
      <c r="H136" s="260" t="s">
        <v>1117</v>
      </c>
      <c r="I136" s="32" t="s">
        <v>1118</v>
      </c>
      <c r="J136" s="32" t="s">
        <v>378</v>
      </c>
      <c r="K136" s="32" t="s">
        <v>1135</v>
      </c>
      <c r="L136" s="166" t="s">
        <v>6</v>
      </c>
      <c r="M136" s="180"/>
      <c r="N136" s="180"/>
      <c r="O136" s="169">
        <f t="shared" si="133"/>
        <v>0</v>
      </c>
      <c r="P136" s="233">
        <f>IF(AND(D135="M",L136="N/A (Please provide reason)"),1,0)</f>
        <v>0</v>
      </c>
      <c r="Q136" s="141">
        <f>IF(E135 = "YES",1,0)</f>
        <v>0</v>
      </c>
      <c r="R136" s="141">
        <f t="shared" ref="R136" si="150">IF(F135 = "YES",1,0)</f>
        <v>1</v>
      </c>
      <c r="S136" s="141">
        <f t="shared" si="149"/>
        <v>0</v>
      </c>
    </row>
    <row r="137" spans="1:19" ht="93" customHeight="1" x14ac:dyDescent="0.35">
      <c r="A137" s="347" t="s">
        <v>643</v>
      </c>
      <c r="B137" s="395"/>
      <c r="C137" s="397"/>
      <c r="D137" s="399"/>
      <c r="E137" s="415"/>
      <c r="F137" s="412"/>
      <c r="G137" s="61" t="s">
        <v>14</v>
      </c>
      <c r="H137" s="260" t="s">
        <v>379</v>
      </c>
      <c r="I137" s="32" t="s">
        <v>533</v>
      </c>
      <c r="J137" s="32" t="s">
        <v>377</v>
      </c>
      <c r="K137" s="32" t="s">
        <v>954</v>
      </c>
      <c r="L137" s="166" t="s">
        <v>6</v>
      </c>
      <c r="M137" s="180"/>
      <c r="N137" s="180"/>
      <c r="O137" s="169">
        <f t="shared" si="133"/>
        <v>0</v>
      </c>
      <c r="P137" s="233">
        <f>IF(AND(D135="M",L137="N/A (Please provide reason)"),1,0)</f>
        <v>0</v>
      </c>
      <c r="Q137" s="141">
        <f>IF(E135 = "YES",1,0)</f>
        <v>0</v>
      </c>
      <c r="R137" s="141">
        <f t="shared" ref="R137" si="151">IF(F135 = "YES",1,0)</f>
        <v>1</v>
      </c>
      <c r="S137" s="141">
        <f t="shared" si="149"/>
        <v>1</v>
      </c>
    </row>
    <row r="138" spans="1:19" ht="94.5" customHeight="1" x14ac:dyDescent="0.35">
      <c r="A138" s="347" t="s">
        <v>644</v>
      </c>
      <c r="B138" s="405"/>
      <c r="C138" s="406"/>
      <c r="D138" s="404"/>
      <c r="E138" s="416"/>
      <c r="F138" s="413"/>
      <c r="G138" s="61" t="s">
        <v>14</v>
      </c>
      <c r="H138" s="260" t="s">
        <v>380</v>
      </c>
      <c r="I138" s="32" t="s">
        <v>532</v>
      </c>
      <c r="J138" s="32" t="s">
        <v>378</v>
      </c>
      <c r="K138" s="32" t="s">
        <v>955</v>
      </c>
      <c r="L138" s="166" t="s">
        <v>6</v>
      </c>
      <c r="M138" s="180"/>
      <c r="N138" s="180"/>
      <c r="O138" s="169">
        <f t="shared" si="133"/>
        <v>0</v>
      </c>
      <c r="P138" s="233">
        <f>IF(AND(D135="M",L138="N/A (Please provide reason)"),1,0)</f>
        <v>0</v>
      </c>
      <c r="Q138" s="141">
        <f>IF(E135 = "YES",1,0)</f>
        <v>0</v>
      </c>
      <c r="R138" s="141">
        <f t="shared" ref="R138" si="152">IF(F135 = "YES",1,0)</f>
        <v>1</v>
      </c>
      <c r="S138" s="141">
        <f t="shared" si="149"/>
        <v>1</v>
      </c>
    </row>
    <row r="139" spans="1:19" ht="91.5" customHeight="1" x14ac:dyDescent="0.35">
      <c r="A139" s="347" t="s">
        <v>645</v>
      </c>
      <c r="B139" s="271" t="s">
        <v>381</v>
      </c>
      <c r="C139" s="260" t="s">
        <v>1034</v>
      </c>
      <c r="D139" s="69" t="s">
        <v>5</v>
      </c>
      <c r="E139" s="34" t="s">
        <v>17</v>
      </c>
      <c r="F139" s="168" t="s">
        <v>14</v>
      </c>
      <c r="G139" s="300" t="s">
        <v>14</v>
      </c>
      <c r="H139" s="230" t="s">
        <v>1119</v>
      </c>
      <c r="I139" s="32" t="s">
        <v>1136</v>
      </c>
      <c r="J139" s="32" t="s">
        <v>682</v>
      </c>
      <c r="K139" s="170" t="s">
        <v>1137</v>
      </c>
      <c r="L139" s="166" t="s">
        <v>6</v>
      </c>
      <c r="M139" s="180"/>
      <c r="N139" s="180"/>
      <c r="O139" s="169">
        <f t="shared" si="133"/>
        <v>0</v>
      </c>
      <c r="P139" s="233">
        <f>IF(AND(D139="M",L139="N/A (Please provide reason)"),1,0)</f>
        <v>0</v>
      </c>
      <c r="Q139" s="141">
        <f>IF(E139 = "YES",1,0)</f>
        <v>0</v>
      </c>
      <c r="R139" s="141">
        <f t="shared" ref="R139:S139" si="153">IF(F139 = "YES",1,0)</f>
        <v>1</v>
      </c>
      <c r="S139" s="141">
        <f t="shared" si="153"/>
        <v>1</v>
      </c>
    </row>
    <row r="140" spans="1:19" x14ac:dyDescent="0.35">
      <c r="A140" s="221" t="s">
        <v>1044</v>
      </c>
      <c r="B140" s="212"/>
      <c r="C140" s="213"/>
      <c r="D140" s="214"/>
      <c r="E140" s="215"/>
      <c r="F140" s="215"/>
      <c r="G140" s="301"/>
      <c r="H140" s="216"/>
      <c r="I140" s="217"/>
      <c r="J140" s="217"/>
      <c r="K140" s="218"/>
      <c r="L140" s="219"/>
      <c r="M140" s="10"/>
      <c r="N140" s="10"/>
      <c r="O140" s="238"/>
      <c r="P140" s="220"/>
      <c r="Q140" s="237"/>
      <c r="R140" s="237"/>
      <c r="S140" s="237"/>
    </row>
    <row r="141" spans="1:19" x14ac:dyDescent="0.35">
      <c r="A141" s="8" t="s">
        <v>718</v>
      </c>
      <c r="B141" s="212"/>
      <c r="C141" s="213"/>
      <c r="D141" s="214"/>
      <c r="E141" s="215"/>
      <c r="F141" s="215"/>
      <c r="G141" s="301"/>
      <c r="H141" s="216"/>
      <c r="I141" s="217"/>
      <c r="J141" s="217"/>
      <c r="K141" s="218"/>
      <c r="L141" s="219"/>
      <c r="M141" s="10"/>
      <c r="N141" s="10"/>
      <c r="O141" s="238"/>
      <c r="P141" s="220"/>
      <c r="Q141" s="237"/>
      <c r="R141" s="237"/>
      <c r="S141" s="237"/>
    </row>
    <row r="142" spans="1:19" ht="101.5" x14ac:dyDescent="0.35">
      <c r="A142" s="254" t="s">
        <v>688</v>
      </c>
      <c r="B142" s="224" t="s">
        <v>382</v>
      </c>
      <c r="C142" s="33" t="s">
        <v>1035</v>
      </c>
      <c r="D142" s="231" t="s">
        <v>347</v>
      </c>
      <c r="E142" s="34" t="s">
        <v>17</v>
      </c>
      <c r="F142" s="168" t="s">
        <v>14</v>
      </c>
      <c r="G142" s="300" t="s">
        <v>14</v>
      </c>
      <c r="H142" s="230" t="s">
        <v>1040</v>
      </c>
      <c r="I142" s="230" t="s">
        <v>383</v>
      </c>
      <c r="J142" s="32" t="s">
        <v>1007</v>
      </c>
      <c r="K142" s="32"/>
      <c r="L142" s="166" t="s">
        <v>6</v>
      </c>
      <c r="M142" s="180"/>
      <c r="N142" s="180"/>
      <c r="O142" s="169">
        <f>IF(L142="","0",IF(L142="Pass",1,IF(L142="Fail",0,IF(L142="TBD",0,IF(L142="N/A (Please provide reason)",1)))))</f>
        <v>0</v>
      </c>
      <c r="P142" s="233">
        <f>IF(AND(D142="M",L142="N/A (Please provide reason)"),1,0)</f>
        <v>0</v>
      </c>
      <c r="Q142" s="141">
        <f t="shared" ref="Q142" si="154">IF(E142 = "YES",1,0)</f>
        <v>0</v>
      </c>
      <c r="R142" s="141">
        <f t="shared" ref="R142:R145" si="155">IF(F142 = "YES",1,0)</f>
        <v>1</v>
      </c>
      <c r="S142" s="141">
        <f t="shared" ref="S142:S145" si="156">IF(G142 = "YES",1,0)</f>
        <v>1</v>
      </c>
    </row>
    <row r="143" spans="1:19" ht="101.5" x14ac:dyDescent="0.35">
      <c r="A143" s="348" t="s">
        <v>689</v>
      </c>
      <c r="B143" s="432" t="s">
        <v>384</v>
      </c>
      <c r="C143" s="396" t="s">
        <v>1192</v>
      </c>
      <c r="D143" s="69" t="s">
        <v>5</v>
      </c>
      <c r="E143" s="288" t="s">
        <v>17</v>
      </c>
      <c r="F143" s="229" t="s">
        <v>14</v>
      </c>
      <c r="G143" s="288" t="s">
        <v>17</v>
      </c>
      <c r="H143" s="32" t="s">
        <v>1120</v>
      </c>
      <c r="I143" s="32" t="s">
        <v>1121</v>
      </c>
      <c r="J143" s="32" t="s">
        <v>1193</v>
      </c>
      <c r="K143" s="170" t="s">
        <v>1138</v>
      </c>
      <c r="L143" s="166" t="s">
        <v>6</v>
      </c>
      <c r="M143" s="180"/>
      <c r="N143" s="180"/>
      <c r="O143" s="169">
        <f>IF(L143="","0",IF(L143="Pass",1,IF(L143="Fail",0,IF(L143="TBD",0,IF(L143="N/A (Please provide reason)",1)))))</f>
        <v>0</v>
      </c>
      <c r="P143" s="233">
        <f>IF(AND(D143="M",L143="N/A (Please provide reason)"),1,0)</f>
        <v>0</v>
      </c>
      <c r="Q143" s="141">
        <f t="shared" ref="Q143:Q145" si="157">IF(E143 = "YES",1,0)</f>
        <v>0</v>
      </c>
      <c r="R143" s="141">
        <f t="shared" si="155"/>
        <v>1</v>
      </c>
      <c r="S143" s="141">
        <f t="shared" si="156"/>
        <v>0</v>
      </c>
    </row>
    <row r="144" spans="1:19" ht="87" x14ac:dyDescent="0.35">
      <c r="A144" s="254" t="s">
        <v>1091</v>
      </c>
      <c r="B144" s="433"/>
      <c r="C144" s="406"/>
      <c r="D144" s="69" t="s">
        <v>5</v>
      </c>
      <c r="E144" s="288" t="s">
        <v>17</v>
      </c>
      <c r="F144" s="288" t="s">
        <v>17</v>
      </c>
      <c r="G144" s="300" t="s">
        <v>14</v>
      </c>
      <c r="H144" s="32" t="s">
        <v>1092</v>
      </c>
      <c r="I144" s="32" t="s">
        <v>1093</v>
      </c>
      <c r="J144" s="32" t="s">
        <v>1094</v>
      </c>
      <c r="K144" s="170" t="s">
        <v>1095</v>
      </c>
      <c r="L144" s="166" t="s">
        <v>6</v>
      </c>
      <c r="M144" s="180"/>
      <c r="N144" s="180"/>
      <c r="O144" s="169">
        <f>IF(L144="","0",IF(L144="Pass",1,IF(L144="Fail",0,IF(L144="TBD",0,IF(L144="N/A (Please provide reason)",1)))))</f>
        <v>0</v>
      </c>
      <c r="P144" s="233">
        <f>IF(AND(D144="M",L144="N/A (Please provide reason)"),1,0)</f>
        <v>0</v>
      </c>
      <c r="Q144" s="141">
        <f t="shared" ref="Q144" si="158">IF(E144 = "YES",1,0)</f>
        <v>0</v>
      </c>
      <c r="R144" s="141">
        <f t="shared" ref="R144" si="159">IF(F144 = "YES",1,0)</f>
        <v>0</v>
      </c>
      <c r="S144" s="141">
        <f t="shared" ref="S144" si="160">IF(G144 = "YES",1,0)</f>
        <v>1</v>
      </c>
    </row>
    <row r="145" spans="1:19" ht="159.75" customHeight="1" x14ac:dyDescent="0.35">
      <c r="A145" s="254" t="s">
        <v>690</v>
      </c>
      <c r="B145" s="70" t="s">
        <v>385</v>
      </c>
      <c r="C145" s="33" t="s">
        <v>1036</v>
      </c>
      <c r="D145" s="178" t="s">
        <v>346</v>
      </c>
      <c r="E145" s="34" t="s">
        <v>17</v>
      </c>
      <c r="F145" s="168" t="s">
        <v>14</v>
      </c>
      <c r="G145" s="61" t="s">
        <v>14</v>
      </c>
      <c r="H145" s="32" t="s">
        <v>386</v>
      </c>
      <c r="I145" s="32" t="s">
        <v>387</v>
      </c>
      <c r="J145" s="32" t="s">
        <v>1010</v>
      </c>
      <c r="K145" s="32" t="s">
        <v>388</v>
      </c>
      <c r="L145" s="166" t="s">
        <v>6</v>
      </c>
      <c r="M145" s="180"/>
      <c r="N145" s="180"/>
      <c r="O145" s="169">
        <f>IF(L145="","0",IF(L145="Pass",1,IF(L145="Fail",0,IF(L145="TBD",0,IF(L145="N/A (Please provide reason)",1)))))</f>
        <v>0</v>
      </c>
      <c r="P145" s="233">
        <f>IF(AND(D145="M",L145="N/A (Please provide reason)"),1,0)</f>
        <v>0</v>
      </c>
      <c r="Q145" s="141">
        <f t="shared" si="157"/>
        <v>0</v>
      </c>
      <c r="R145" s="141">
        <f t="shared" si="155"/>
        <v>1</v>
      </c>
      <c r="S145" s="141">
        <f t="shared" si="156"/>
        <v>1</v>
      </c>
    </row>
    <row r="146" spans="1:19" ht="13" x14ac:dyDescent="0.35">
      <c r="A146" s="8" t="s">
        <v>719</v>
      </c>
      <c r="B146" s="209"/>
      <c r="C146" s="210"/>
      <c r="D146" s="211"/>
      <c r="E146" s="211"/>
      <c r="F146" s="211"/>
      <c r="G146" s="211"/>
      <c r="H146" s="10"/>
      <c r="I146" s="10"/>
      <c r="J146" s="10"/>
      <c r="K146" s="10"/>
      <c r="L146" s="10"/>
      <c r="M146" s="10"/>
      <c r="N146" s="10"/>
      <c r="O146" s="11"/>
      <c r="P146" s="106"/>
      <c r="Q146" s="236"/>
      <c r="R146" s="236"/>
      <c r="S146" s="236"/>
    </row>
    <row r="147" spans="1:19" x14ac:dyDescent="0.35">
      <c r="A147" s="221" t="s">
        <v>1194</v>
      </c>
      <c r="B147" s="212"/>
      <c r="C147" s="213"/>
      <c r="D147" s="214"/>
      <c r="E147" s="215"/>
      <c r="F147" s="215"/>
      <c r="G147" s="301"/>
      <c r="H147" s="216"/>
      <c r="I147" s="217"/>
      <c r="J147" s="217"/>
      <c r="K147" s="218"/>
      <c r="L147" s="219"/>
      <c r="M147" s="10"/>
      <c r="N147" s="10"/>
      <c r="O147" s="238"/>
      <c r="P147" s="220"/>
      <c r="Q147" s="237"/>
      <c r="R147" s="237"/>
      <c r="S147" s="237"/>
    </row>
    <row r="148" spans="1:19" ht="116.15" customHeight="1" x14ac:dyDescent="0.35">
      <c r="A148" s="349" t="s">
        <v>592</v>
      </c>
      <c r="B148" s="394" t="s">
        <v>579</v>
      </c>
      <c r="C148" s="402" t="s">
        <v>1195</v>
      </c>
      <c r="D148" s="398" t="s">
        <v>5</v>
      </c>
      <c r="E148" s="414" t="s">
        <v>17</v>
      </c>
      <c r="F148" s="411" t="s">
        <v>14</v>
      </c>
      <c r="G148" s="437" t="s">
        <v>17</v>
      </c>
      <c r="H148" s="230" t="s">
        <v>1119</v>
      </c>
      <c r="I148" s="32" t="s">
        <v>1122</v>
      </c>
      <c r="J148" s="32" t="s">
        <v>1196</v>
      </c>
      <c r="K148" s="170" t="s">
        <v>1197</v>
      </c>
      <c r="L148" s="166" t="s">
        <v>6</v>
      </c>
      <c r="M148" s="180"/>
      <c r="N148" s="180"/>
      <c r="O148" s="169">
        <f>IF(L148="","0",IF(L148="Pass",1,IF(L148="Fail",0,IF(L148="TBD",0,IF(L148="N/A (Please provide reason)",1)))))</f>
        <v>0</v>
      </c>
      <c r="P148" s="233">
        <f>IF(AND(D148="M",L148="N/A (Please provide reason)"),1,0)</f>
        <v>0</v>
      </c>
      <c r="Q148" s="141">
        <f t="shared" ref="Q148:Q150" si="161">IF(E148 = "YES",1,0)</f>
        <v>0</v>
      </c>
      <c r="R148" s="141">
        <f t="shared" ref="R148" si="162">IF(F148 = "YES",1,0)</f>
        <v>1</v>
      </c>
      <c r="S148" s="141">
        <f t="shared" ref="S148" si="163">IF(G148 = "YES",1,0)</f>
        <v>0</v>
      </c>
    </row>
    <row r="149" spans="1:19" ht="88.5" customHeight="1" x14ac:dyDescent="0.35">
      <c r="A149" s="349" t="s">
        <v>781</v>
      </c>
      <c r="B149" s="405"/>
      <c r="C149" s="403"/>
      <c r="D149" s="404"/>
      <c r="E149" s="416"/>
      <c r="F149" s="413"/>
      <c r="G149" s="438"/>
      <c r="H149" s="230" t="s">
        <v>1198</v>
      </c>
      <c r="I149" s="32" t="s">
        <v>1122</v>
      </c>
      <c r="J149" s="32" t="s">
        <v>1199</v>
      </c>
      <c r="K149" s="32" t="s">
        <v>1200</v>
      </c>
      <c r="L149" s="166" t="s">
        <v>6</v>
      </c>
      <c r="M149" s="180"/>
      <c r="N149" s="180"/>
      <c r="O149" s="169">
        <f>IF(L149="","0",IF(L149="Pass",1,IF(L149="Fail",0,IF(L149="TBD",0,IF(L149="N/A (Please provide reason)",1)))))</f>
        <v>0</v>
      </c>
      <c r="P149" s="233">
        <f>IF(AND(D148="M",L149="N/A (Please provide reason)"),1,0)</f>
        <v>0</v>
      </c>
      <c r="Q149" s="141">
        <f>IF(E148 = "YES",1,0)</f>
        <v>0</v>
      </c>
      <c r="R149" s="141">
        <f t="shared" ref="R149:S149" si="164">IF(F148 = "YES",1,0)</f>
        <v>1</v>
      </c>
      <c r="S149" s="141">
        <f t="shared" si="164"/>
        <v>0</v>
      </c>
    </row>
    <row r="150" spans="1:19" ht="159.75" customHeight="1" x14ac:dyDescent="0.35">
      <c r="A150" s="349" t="s">
        <v>593</v>
      </c>
      <c r="B150" s="70" t="s">
        <v>369</v>
      </c>
      <c r="C150" s="32" t="s">
        <v>1201</v>
      </c>
      <c r="D150" s="227" t="s">
        <v>5</v>
      </c>
      <c r="E150" s="34" t="s">
        <v>17</v>
      </c>
      <c r="F150" s="168" t="s">
        <v>14</v>
      </c>
      <c r="G150" s="302" t="s">
        <v>17</v>
      </c>
      <c r="H150" s="230" t="s">
        <v>1123</v>
      </c>
      <c r="I150" s="32" t="s">
        <v>1139</v>
      </c>
      <c r="J150" s="32" t="s">
        <v>1202</v>
      </c>
      <c r="K150" s="32" t="s">
        <v>1124</v>
      </c>
      <c r="L150" s="166" t="s">
        <v>6</v>
      </c>
      <c r="M150" s="180"/>
      <c r="N150" s="180"/>
      <c r="O150" s="169">
        <f>IF(L150="","0",IF(L150="Pass",1,IF(L150="Fail",0,IF(L150="TBD",0,IF(L150="N/A (Please provide reason)",1)))))</f>
        <v>0</v>
      </c>
      <c r="P150" s="233">
        <f>IF(AND(D150="M",L150="N/A (Please provide reason)"),1,0)</f>
        <v>0</v>
      </c>
      <c r="Q150" s="141">
        <f t="shared" si="161"/>
        <v>0</v>
      </c>
      <c r="R150" s="141">
        <f t="shared" ref="R150" si="165">IF(F150 = "YES",1,0)</f>
        <v>1</v>
      </c>
      <c r="S150" s="141">
        <f t="shared" ref="S150" si="166">IF(G150 = "YES",1,0)</f>
        <v>0</v>
      </c>
    </row>
    <row r="151" spans="1:19" x14ac:dyDescent="0.35">
      <c r="A151" s="221" t="s">
        <v>1203</v>
      </c>
      <c r="B151" s="212"/>
      <c r="C151" s="213"/>
      <c r="D151" s="214"/>
      <c r="E151" s="215"/>
      <c r="F151" s="215"/>
      <c r="G151" s="301"/>
      <c r="H151" s="216"/>
      <c r="I151" s="217"/>
      <c r="J151" s="217"/>
      <c r="K151" s="218"/>
      <c r="L151" s="219"/>
      <c r="M151" s="10"/>
      <c r="N151" s="10"/>
      <c r="O151" s="238"/>
      <c r="P151" s="220"/>
      <c r="Q151" s="237"/>
      <c r="R151" s="237"/>
      <c r="S151" s="237"/>
    </row>
    <row r="152" spans="1:19" x14ac:dyDescent="0.35">
      <c r="M152" s="175"/>
      <c r="O152" s="165"/>
    </row>
    <row r="153" spans="1:19" x14ac:dyDescent="0.35">
      <c r="E153" s="303">
        <f>COUNTIF(E6:G150, "Yes")</f>
        <v>81</v>
      </c>
      <c r="L153" s="72" t="s">
        <v>254</v>
      </c>
      <c r="M153" s="235" t="s">
        <v>1100</v>
      </c>
      <c r="O153" s="176"/>
    </row>
    <row r="154" spans="1:19" x14ac:dyDescent="0.35">
      <c r="L154" s="31" t="s">
        <v>6</v>
      </c>
      <c r="M154" s="74" t="s">
        <v>8</v>
      </c>
      <c r="N154" s="172">
        <f>SUM(N155:N156)</f>
        <v>99</v>
      </c>
    </row>
    <row r="155" spans="1:19" x14ac:dyDescent="0.35">
      <c r="L155" s="15" t="s">
        <v>9</v>
      </c>
      <c r="M155" s="74" t="s">
        <v>10</v>
      </c>
      <c r="N155" s="172">
        <f>COUNTIFS(Q2:Q150,1,O2:O150,0)</f>
        <v>99</v>
      </c>
    </row>
    <row r="156" spans="1:19" ht="26" x14ac:dyDescent="0.35">
      <c r="L156" s="14" t="s">
        <v>255</v>
      </c>
      <c r="M156" s="174" t="s">
        <v>11</v>
      </c>
      <c r="N156" s="172">
        <f>COUNTIFS(Q2:Q150,1,O2:O150,1)</f>
        <v>0</v>
      </c>
    </row>
    <row r="157" spans="1:19" x14ac:dyDescent="0.35">
      <c r="L157" s="16" t="s">
        <v>12</v>
      </c>
      <c r="M157" s="174" t="s">
        <v>13</v>
      </c>
      <c r="N157" s="17">
        <f>SUM(N156/N154)</f>
        <v>0</v>
      </c>
    </row>
    <row r="158" spans="1:19" x14ac:dyDescent="0.35">
      <c r="M158" s="175"/>
    </row>
    <row r="159" spans="1:19" x14ac:dyDescent="0.35">
      <c r="M159" s="235" t="s">
        <v>1101</v>
      </c>
    </row>
    <row r="160" spans="1:19" x14ac:dyDescent="0.35">
      <c r="M160" s="74" t="s">
        <v>8</v>
      </c>
      <c r="N160" s="172">
        <f>SUM(N161:N162)</f>
        <v>25</v>
      </c>
    </row>
    <row r="161" spans="13:14" x14ac:dyDescent="0.35">
      <c r="M161" s="74" t="s">
        <v>10</v>
      </c>
      <c r="N161" s="172">
        <f>COUNTIFS(R2:R150,1,O2:O150,0)</f>
        <v>25</v>
      </c>
    </row>
    <row r="162" spans="13:14" x14ac:dyDescent="0.35">
      <c r="M162" s="174" t="s">
        <v>11</v>
      </c>
      <c r="N162" s="172">
        <f>COUNTIFS(R2:R150,1,O2:O150,1)</f>
        <v>0</v>
      </c>
    </row>
    <row r="163" spans="13:14" x14ac:dyDescent="0.35">
      <c r="M163" s="174" t="s">
        <v>13</v>
      </c>
      <c r="N163" s="17">
        <f>SUM(N162/N160)</f>
        <v>0</v>
      </c>
    </row>
  </sheetData>
  <mergeCells count="179">
    <mergeCell ref="E31:E34"/>
    <mergeCell ref="F31:F34"/>
    <mergeCell ref="F118:F119"/>
    <mergeCell ref="D70:D77"/>
    <mergeCell ref="C66:C69"/>
    <mergeCell ref="D66:D69"/>
    <mergeCell ref="E66:E69"/>
    <mergeCell ref="F66:F69"/>
    <mergeCell ref="B51:B56"/>
    <mergeCell ref="C51:C56"/>
    <mergeCell ref="D51:D56"/>
    <mergeCell ref="E51:E56"/>
    <mergeCell ref="F51:F56"/>
    <mergeCell ref="C57:C62"/>
    <mergeCell ref="D57:D62"/>
    <mergeCell ref="E57:E62"/>
    <mergeCell ref="F57:F62"/>
    <mergeCell ref="B63:B64"/>
    <mergeCell ref="C63:C64"/>
    <mergeCell ref="D63:D64"/>
    <mergeCell ref="E63:E64"/>
    <mergeCell ref="B44:B49"/>
    <mergeCell ref="C44:C49"/>
    <mergeCell ref="D44:D49"/>
    <mergeCell ref="G63:G64"/>
    <mergeCell ref="B66:B69"/>
    <mergeCell ref="B57:B62"/>
    <mergeCell ref="C70:C77"/>
    <mergeCell ref="E130:E131"/>
    <mergeCell ref="F130:F131"/>
    <mergeCell ref="G100:G103"/>
    <mergeCell ref="E70:E77"/>
    <mergeCell ref="F70:F77"/>
    <mergeCell ref="G70:G77"/>
    <mergeCell ref="B70:B77"/>
    <mergeCell ref="G37:G39"/>
    <mergeCell ref="G51:G56"/>
    <mergeCell ref="E35:E36"/>
    <mergeCell ref="F35:F36"/>
    <mergeCell ref="G35:G36"/>
    <mergeCell ref="G40:G41"/>
    <mergeCell ref="G148:G149"/>
    <mergeCell ref="B87:B88"/>
    <mergeCell ref="C87:C88"/>
    <mergeCell ref="E87:E88"/>
    <mergeCell ref="D87:D88"/>
    <mergeCell ref="F87:F88"/>
    <mergeCell ref="G87:G88"/>
    <mergeCell ref="B135:B138"/>
    <mergeCell ref="C135:C138"/>
    <mergeCell ref="E132:E134"/>
    <mergeCell ref="F132:F134"/>
    <mergeCell ref="B118:B119"/>
    <mergeCell ref="C118:C119"/>
    <mergeCell ref="D118:D119"/>
    <mergeCell ref="D135:D138"/>
    <mergeCell ref="E135:E138"/>
    <mergeCell ref="F135:F138"/>
    <mergeCell ref="B132:B134"/>
    <mergeCell ref="C132:C134"/>
    <mergeCell ref="G122:G125"/>
    <mergeCell ref="F100:F103"/>
    <mergeCell ref="B148:B149"/>
    <mergeCell ref="C148:C149"/>
    <mergeCell ref="D148:D149"/>
    <mergeCell ref="K118:K119"/>
    <mergeCell ref="J132:J134"/>
    <mergeCell ref="H118:H119"/>
    <mergeCell ref="B122:B125"/>
    <mergeCell ref="C122:C125"/>
    <mergeCell ref="D122:D125"/>
    <mergeCell ref="E100:E103"/>
    <mergeCell ref="D132:D134"/>
    <mergeCell ref="E148:E149"/>
    <mergeCell ref="F148:F149"/>
    <mergeCell ref="B143:B144"/>
    <mergeCell ref="C143:C144"/>
    <mergeCell ref="K89:K91"/>
    <mergeCell ref="K92:K94"/>
    <mergeCell ref="B130:B131"/>
    <mergeCell ref="G118:G119"/>
    <mergeCell ref="B100:B103"/>
    <mergeCell ref="C100:C103"/>
    <mergeCell ref="D100:D103"/>
    <mergeCell ref="E122:E125"/>
    <mergeCell ref="F122:F125"/>
    <mergeCell ref="J89:J91"/>
    <mergeCell ref="J92:J94"/>
    <mergeCell ref="H89:H91"/>
    <mergeCell ref="H92:H94"/>
    <mergeCell ref="C130:C131"/>
    <mergeCell ref="D130:D131"/>
    <mergeCell ref="E118:E119"/>
    <mergeCell ref="H78:H81"/>
    <mergeCell ref="B89:B94"/>
    <mergeCell ref="C89:C94"/>
    <mergeCell ref="D89:D94"/>
    <mergeCell ref="E89:E94"/>
    <mergeCell ref="F89:F94"/>
    <mergeCell ref="B78:B81"/>
    <mergeCell ref="C78:C81"/>
    <mergeCell ref="D78:D81"/>
    <mergeCell ref="E78:E81"/>
    <mergeCell ref="F78:F81"/>
    <mergeCell ref="K18:K19"/>
    <mergeCell ref="J10:J13"/>
    <mergeCell ref="K10:K13"/>
    <mergeCell ref="C16:C17"/>
    <mergeCell ref="E16:E17"/>
    <mergeCell ref="F16:F17"/>
    <mergeCell ref="G16:G17"/>
    <mergeCell ref="G18:G19"/>
    <mergeCell ref="H66:H67"/>
    <mergeCell ref="E44:E49"/>
    <mergeCell ref="F44:F49"/>
    <mergeCell ref="E40:E41"/>
    <mergeCell ref="F40:F41"/>
    <mergeCell ref="K44:K49"/>
    <mergeCell ref="K20:K21"/>
    <mergeCell ref="E29:E30"/>
    <mergeCell ref="F29:F30"/>
    <mergeCell ref="G66:G69"/>
    <mergeCell ref="H68:H69"/>
    <mergeCell ref="K66:K67"/>
    <mergeCell ref="F63:F64"/>
    <mergeCell ref="D31:D34"/>
    <mergeCell ref="G29:G30"/>
    <mergeCell ref="G31:G34"/>
    <mergeCell ref="H6:H8"/>
    <mergeCell ref="C10:C13"/>
    <mergeCell ref="D10:D13"/>
    <mergeCell ref="C18:C19"/>
    <mergeCell ref="H18:H19"/>
    <mergeCell ref="G24:G25"/>
    <mergeCell ref="E26:E27"/>
    <mergeCell ref="F26:F27"/>
    <mergeCell ref="G26:G27"/>
    <mergeCell ref="H20:H21"/>
    <mergeCell ref="F18:F19"/>
    <mergeCell ref="E18:E19"/>
    <mergeCell ref="E20:E21"/>
    <mergeCell ref="F20:F21"/>
    <mergeCell ref="G20:G21"/>
    <mergeCell ref="E24:E25"/>
    <mergeCell ref="F24:F25"/>
    <mergeCell ref="E37:E39"/>
    <mergeCell ref="F37:F39"/>
    <mergeCell ref="C35:C36"/>
    <mergeCell ref="B35:B36"/>
    <mergeCell ref="D35:D36"/>
    <mergeCell ref="B40:B41"/>
    <mergeCell ref="C40:C41"/>
    <mergeCell ref="C37:C39"/>
    <mergeCell ref="D37:D39"/>
    <mergeCell ref="B42:B43"/>
    <mergeCell ref="C42:C43"/>
    <mergeCell ref="D40:D41"/>
    <mergeCell ref="B37:B39"/>
    <mergeCell ref="B31:B34"/>
    <mergeCell ref="C31:C34"/>
    <mergeCell ref="B20:B21"/>
    <mergeCell ref="D26:D27"/>
    <mergeCell ref="B26:B27"/>
    <mergeCell ref="B1:C1"/>
    <mergeCell ref="B6:B8"/>
    <mergeCell ref="C6:C8"/>
    <mergeCell ref="D6:D8"/>
    <mergeCell ref="D16:D17"/>
    <mergeCell ref="C20:C21"/>
    <mergeCell ref="D20:D21"/>
    <mergeCell ref="B16:B17"/>
    <mergeCell ref="B29:B30"/>
    <mergeCell ref="C29:C30"/>
    <mergeCell ref="B24:B25"/>
    <mergeCell ref="C24:C25"/>
    <mergeCell ref="B10:B13"/>
    <mergeCell ref="B18:B19"/>
    <mergeCell ref="C26:C27"/>
    <mergeCell ref="D29:D30"/>
  </mergeCells>
  <phoneticPr fontId="12" type="noConversion"/>
  <conditionalFormatting sqref="E7:E8">
    <cfRule type="cellIs" dxfId="68" priority="511" operator="equal">
      <formula>"No"</formula>
    </cfRule>
  </conditionalFormatting>
  <conditionalFormatting sqref="F6">
    <cfRule type="cellIs" dxfId="67" priority="515" operator="equal">
      <formula>"No"</formula>
    </cfRule>
  </conditionalFormatting>
  <conditionalFormatting sqref="F8">
    <cfRule type="cellIs" dxfId="66" priority="513" operator="equal">
      <formula>"No"</formula>
    </cfRule>
  </conditionalFormatting>
  <conditionalFormatting sqref="F18:H18">
    <cfRule type="cellIs" dxfId="65" priority="517" operator="equal">
      <formula>"No"</formula>
    </cfRule>
  </conditionalFormatting>
  <conditionalFormatting sqref="F20:H20">
    <cfRule type="cellIs" dxfId="64" priority="516" operator="equal">
      <formula>"No"</formula>
    </cfRule>
  </conditionalFormatting>
  <conditionalFormatting sqref="G6:H7 G23:H23">
    <cfRule type="cellIs" dxfId="63" priority="618" operator="equal">
      <formula>"No"</formula>
    </cfRule>
  </conditionalFormatting>
  <conditionalFormatting sqref="G9:H13">
    <cfRule type="cellIs" dxfId="62" priority="610" operator="equal">
      <formula>"No"</formula>
    </cfRule>
  </conditionalFormatting>
  <conditionalFormatting sqref="G99:H99">
    <cfRule type="cellIs" dxfId="61" priority="589" operator="equal">
      <formula>"No"</formula>
    </cfRule>
  </conditionalFormatting>
  <conditionalFormatting sqref="L6:L13">
    <cfRule type="cellIs" dxfId="60" priority="87" operator="equal">
      <formula>"Fail"</formula>
    </cfRule>
    <cfRule type="cellIs" dxfId="59" priority="86" operator="equal">
      <formula>"Pass"</formula>
    </cfRule>
    <cfRule type="cellIs" dxfId="58" priority="89" operator="equal">
      <formula>#REF!</formula>
    </cfRule>
    <cfRule type="cellIs" dxfId="57" priority="88" operator="equal">
      <formula>#REF!</formula>
    </cfRule>
    <cfRule type="cellIs" dxfId="56" priority="90" operator="equal">
      <formula>#REF!</formula>
    </cfRule>
  </conditionalFormatting>
  <conditionalFormatting sqref="L16:L61">
    <cfRule type="cellIs" dxfId="55" priority="29" operator="equal">
      <formula>#REF!</formula>
    </cfRule>
    <cfRule type="cellIs" dxfId="54" priority="30" operator="equal">
      <formula>#REF!</formula>
    </cfRule>
  </conditionalFormatting>
  <conditionalFormatting sqref="L16:L84">
    <cfRule type="cellIs" dxfId="53" priority="26" operator="equal">
      <formula>"Pass"</formula>
    </cfRule>
    <cfRule type="cellIs" dxfId="52" priority="27" operator="equal">
      <formula>"Fail"</formula>
    </cfRule>
    <cfRule type="cellIs" dxfId="51" priority="28" operator="equal">
      <formula>#REF!</formula>
    </cfRule>
  </conditionalFormatting>
  <conditionalFormatting sqref="L62:L84">
    <cfRule type="cellIs" dxfId="50" priority="85" operator="equal">
      <formula>#REF!</formula>
    </cfRule>
    <cfRule type="cellIs" dxfId="49" priority="84" operator="equal">
      <formula>#REF!</formula>
    </cfRule>
  </conditionalFormatting>
  <conditionalFormatting sqref="L87:L94">
    <cfRule type="cellIs" dxfId="48" priority="77" operator="equal">
      <formula>"Fail"</formula>
    </cfRule>
    <cfRule type="cellIs" dxfId="47" priority="78" operator="equal">
      <formula>#REF!</formula>
    </cfRule>
    <cfRule type="cellIs" dxfId="46" priority="79" operator="equal">
      <formula>#REF!</formula>
    </cfRule>
    <cfRule type="cellIs" dxfId="45" priority="80" operator="equal">
      <formula>#REF!</formula>
    </cfRule>
    <cfRule type="cellIs" dxfId="44" priority="76" operator="equal">
      <formula>"Pass"</formula>
    </cfRule>
  </conditionalFormatting>
  <conditionalFormatting sqref="L97:L107">
    <cfRule type="cellIs" dxfId="43" priority="74" operator="equal">
      <formula>#REF!</formula>
    </cfRule>
    <cfRule type="cellIs" dxfId="42" priority="73" operator="equal">
      <formula>#REF!</formula>
    </cfRule>
    <cfRule type="cellIs" dxfId="41" priority="71" operator="equal">
      <formula>"Pass"</formula>
    </cfRule>
    <cfRule type="cellIs" dxfId="40" priority="75" operator="equal">
      <formula>#REF!</formula>
    </cfRule>
    <cfRule type="cellIs" dxfId="39" priority="72" operator="equal">
      <formula>"Fail"</formula>
    </cfRule>
  </conditionalFormatting>
  <conditionalFormatting sqref="L110:L119">
    <cfRule type="cellIs" dxfId="38" priority="68" operator="equal">
      <formula>#REF!</formula>
    </cfRule>
    <cfRule type="cellIs" dxfId="37" priority="69" operator="equal">
      <formula>#REF!</formula>
    </cfRule>
    <cfRule type="cellIs" dxfId="36" priority="70" operator="equal">
      <formula>#REF!</formula>
    </cfRule>
    <cfRule type="cellIs" dxfId="35" priority="66" operator="equal">
      <formula>"Pass"</formula>
    </cfRule>
    <cfRule type="cellIs" dxfId="34" priority="67" operator="equal">
      <formula>"Fail"</formula>
    </cfRule>
  </conditionalFormatting>
  <conditionalFormatting sqref="L122:L125">
    <cfRule type="cellIs" dxfId="33" priority="65" operator="equal">
      <formula>#REF!</formula>
    </cfRule>
    <cfRule type="cellIs" dxfId="32" priority="64" operator="equal">
      <formula>#REF!</formula>
    </cfRule>
    <cfRule type="cellIs" dxfId="31" priority="63" operator="equal">
      <formula>#REF!</formula>
    </cfRule>
    <cfRule type="cellIs" dxfId="30" priority="61" operator="equal">
      <formula>"Pass"</formula>
    </cfRule>
    <cfRule type="cellIs" dxfId="29" priority="62" operator="equal">
      <formula>"Fail"</formula>
    </cfRule>
  </conditionalFormatting>
  <conditionalFormatting sqref="L128:L139">
    <cfRule type="cellIs" dxfId="28" priority="10" operator="equal">
      <formula>#REF!</formula>
    </cfRule>
    <cfRule type="cellIs" dxfId="27" priority="8" operator="equal">
      <formula>#REF!</formula>
    </cfRule>
    <cfRule type="cellIs" dxfId="26" priority="9" operator="equal">
      <formula>#REF!</formula>
    </cfRule>
  </conditionalFormatting>
  <conditionalFormatting sqref="L128:L145">
    <cfRule type="cellIs" dxfId="25" priority="2" operator="equal">
      <formula>"Fail"</formula>
    </cfRule>
    <cfRule type="cellIs" dxfId="24" priority="1" operator="equal">
      <formula>"Pass"</formula>
    </cfRule>
  </conditionalFormatting>
  <conditionalFormatting sqref="L140">
    <cfRule type="cellIs" dxfId="23" priority="615" operator="equal">
      <formula>#REF!</formula>
    </cfRule>
    <cfRule type="cellIs" dxfId="22" priority="616" operator="equal">
      <formula>#REF!</formula>
    </cfRule>
    <cfRule type="cellIs" dxfId="21" priority="617" operator="equal">
      <formula>#REF!</formula>
    </cfRule>
  </conditionalFormatting>
  <conditionalFormatting sqref="L141:L145">
    <cfRule type="cellIs" dxfId="20" priority="3" operator="equal">
      <formula>#REF!</formula>
    </cfRule>
    <cfRule type="cellIs" dxfId="19" priority="5" operator="equal">
      <formula>#REF!</formula>
    </cfRule>
    <cfRule type="cellIs" dxfId="18" priority="4" operator="equal">
      <formula>#REF!</formula>
    </cfRule>
  </conditionalFormatting>
  <conditionalFormatting sqref="L147">
    <cfRule type="cellIs" dxfId="17" priority="602" operator="equal">
      <formula>#REF!</formula>
    </cfRule>
    <cfRule type="cellIs" dxfId="16" priority="603" operator="equal">
      <formula>#REF!</formula>
    </cfRule>
    <cfRule type="cellIs" dxfId="15" priority="604" operator="equal">
      <formula>#REF!</formula>
    </cfRule>
  </conditionalFormatting>
  <conditionalFormatting sqref="L147:L151">
    <cfRule type="cellIs" dxfId="14" priority="166" operator="equal">
      <formula>"Pass"</formula>
    </cfRule>
    <cfRule type="cellIs" dxfId="13" priority="167" operator="equal">
      <formula>"Fail"</formula>
    </cfRule>
  </conditionalFormatting>
  <conditionalFormatting sqref="L148:L149">
    <cfRule type="cellIs" dxfId="12" priority="169" operator="equal">
      <formula>#REF!</formula>
    </cfRule>
    <cfRule type="cellIs" dxfId="11" priority="170" operator="equal">
      <formula>#REF!</formula>
    </cfRule>
    <cfRule type="cellIs" dxfId="10" priority="168" operator="equal">
      <formula>#REF!</formula>
    </cfRule>
  </conditionalFormatting>
  <conditionalFormatting sqref="L150:L151">
    <cfRule type="cellIs" dxfId="9" priority="178" operator="equal">
      <formula>#REF!</formula>
    </cfRule>
    <cfRule type="cellIs" dxfId="8" priority="179" operator="equal">
      <formula>#REF!</formula>
    </cfRule>
    <cfRule type="cellIs" dxfId="7" priority="180" operator="equal">
      <formula>#REF!</formula>
    </cfRule>
  </conditionalFormatting>
  <dataValidations count="2">
    <dataValidation type="list" allowBlank="1" showInputMessage="1" showErrorMessage="1" sqref="L147 L151 L140:L141" xr:uid="{B454D06A-65A4-4AE3-B468-546BCEC1C4DF}">
      <formula1>$L$37:$L$42</formula1>
    </dataValidation>
    <dataValidation type="list" allowBlank="1" showInputMessage="1" showErrorMessage="1" sqref="L122:L125 L142:L145 L97:L107 L110:L119 L16:L84 L6:L13 L87:L94 L148:L150 L128:L139" xr:uid="{FC91B603-7E6C-442A-A50E-D40909E3D44C}">
      <formula1>$L$154:$L$157</formula1>
    </dataValidation>
  </dataValidations>
  <pageMargins left="0.23622047244094491" right="0.23622047244094491" top="0.74803149606299213" bottom="0.74803149606299213" header="0.31496062992125984" footer="0.31496062992125984"/>
  <pageSetup paperSize="8" scale="3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F941D-0BC8-443F-84F6-25313D18C2FA}">
  <sheetPr>
    <pageSetUpPr fitToPage="1"/>
  </sheetPr>
  <dimension ref="A1:T223"/>
  <sheetViews>
    <sheetView zoomScale="80" zoomScaleNormal="80" workbookViewId="0">
      <selection activeCell="B3" sqref="B3"/>
    </sheetView>
  </sheetViews>
  <sheetFormatPr defaultColWidth="9.1796875" defaultRowHeight="13" x14ac:dyDescent="0.3"/>
  <cols>
    <col min="1" max="1" width="1.7265625" style="50" customWidth="1"/>
    <col min="2" max="2" width="15.7265625" style="68" customWidth="1"/>
    <col min="3" max="3" width="46.1796875" style="66" customWidth="1"/>
    <col min="4" max="4" width="33.54296875" style="66" customWidth="1"/>
    <col min="5" max="5" width="20.7265625" style="66" customWidth="1"/>
    <col min="6" max="6" width="82.54296875" style="66" customWidth="1"/>
    <col min="7" max="7" width="16.81640625" style="67" customWidth="1"/>
    <col min="8" max="9" width="50.7265625" style="66" customWidth="1"/>
    <col min="10" max="10" width="8.26953125" style="55" customWidth="1"/>
    <col min="11" max="15" width="9.1796875" style="55"/>
    <col min="16" max="16384" width="9.1796875" style="50"/>
  </cols>
  <sheetData>
    <row r="1" spans="1:20" s="44" customFormat="1" ht="12" customHeight="1" x14ac:dyDescent="0.3">
      <c r="B1" s="45"/>
      <c r="C1" s="46"/>
      <c r="D1" s="46"/>
      <c r="E1" s="46"/>
      <c r="F1" s="46"/>
      <c r="G1" s="47"/>
      <c r="H1" s="46"/>
      <c r="I1" s="46"/>
      <c r="J1" s="48"/>
      <c r="K1" s="48"/>
      <c r="L1" s="48"/>
      <c r="M1" s="48"/>
      <c r="N1" s="48"/>
      <c r="O1" s="48"/>
    </row>
    <row r="2" spans="1:20" s="44" customFormat="1" ht="15.5" x14ac:dyDescent="0.35">
      <c r="B2" s="126" t="s">
        <v>23</v>
      </c>
      <c r="C2" s="444" t="s">
        <v>181</v>
      </c>
      <c r="D2" s="445"/>
      <c r="E2" s="446"/>
      <c r="G2" s="47"/>
      <c r="H2" s="46"/>
      <c r="I2" s="46"/>
      <c r="J2" s="48"/>
      <c r="K2" s="48"/>
      <c r="L2" s="48"/>
      <c r="M2" s="48"/>
      <c r="N2" s="48"/>
      <c r="O2" s="48"/>
    </row>
    <row r="3" spans="1:20" s="44" customFormat="1" ht="14.5" x14ac:dyDescent="0.35">
      <c r="B3" s="181" t="s">
        <v>182</v>
      </c>
      <c r="C3" s="447" t="s">
        <v>620</v>
      </c>
      <c r="D3" s="448"/>
      <c r="E3" s="446"/>
      <c r="F3" s="46"/>
      <c r="G3" s="47"/>
      <c r="H3" s="46"/>
      <c r="I3" s="46"/>
      <c r="J3" s="48"/>
      <c r="K3" s="48"/>
      <c r="L3" s="48"/>
      <c r="M3" s="48"/>
      <c r="N3" s="48"/>
      <c r="O3" s="48"/>
    </row>
    <row r="4" spans="1:20" s="44" customFormat="1" ht="14.5" x14ac:dyDescent="0.35">
      <c r="B4" s="181" t="s">
        <v>183</v>
      </c>
      <c r="C4" s="449" t="s">
        <v>630</v>
      </c>
      <c r="D4" s="450"/>
      <c r="E4" s="451"/>
      <c r="F4" s="182"/>
      <c r="G4" s="47"/>
      <c r="H4" s="46"/>
      <c r="I4" s="46"/>
      <c r="J4" s="48"/>
      <c r="K4" s="48"/>
      <c r="L4" s="48"/>
      <c r="M4" s="48"/>
      <c r="N4" s="48"/>
      <c r="O4" s="48"/>
    </row>
    <row r="5" spans="1:20" s="44" customFormat="1" ht="14.5" x14ac:dyDescent="0.35">
      <c r="B5" s="183"/>
      <c r="C5" s="184"/>
      <c r="D5" s="184"/>
      <c r="E5" s="46"/>
      <c r="F5" s="46"/>
      <c r="G5" s="47"/>
      <c r="H5" s="46"/>
      <c r="I5" s="46"/>
      <c r="J5" s="48"/>
      <c r="K5" s="48"/>
      <c r="L5" s="48"/>
      <c r="M5" s="48"/>
      <c r="N5" s="48"/>
      <c r="O5" s="48"/>
    </row>
    <row r="6" spans="1:20" ht="20.149999999999999" customHeight="1" x14ac:dyDescent="0.3">
      <c r="A6" s="44"/>
      <c r="B6" s="125" t="s">
        <v>184</v>
      </c>
      <c r="C6" s="441" t="s">
        <v>182</v>
      </c>
      <c r="D6" s="441"/>
      <c r="E6" s="441"/>
      <c r="F6" s="441"/>
      <c r="G6" s="441"/>
      <c r="H6" s="441"/>
      <c r="I6" s="441"/>
      <c r="J6" s="150"/>
      <c r="K6" s="48"/>
      <c r="L6" s="48"/>
      <c r="M6" s="48"/>
      <c r="N6" s="48"/>
      <c r="O6" s="48"/>
      <c r="P6" s="44"/>
      <c r="Q6" s="44"/>
      <c r="R6" s="44"/>
      <c r="S6" s="44"/>
      <c r="T6" s="44"/>
    </row>
    <row r="7" spans="1:20" ht="117" customHeight="1" x14ac:dyDescent="0.3">
      <c r="A7" s="44"/>
      <c r="B7" s="51" t="s">
        <v>185</v>
      </c>
      <c r="C7" s="442" t="s">
        <v>1149</v>
      </c>
      <c r="D7" s="442"/>
      <c r="E7" s="442"/>
      <c r="F7" s="442"/>
      <c r="G7" s="442"/>
      <c r="H7" s="442"/>
      <c r="I7" s="442"/>
      <c r="J7" s="150"/>
      <c r="K7" s="48"/>
      <c r="L7" s="48"/>
      <c r="M7" s="48"/>
      <c r="N7" s="48"/>
      <c r="O7" s="48"/>
      <c r="P7" s="44"/>
      <c r="Q7" s="44"/>
      <c r="R7" s="44"/>
      <c r="S7" s="44"/>
      <c r="T7" s="44"/>
    </row>
    <row r="8" spans="1:20" ht="69.650000000000006" customHeight="1" x14ac:dyDescent="0.3">
      <c r="A8" s="44"/>
      <c r="B8" s="52" t="s">
        <v>186</v>
      </c>
      <c r="C8" s="443" t="s">
        <v>611</v>
      </c>
      <c r="D8" s="443"/>
      <c r="E8" s="443"/>
      <c r="F8" s="443"/>
      <c r="G8" s="443"/>
      <c r="H8" s="443"/>
      <c r="I8" s="443"/>
      <c r="J8" s="150"/>
      <c r="K8" s="48"/>
      <c r="L8" s="48"/>
      <c r="M8" s="48"/>
      <c r="N8" s="48"/>
      <c r="O8" s="48"/>
      <c r="P8" s="44"/>
      <c r="Q8" s="44"/>
      <c r="R8" s="44"/>
      <c r="S8" s="44"/>
      <c r="T8" s="44"/>
    </row>
    <row r="9" spans="1:20" ht="33" customHeight="1" x14ac:dyDescent="0.3">
      <c r="A9" s="44"/>
      <c r="B9" s="439" t="s">
        <v>187</v>
      </c>
      <c r="C9" s="127" t="s">
        <v>188</v>
      </c>
      <c r="D9" s="128" t="s">
        <v>189</v>
      </c>
      <c r="E9" s="128" t="s">
        <v>190</v>
      </c>
      <c r="F9" s="127" t="s">
        <v>191</v>
      </c>
      <c r="G9" s="128" t="s">
        <v>192</v>
      </c>
      <c r="H9" s="128" t="s">
        <v>253</v>
      </c>
      <c r="I9" s="128" t="s">
        <v>3</v>
      </c>
      <c r="J9" s="53" t="s">
        <v>4</v>
      </c>
      <c r="K9" s="48"/>
      <c r="L9" s="48"/>
      <c r="M9" s="48"/>
      <c r="N9" s="48"/>
      <c r="O9" s="44"/>
      <c r="P9" s="44"/>
      <c r="Q9" s="44"/>
      <c r="R9" s="44"/>
      <c r="S9" s="44"/>
      <c r="T9" s="44"/>
    </row>
    <row r="10" spans="1:20" s="55" customFormat="1" ht="84" customHeight="1" x14ac:dyDescent="0.3">
      <c r="A10" s="44"/>
      <c r="B10" s="440"/>
      <c r="C10" s="185" t="s">
        <v>614</v>
      </c>
      <c r="D10" s="185" t="s">
        <v>728</v>
      </c>
      <c r="E10" s="185" t="s">
        <v>615</v>
      </c>
      <c r="F10" s="185"/>
      <c r="G10" s="54" t="s">
        <v>6</v>
      </c>
      <c r="H10" s="186"/>
      <c r="I10" s="186"/>
      <c r="J10" s="187">
        <f>IF(G10="","0",IF(G10="Pass",1,IF(G10="Fail",0,IF(G10="TBD",0,IF(G10="N/A (Please provide reason)",1)))))</f>
        <v>0</v>
      </c>
      <c r="K10" s="48"/>
      <c r="L10" s="48"/>
      <c r="M10" s="48"/>
      <c r="N10" s="48"/>
      <c r="O10" s="48"/>
      <c r="P10" s="48"/>
      <c r="Q10" s="48"/>
      <c r="R10" s="48"/>
      <c r="S10" s="48"/>
      <c r="T10" s="48"/>
    </row>
    <row r="11" spans="1:20" s="55" customFormat="1" ht="363" customHeight="1" x14ac:dyDescent="0.3">
      <c r="A11" s="44"/>
      <c r="B11" s="440"/>
      <c r="C11" s="185" t="s">
        <v>391</v>
      </c>
      <c r="D11" s="185" t="s">
        <v>1103</v>
      </c>
      <c r="E11" s="185" t="s">
        <v>1102</v>
      </c>
      <c r="F11" s="185"/>
      <c r="G11" s="54" t="s">
        <v>6</v>
      </c>
      <c r="H11" s="186"/>
      <c r="I11" s="186"/>
      <c r="J11" s="187">
        <f t="shared" ref="J11:J14" si="0">IF(G11="","0",IF(G11="Pass",1,IF(G11="Fail",0,IF(G11="TBD",0,IF(G11="N/A (Please provide reason)",1)))))</f>
        <v>0</v>
      </c>
      <c r="K11" s="48"/>
      <c r="L11" s="48"/>
      <c r="M11" s="48"/>
      <c r="N11" s="48"/>
      <c r="O11" s="48"/>
      <c r="P11" s="48"/>
      <c r="Q11" s="48"/>
      <c r="R11" s="48"/>
      <c r="S11" s="48"/>
      <c r="T11" s="48"/>
    </row>
    <row r="12" spans="1:20" s="55" customFormat="1" ht="48" customHeight="1" x14ac:dyDescent="0.3">
      <c r="A12" s="44"/>
      <c r="B12" s="440"/>
      <c r="C12" s="185" t="s">
        <v>616</v>
      </c>
      <c r="D12" s="185" t="s">
        <v>849</v>
      </c>
      <c r="E12" s="188" t="s">
        <v>618</v>
      </c>
      <c r="F12" s="185"/>
      <c r="G12" s="54" t="s">
        <v>6</v>
      </c>
      <c r="H12" s="186"/>
      <c r="I12" s="186"/>
      <c r="J12" s="187">
        <f t="shared" si="0"/>
        <v>0</v>
      </c>
      <c r="K12" s="48"/>
      <c r="L12" s="48"/>
      <c r="M12" s="48"/>
      <c r="N12" s="48"/>
      <c r="O12" s="48"/>
      <c r="P12" s="48"/>
      <c r="Q12" s="48"/>
      <c r="R12" s="48"/>
      <c r="S12" s="48"/>
      <c r="T12" s="48"/>
    </row>
    <row r="13" spans="1:20" s="55" customFormat="1" ht="127.5" customHeight="1" x14ac:dyDescent="0.3">
      <c r="A13" s="44"/>
      <c r="B13" s="440"/>
      <c r="C13" s="185" t="s">
        <v>617</v>
      </c>
      <c r="D13" s="185" t="s">
        <v>850</v>
      </c>
      <c r="E13" s="185" t="s">
        <v>619</v>
      </c>
      <c r="F13" s="185"/>
      <c r="G13" s="54" t="s">
        <v>6</v>
      </c>
      <c r="H13" s="186"/>
      <c r="I13" s="186"/>
      <c r="J13" s="187">
        <f t="shared" si="0"/>
        <v>0</v>
      </c>
      <c r="K13" s="48"/>
      <c r="L13" s="48"/>
      <c r="M13" s="48"/>
      <c r="N13" s="48"/>
      <c r="O13" s="48"/>
      <c r="P13" s="48"/>
      <c r="Q13" s="48"/>
      <c r="R13" s="48"/>
      <c r="S13" s="48"/>
      <c r="T13" s="48"/>
    </row>
    <row r="14" spans="1:20" s="55" customFormat="1" ht="64.5" customHeight="1" x14ac:dyDescent="0.3">
      <c r="A14" s="44"/>
      <c r="B14" s="440"/>
      <c r="C14" s="185" t="s">
        <v>193</v>
      </c>
      <c r="D14" s="188" t="s">
        <v>729</v>
      </c>
      <c r="E14" s="188" t="s">
        <v>730</v>
      </c>
      <c r="F14" s="185"/>
      <c r="G14" s="54" t="s">
        <v>6</v>
      </c>
      <c r="H14" s="186"/>
      <c r="I14" s="186"/>
      <c r="J14" s="187">
        <f t="shared" si="0"/>
        <v>0</v>
      </c>
      <c r="K14" s="48"/>
      <c r="L14" s="48"/>
      <c r="M14" s="48"/>
      <c r="N14" s="48"/>
      <c r="O14" s="48"/>
      <c r="P14" s="48"/>
      <c r="Q14" s="48"/>
      <c r="R14" s="48"/>
      <c r="S14" s="48"/>
      <c r="T14" s="48"/>
    </row>
    <row r="15" spans="1:20" s="58" customFormat="1" ht="20.149999999999999" customHeight="1" x14ac:dyDescent="0.35">
      <c r="A15" s="56"/>
      <c r="B15" s="49" t="s">
        <v>194</v>
      </c>
      <c r="C15" s="189" t="str">
        <f>IF(K15=100%, "Complete", "Incomplete")</f>
        <v>Incomplete</v>
      </c>
      <c r="D15" s="190"/>
      <c r="E15" s="190"/>
      <c r="F15" s="190"/>
      <c r="G15" s="191"/>
      <c r="H15" s="190"/>
      <c r="I15" s="190"/>
      <c r="J15" s="190"/>
      <c r="K15" s="57">
        <f>SUM(J10:J14) / (COUNT(J10:J14))</f>
        <v>0</v>
      </c>
      <c r="L15" s="56"/>
      <c r="M15" s="56"/>
      <c r="N15" s="56"/>
      <c r="O15" s="56"/>
      <c r="P15" s="56"/>
      <c r="Q15" s="56"/>
      <c r="R15" s="56"/>
      <c r="S15" s="56"/>
      <c r="T15" s="56"/>
    </row>
    <row r="16" spans="1:20" ht="14.5" x14ac:dyDescent="0.35">
      <c r="A16" s="19"/>
      <c r="B16" s="19"/>
      <c r="C16" s="19"/>
      <c r="D16" s="19"/>
      <c r="E16" s="19"/>
      <c r="F16" s="19"/>
      <c r="G16" s="124"/>
      <c r="H16" s="19"/>
      <c r="I16" s="19"/>
      <c r="J16" s="150"/>
      <c r="K16" s="48"/>
      <c r="L16" s="48"/>
      <c r="M16" s="48"/>
      <c r="N16" s="48"/>
      <c r="O16" s="48"/>
      <c r="P16" s="44"/>
      <c r="Q16" s="44"/>
      <c r="R16" s="44"/>
      <c r="S16" s="44"/>
      <c r="T16" s="44"/>
    </row>
    <row r="17" spans="1:20" ht="14.5" x14ac:dyDescent="0.35">
      <c r="A17" s="19"/>
      <c r="B17" s="125" t="s">
        <v>184</v>
      </c>
      <c r="C17" s="441" t="s">
        <v>389</v>
      </c>
      <c r="D17" s="441"/>
      <c r="E17" s="441"/>
      <c r="F17" s="441"/>
      <c r="G17" s="441"/>
      <c r="H17" s="441"/>
      <c r="I17" s="441"/>
      <c r="J17" s="150"/>
      <c r="K17" s="48"/>
      <c r="L17" s="48"/>
      <c r="M17" s="48"/>
      <c r="N17" s="48"/>
      <c r="O17" s="48"/>
      <c r="P17" s="44"/>
      <c r="Q17" s="44"/>
      <c r="R17" s="44"/>
      <c r="S17" s="44"/>
      <c r="T17" s="44"/>
    </row>
    <row r="18" spans="1:20" ht="143.25" customHeight="1" x14ac:dyDescent="0.35">
      <c r="A18" s="19"/>
      <c r="B18" s="51" t="s">
        <v>185</v>
      </c>
      <c r="C18" s="442" t="s">
        <v>1150</v>
      </c>
      <c r="D18" s="442"/>
      <c r="E18" s="442"/>
      <c r="F18" s="442"/>
      <c r="G18" s="442"/>
      <c r="H18" s="442"/>
      <c r="I18" s="442"/>
      <c r="J18" s="150"/>
      <c r="K18" s="48"/>
      <c r="L18" s="48"/>
      <c r="M18" s="48"/>
      <c r="N18" s="48"/>
      <c r="O18" s="48"/>
      <c r="P18" s="44"/>
      <c r="Q18" s="44"/>
      <c r="R18" s="44"/>
      <c r="S18" s="44"/>
      <c r="T18" s="44"/>
    </row>
    <row r="19" spans="1:20" ht="57" customHeight="1" x14ac:dyDescent="0.35">
      <c r="A19" s="19"/>
      <c r="B19" s="52" t="s">
        <v>186</v>
      </c>
      <c r="C19" s="443" t="s">
        <v>621</v>
      </c>
      <c r="D19" s="443"/>
      <c r="E19" s="443"/>
      <c r="F19" s="443"/>
      <c r="G19" s="443"/>
      <c r="H19" s="443"/>
      <c r="I19" s="443"/>
      <c r="J19" s="150"/>
      <c r="K19" s="48"/>
      <c r="L19" s="48"/>
      <c r="M19" s="48"/>
      <c r="N19" s="48"/>
      <c r="O19" s="48"/>
      <c r="P19" s="44"/>
      <c r="Q19" s="44"/>
      <c r="R19" s="44"/>
      <c r="S19" s="44"/>
      <c r="T19" s="44"/>
    </row>
    <row r="20" spans="1:20" ht="31" x14ac:dyDescent="0.35">
      <c r="A20" s="19"/>
      <c r="B20" s="439" t="s">
        <v>187</v>
      </c>
      <c r="C20" s="127" t="s">
        <v>188</v>
      </c>
      <c r="D20" s="128" t="s">
        <v>189</v>
      </c>
      <c r="E20" s="128" t="s">
        <v>190</v>
      </c>
      <c r="F20" s="127" t="s">
        <v>191</v>
      </c>
      <c r="G20" s="128" t="s">
        <v>192</v>
      </c>
      <c r="H20" s="128" t="s">
        <v>253</v>
      </c>
      <c r="I20" s="128" t="s">
        <v>3</v>
      </c>
      <c r="J20" s="53" t="s">
        <v>4</v>
      </c>
      <c r="K20" s="48"/>
      <c r="L20" s="48"/>
      <c r="M20" s="48"/>
      <c r="N20" s="48"/>
      <c r="O20" s="48"/>
      <c r="P20" s="44"/>
      <c r="Q20" s="44"/>
      <c r="R20" s="44"/>
      <c r="S20" s="44"/>
      <c r="T20" s="44"/>
    </row>
    <row r="21" spans="1:20" ht="135" customHeight="1" x14ac:dyDescent="0.35">
      <c r="A21" s="19"/>
      <c r="B21" s="440"/>
      <c r="C21" s="185" t="s">
        <v>614</v>
      </c>
      <c r="D21" s="185" t="s">
        <v>851</v>
      </c>
      <c r="E21" s="185" t="s">
        <v>731</v>
      </c>
      <c r="F21" s="185"/>
      <c r="G21" s="54" t="s">
        <v>6</v>
      </c>
      <c r="H21" s="186"/>
      <c r="I21" s="186"/>
      <c r="J21" s="187">
        <f>IF(G21="","0",IF(G21="Pass",1,IF(G21="Fail",0,IF(G21="TBD",0,IF(G21="N/A (Please provide reason)",1)))))</f>
        <v>0</v>
      </c>
      <c r="K21" s="48"/>
      <c r="L21" s="48"/>
      <c r="M21" s="48"/>
      <c r="N21" s="48"/>
      <c r="O21" s="48"/>
      <c r="P21" s="44"/>
      <c r="Q21" s="44"/>
      <c r="R21" s="44"/>
      <c r="S21" s="44"/>
      <c r="T21" s="44"/>
    </row>
    <row r="22" spans="1:20" ht="80.25" customHeight="1" x14ac:dyDescent="0.35">
      <c r="A22" s="19"/>
      <c r="B22" s="440"/>
      <c r="C22" s="185" t="s">
        <v>624</v>
      </c>
      <c r="D22" s="185" t="s">
        <v>852</v>
      </c>
      <c r="E22" s="185" t="s">
        <v>625</v>
      </c>
      <c r="F22" s="185"/>
      <c r="G22" s="54" t="s">
        <v>6</v>
      </c>
      <c r="H22" s="186"/>
      <c r="I22" s="186"/>
      <c r="J22" s="187">
        <f>IF(G22="","0",IF(G22="Pass",1,IF(G22="Fail",0,IF(G22="TBD",0,IF(G22="N/A (Please provide reason)",1)))))</f>
        <v>0</v>
      </c>
      <c r="K22" s="48"/>
      <c r="L22" s="48"/>
      <c r="M22" s="48"/>
      <c r="N22" s="48"/>
      <c r="O22" s="48"/>
      <c r="P22" s="44"/>
      <c r="Q22" s="44"/>
      <c r="R22" s="44"/>
      <c r="S22" s="44"/>
      <c r="T22" s="44"/>
    </row>
    <row r="23" spans="1:20" ht="42" customHeight="1" x14ac:dyDescent="0.35">
      <c r="A23" s="19"/>
      <c r="B23" s="262"/>
      <c r="C23" s="185" t="s">
        <v>623</v>
      </c>
      <c r="D23" s="185" t="s">
        <v>732</v>
      </c>
      <c r="E23" s="185" t="s">
        <v>622</v>
      </c>
      <c r="F23" s="185"/>
      <c r="G23" s="54" t="s">
        <v>6</v>
      </c>
      <c r="H23" s="186"/>
      <c r="I23" s="186"/>
      <c r="J23" s="187">
        <f t="shared" ref="J23" si="1">IF(G23="","0",IF(G23="Pass",1,IF(G23="Fail",0,IF(G23="TBD",0,IF(G23="N/A (Please provide reason)",1)))))</f>
        <v>0</v>
      </c>
      <c r="K23" s="48"/>
      <c r="L23" s="48"/>
      <c r="M23" s="48"/>
      <c r="N23" s="48"/>
      <c r="O23" s="48"/>
      <c r="P23" s="44"/>
      <c r="Q23" s="44"/>
      <c r="R23" s="44"/>
      <c r="S23" s="44"/>
      <c r="T23" s="44"/>
    </row>
    <row r="24" spans="1:20" ht="14.5" x14ac:dyDescent="0.35">
      <c r="A24" s="19"/>
      <c r="B24" s="49" t="s">
        <v>194</v>
      </c>
      <c r="C24" s="189" t="str">
        <f>IF(K24=100%, "Complete", "Incomplete")</f>
        <v>Incomplete</v>
      </c>
      <c r="D24" s="263"/>
      <c r="E24" s="263"/>
      <c r="F24" s="263"/>
      <c r="G24" s="264"/>
      <c r="H24" s="263"/>
      <c r="I24" s="263"/>
      <c r="J24" s="263"/>
      <c r="K24" s="57">
        <f>SUM(J21:J22) / (COUNT(J21:J22))</f>
        <v>0</v>
      </c>
      <c r="L24" s="48"/>
      <c r="M24" s="48"/>
      <c r="N24" s="48"/>
      <c r="O24" s="48"/>
      <c r="P24" s="44"/>
      <c r="Q24" s="44"/>
      <c r="R24" s="44"/>
      <c r="S24" s="44"/>
      <c r="T24" s="44"/>
    </row>
    <row r="25" spans="1:20" ht="14.5" x14ac:dyDescent="0.35">
      <c r="A25"/>
      <c r="B25" s="265"/>
      <c r="C25" s="266"/>
      <c r="D25" s="267"/>
      <c r="E25" s="267"/>
      <c r="F25" s="267"/>
      <c r="G25" s="268"/>
      <c r="H25" s="267"/>
      <c r="I25" s="267"/>
      <c r="J25" s="267"/>
      <c r="K25" s="269"/>
    </row>
    <row r="26" spans="1:20" ht="14.5" x14ac:dyDescent="0.35">
      <c r="A26"/>
      <c r="B26" s="265"/>
      <c r="C26" s="266"/>
      <c r="D26" s="267"/>
      <c r="E26" s="267"/>
      <c r="F26" s="267"/>
      <c r="G26" s="268"/>
      <c r="H26" s="267"/>
      <c r="I26" s="267"/>
      <c r="J26" s="267"/>
      <c r="K26" s="269"/>
    </row>
    <row r="27" spans="1:20" ht="14.5" x14ac:dyDescent="0.35">
      <c r="A27" s="19"/>
      <c r="B27" s="19"/>
      <c r="C27" s="19"/>
      <c r="D27" s="19"/>
      <c r="E27" s="19"/>
      <c r="F27" s="19"/>
      <c r="G27" s="124"/>
      <c r="H27" s="19"/>
      <c r="I27" s="19"/>
      <c r="J27" s="150"/>
      <c r="K27" s="48"/>
      <c r="L27" s="48"/>
      <c r="M27" s="48"/>
      <c r="N27" s="48"/>
      <c r="O27" s="48"/>
      <c r="P27" s="44"/>
      <c r="Q27" s="44"/>
      <c r="R27" s="44"/>
      <c r="S27" s="44"/>
      <c r="T27" s="44"/>
    </row>
    <row r="28" spans="1:20" ht="14.5" x14ac:dyDescent="0.35">
      <c r="A28" s="19"/>
      <c r="B28" s="19"/>
      <c r="C28" s="19"/>
      <c r="D28" s="19"/>
      <c r="E28" s="19"/>
      <c r="F28" s="19"/>
      <c r="G28" s="72" t="s">
        <v>254</v>
      </c>
      <c r="H28" s="19"/>
      <c r="I28" s="19"/>
      <c r="J28" s="150"/>
      <c r="K28" s="48"/>
      <c r="L28" s="48"/>
      <c r="M28" s="48"/>
      <c r="N28" s="48"/>
      <c r="O28" s="48"/>
      <c r="P28" s="44"/>
      <c r="Q28" s="44"/>
      <c r="R28" s="44"/>
      <c r="S28" s="44"/>
      <c r="T28" s="44"/>
    </row>
    <row r="29" spans="1:20" ht="14.5" x14ac:dyDescent="0.35">
      <c r="A29" s="19"/>
      <c r="B29" s="19"/>
      <c r="C29" s="19"/>
      <c r="D29" s="19"/>
      <c r="E29" s="19"/>
      <c r="F29" s="19"/>
      <c r="G29" s="59" t="s">
        <v>9</v>
      </c>
      <c r="H29" s="19"/>
      <c r="I29" s="19"/>
      <c r="J29" s="150"/>
      <c r="K29" s="48"/>
      <c r="L29" s="48"/>
      <c r="M29" s="48"/>
      <c r="N29" s="48"/>
      <c r="O29" s="48"/>
      <c r="P29" s="44"/>
      <c r="Q29" s="44"/>
      <c r="R29" s="44"/>
      <c r="S29" s="44"/>
      <c r="T29" s="44"/>
    </row>
    <row r="30" spans="1:20" ht="14.5" x14ac:dyDescent="0.35">
      <c r="A30" s="19"/>
      <c r="B30" s="19"/>
      <c r="C30" s="19"/>
      <c r="D30" s="19"/>
      <c r="E30" s="19"/>
      <c r="F30" s="19"/>
      <c r="G30" s="60" t="s">
        <v>12</v>
      </c>
      <c r="H30" s="19"/>
      <c r="I30" s="19"/>
      <c r="J30" s="150"/>
      <c r="K30" s="48"/>
      <c r="L30" s="48"/>
      <c r="M30" s="48"/>
      <c r="N30" s="48"/>
      <c r="O30" s="48"/>
      <c r="P30" s="44"/>
      <c r="Q30" s="44"/>
      <c r="R30" s="44"/>
      <c r="S30" s="44"/>
      <c r="T30" s="44"/>
    </row>
    <row r="31" spans="1:20" ht="29" x14ac:dyDescent="0.3">
      <c r="A31" s="44"/>
      <c r="B31" s="192"/>
      <c r="C31" s="193" t="s">
        <v>195</v>
      </c>
      <c r="D31" s="225" t="s">
        <v>196</v>
      </c>
      <c r="E31" s="194"/>
      <c r="F31" s="195"/>
      <c r="G31" s="61" t="s">
        <v>255</v>
      </c>
      <c r="H31" s="195"/>
      <c r="I31" s="195"/>
      <c r="J31" s="150"/>
      <c r="K31" s="48"/>
      <c r="L31" s="48"/>
      <c r="M31" s="48"/>
      <c r="N31" s="48"/>
      <c r="O31" s="48"/>
      <c r="P31" s="44"/>
      <c r="Q31" s="44"/>
      <c r="R31" s="44"/>
      <c r="S31" s="44"/>
      <c r="T31" s="44"/>
    </row>
    <row r="32" spans="1:20" ht="14.5" x14ac:dyDescent="0.3">
      <c r="A32" s="44"/>
      <c r="B32" s="226" t="s">
        <v>182</v>
      </c>
      <c r="C32" s="197">
        <f>K15</f>
        <v>0</v>
      </c>
      <c r="D32" s="198" t="str">
        <f>C15</f>
        <v>Incomplete</v>
      </c>
      <c r="E32" s="199"/>
      <c r="F32" s="195"/>
      <c r="G32" s="61" t="s">
        <v>6</v>
      </c>
      <c r="H32" s="195"/>
      <c r="I32" s="195"/>
      <c r="J32" s="150"/>
      <c r="K32" s="48"/>
      <c r="L32" s="48"/>
      <c r="M32" s="48"/>
      <c r="N32" s="48"/>
      <c r="O32" s="48"/>
      <c r="P32" s="44"/>
      <c r="Q32" s="44"/>
      <c r="R32" s="44"/>
      <c r="S32" s="44"/>
      <c r="T32" s="44"/>
    </row>
    <row r="33" spans="1:20" s="55" customFormat="1" ht="14.5" x14ac:dyDescent="0.3">
      <c r="A33" s="44"/>
      <c r="B33" s="226" t="s">
        <v>183</v>
      </c>
      <c r="C33" s="197">
        <f>K24</f>
        <v>0</v>
      </c>
      <c r="D33" s="198" t="str">
        <f>C24</f>
        <v>Incomplete</v>
      </c>
      <c r="E33" s="199"/>
      <c r="F33" s="195"/>
      <c r="G33" s="195"/>
      <c r="H33" s="195" t="s">
        <v>7</v>
      </c>
      <c r="I33" s="195"/>
      <c r="K33" s="48"/>
      <c r="L33" s="48"/>
      <c r="M33" s="48"/>
      <c r="N33" s="48"/>
      <c r="O33" s="48"/>
      <c r="P33" s="48"/>
      <c r="Q33" s="48"/>
      <c r="R33" s="48"/>
      <c r="S33" s="48"/>
      <c r="T33" s="48"/>
    </row>
    <row r="34" spans="1:20" s="55" customFormat="1" ht="14.5" x14ac:dyDescent="0.3">
      <c r="A34" s="44"/>
      <c r="B34" s="199"/>
      <c r="C34" s="199"/>
      <c r="D34" s="199"/>
      <c r="E34" s="199"/>
      <c r="F34" s="73" t="s">
        <v>197</v>
      </c>
      <c r="G34" s="200">
        <f>COUNTIF($J$1:$J26,"0")</f>
        <v>8</v>
      </c>
      <c r="H34" s="44"/>
      <c r="I34" s="44"/>
      <c r="J34" s="44"/>
      <c r="K34" s="48"/>
      <c r="L34" s="48"/>
      <c r="M34" s="48"/>
      <c r="N34" s="48"/>
      <c r="O34" s="48"/>
      <c r="P34" s="48"/>
      <c r="Q34" s="48"/>
      <c r="R34" s="48"/>
      <c r="S34" s="48"/>
      <c r="T34" s="48"/>
    </row>
    <row r="35" spans="1:20" s="55" customFormat="1" ht="14.5" x14ac:dyDescent="0.3">
      <c r="A35" s="44"/>
      <c r="B35" s="199"/>
      <c r="C35" s="199"/>
      <c r="D35" s="199"/>
      <c r="E35" s="199"/>
      <c r="F35" s="201" t="s">
        <v>198</v>
      </c>
      <c r="G35" s="200">
        <f>COUNTIF($J$1:$J26,"1")</f>
        <v>0</v>
      </c>
      <c r="H35" s="44" t="s">
        <v>7</v>
      </c>
      <c r="I35" s="44"/>
      <c r="J35" s="44"/>
      <c r="K35" s="48"/>
      <c r="L35" s="48"/>
      <c r="M35" s="48"/>
      <c r="N35" s="48"/>
      <c r="O35" s="48"/>
      <c r="P35" s="48"/>
      <c r="Q35" s="48"/>
      <c r="R35" s="48"/>
      <c r="S35" s="48"/>
      <c r="T35" s="48"/>
    </row>
    <row r="36" spans="1:20" s="55" customFormat="1" ht="14.5" x14ac:dyDescent="0.3">
      <c r="A36" s="44"/>
      <c r="B36" s="199"/>
      <c r="C36" s="202">
        <f>COUNTIF(D27:D33,"Complete")</f>
        <v>0</v>
      </c>
      <c r="D36" s="203" t="s">
        <v>199</v>
      </c>
      <c r="E36" s="199"/>
      <c r="F36" s="73" t="s">
        <v>200</v>
      </c>
      <c r="G36" s="200">
        <f>COUNTIF(J7:J26,"&gt;=0")</f>
        <v>8</v>
      </c>
      <c r="H36" s="44"/>
      <c r="I36" s="44"/>
      <c r="J36" s="44"/>
      <c r="K36" s="48"/>
      <c r="L36" s="48"/>
      <c r="M36" s="48"/>
      <c r="N36" s="48"/>
      <c r="O36" s="48"/>
      <c r="P36" s="48"/>
      <c r="Q36" s="48"/>
      <c r="R36" s="48"/>
      <c r="S36" s="48"/>
      <c r="T36" s="48"/>
    </row>
    <row r="37" spans="1:20" s="55" customFormat="1" ht="14.5" x14ac:dyDescent="0.3">
      <c r="A37" s="44"/>
      <c r="B37" s="199"/>
      <c r="C37" s="202">
        <f>COUNTIF(D27:D35,"Incomplete")</f>
        <v>2</v>
      </c>
      <c r="D37" s="203" t="s">
        <v>201</v>
      </c>
      <c r="E37" s="199"/>
      <c r="F37" s="201" t="s">
        <v>202</v>
      </c>
      <c r="G37" s="62">
        <f>SUM($G35/$G36)</f>
        <v>0</v>
      </c>
      <c r="H37" s="44"/>
      <c r="I37" s="44"/>
      <c r="J37" s="44"/>
      <c r="K37" s="48"/>
      <c r="L37" s="48"/>
      <c r="M37" s="48"/>
      <c r="N37" s="48"/>
      <c r="O37" s="48"/>
      <c r="P37" s="48"/>
      <c r="Q37" s="48"/>
      <c r="R37" s="48"/>
      <c r="S37" s="48"/>
      <c r="T37" s="48"/>
    </row>
    <row r="38" spans="1:20" s="55" customFormat="1" ht="14.5" x14ac:dyDescent="0.3">
      <c r="A38" s="44"/>
      <c r="B38" s="199"/>
      <c r="C38" s="63">
        <f>SUM($C$36:$C$37)</f>
        <v>2</v>
      </c>
      <c r="D38" s="203" t="s">
        <v>203</v>
      </c>
      <c r="E38" s="199"/>
      <c r="F38" s="195"/>
      <c r="G38" s="196"/>
      <c r="H38" s="44"/>
      <c r="I38" s="44"/>
      <c r="J38" s="44"/>
      <c r="K38" s="48"/>
      <c r="L38" s="48"/>
      <c r="M38" s="48"/>
      <c r="N38" s="48"/>
      <c r="O38" s="48"/>
      <c r="P38" s="48"/>
      <c r="Q38" s="48"/>
      <c r="R38" s="48"/>
      <c r="S38" s="48"/>
      <c r="T38" s="48"/>
    </row>
    <row r="39" spans="1:20" s="55" customFormat="1" ht="14.5" x14ac:dyDescent="0.3">
      <c r="A39" s="44"/>
      <c r="B39" s="199"/>
      <c r="C39" s="64">
        <f>SUM($C$36)/($C$38)</f>
        <v>0</v>
      </c>
      <c r="D39" s="65" t="s">
        <v>204</v>
      </c>
      <c r="E39" s="199"/>
      <c r="F39" s="195"/>
      <c r="G39" s="196"/>
      <c r="H39" s="195"/>
      <c r="I39" s="195"/>
      <c r="J39" s="150"/>
      <c r="K39" s="48"/>
      <c r="L39" s="48"/>
      <c r="M39" s="48"/>
      <c r="N39" s="48"/>
      <c r="O39" s="48"/>
      <c r="P39" s="48"/>
      <c r="Q39" s="48"/>
      <c r="R39" s="48"/>
      <c r="S39" s="48"/>
      <c r="T39" s="48"/>
    </row>
    <row r="40" spans="1:20" s="55" customFormat="1" ht="14.5" x14ac:dyDescent="0.3">
      <c r="A40" s="44"/>
      <c r="B40" s="199"/>
      <c r="C40" s="199"/>
      <c r="D40" s="199"/>
      <c r="E40" s="199"/>
      <c r="F40" s="195" t="s">
        <v>7</v>
      </c>
      <c r="G40" s="196"/>
      <c r="H40" s="195"/>
      <c r="I40" s="195"/>
      <c r="J40" s="150"/>
      <c r="K40" s="48"/>
      <c r="L40" s="48"/>
      <c r="M40" s="48"/>
      <c r="N40" s="48"/>
      <c r="O40" s="48"/>
      <c r="P40" s="48"/>
      <c r="Q40" s="48"/>
      <c r="R40" s="48"/>
      <c r="S40" s="48"/>
      <c r="T40" s="48"/>
    </row>
    <row r="41" spans="1:20" s="55" customFormat="1" ht="14.5" x14ac:dyDescent="0.3">
      <c r="A41" s="44"/>
      <c r="B41" s="204"/>
      <c r="C41" s="44"/>
      <c r="D41" s="44"/>
      <c r="E41" s="44"/>
      <c r="F41" s="44"/>
      <c r="G41" s="44"/>
      <c r="H41" s="195"/>
      <c r="I41" s="195"/>
      <c r="J41" s="150"/>
      <c r="K41" s="48"/>
      <c r="L41" s="48"/>
      <c r="M41" s="48"/>
      <c r="N41" s="48"/>
      <c r="O41" s="48"/>
      <c r="P41" s="48"/>
      <c r="Q41" s="48"/>
      <c r="R41" s="48"/>
      <c r="S41" s="48"/>
      <c r="T41" s="48"/>
    </row>
    <row r="42" spans="1:20" ht="14.5" x14ac:dyDescent="0.3">
      <c r="A42" s="44"/>
      <c r="B42" s="204"/>
      <c r="C42" s="44"/>
      <c r="D42" s="44"/>
      <c r="E42" s="44"/>
      <c r="F42" s="44"/>
      <c r="G42" s="44"/>
      <c r="H42" s="195"/>
      <c r="I42" s="195"/>
      <c r="J42" s="150"/>
      <c r="K42" s="48"/>
      <c r="L42" s="48"/>
      <c r="M42" s="48"/>
      <c r="N42" s="48"/>
      <c r="O42" s="48"/>
      <c r="P42" s="44"/>
      <c r="Q42" s="44"/>
      <c r="R42" s="44"/>
      <c r="S42" s="44"/>
      <c r="T42" s="44"/>
    </row>
    <row r="43" spans="1:20" x14ac:dyDescent="0.3">
      <c r="A43" s="44"/>
      <c r="B43" s="44"/>
      <c r="C43" s="44"/>
      <c r="D43" s="44"/>
      <c r="E43" s="44"/>
      <c r="F43" s="44"/>
      <c r="G43" s="44"/>
      <c r="H43" s="44"/>
      <c r="I43" s="44"/>
      <c r="J43" s="44"/>
      <c r="K43" s="44"/>
      <c r="L43" s="48"/>
      <c r="M43" s="48"/>
      <c r="N43" s="48"/>
      <c r="O43" s="48"/>
      <c r="P43" s="44"/>
      <c r="Q43" s="44"/>
      <c r="R43" s="44"/>
      <c r="S43" s="44"/>
      <c r="T43" s="44"/>
    </row>
    <row r="44" spans="1:20" x14ac:dyDescent="0.3">
      <c r="A44" s="44"/>
      <c r="B44" s="44"/>
      <c r="C44" s="44"/>
      <c r="D44" s="44"/>
      <c r="E44" s="44"/>
      <c r="F44" s="44"/>
      <c r="G44" s="44"/>
      <c r="H44" s="44"/>
      <c r="I44" s="44"/>
      <c r="J44" s="44"/>
      <c r="K44" s="44"/>
      <c r="L44" s="48"/>
      <c r="M44" s="48"/>
      <c r="N44" s="48"/>
      <c r="O44" s="48"/>
      <c r="P44" s="44"/>
      <c r="Q44" s="44"/>
      <c r="R44" s="44"/>
      <c r="S44" s="44"/>
      <c r="T44" s="44"/>
    </row>
    <row r="45" spans="1:20" x14ac:dyDescent="0.3">
      <c r="A45" s="44"/>
      <c r="B45" s="44"/>
      <c r="C45" s="44"/>
      <c r="D45" s="44"/>
      <c r="E45" s="44"/>
      <c r="F45" s="44"/>
      <c r="G45" s="44"/>
      <c r="H45" s="44"/>
      <c r="I45" s="44"/>
      <c r="J45" s="44"/>
      <c r="K45" s="44"/>
      <c r="L45" s="48"/>
      <c r="M45" s="48"/>
      <c r="N45" s="48"/>
      <c r="O45" s="48"/>
      <c r="P45" s="44"/>
      <c r="Q45" s="44"/>
      <c r="R45" s="44"/>
      <c r="S45" s="44"/>
      <c r="T45" s="44"/>
    </row>
    <row r="46" spans="1:20" x14ac:dyDescent="0.3">
      <c r="A46" s="44"/>
      <c r="B46" s="44"/>
      <c r="C46" s="44"/>
      <c r="D46" s="44"/>
      <c r="E46" s="44"/>
      <c r="F46" s="44"/>
      <c r="G46" s="44"/>
      <c r="H46" s="44"/>
      <c r="I46" s="44"/>
      <c r="J46" s="44"/>
      <c r="K46" s="44"/>
      <c r="L46" s="48"/>
      <c r="M46" s="48"/>
      <c r="N46" s="48"/>
      <c r="O46" s="48"/>
      <c r="P46" s="44"/>
      <c r="Q46" s="44"/>
      <c r="R46" s="44"/>
      <c r="S46" s="44"/>
      <c r="T46" s="44"/>
    </row>
    <row r="47" spans="1:20" x14ac:dyDescent="0.3">
      <c r="A47" s="44"/>
      <c r="B47" s="44"/>
      <c r="C47" s="44"/>
      <c r="D47" s="44"/>
      <c r="E47" s="44"/>
      <c r="F47" s="44"/>
      <c r="G47" s="44"/>
      <c r="H47" s="44"/>
      <c r="I47" s="44"/>
      <c r="J47" s="44"/>
      <c r="K47" s="44"/>
      <c r="L47" s="48"/>
      <c r="M47" s="48"/>
      <c r="N47" s="48"/>
      <c r="O47" s="48"/>
      <c r="P47" s="44"/>
      <c r="Q47" s="44"/>
      <c r="R47" s="44"/>
      <c r="S47" s="44"/>
      <c r="T47" s="44"/>
    </row>
    <row r="48" spans="1:20" x14ac:dyDescent="0.3">
      <c r="A48" s="44"/>
      <c r="B48" s="44"/>
      <c r="C48" s="44"/>
      <c r="D48" s="44"/>
      <c r="E48" s="44"/>
      <c r="F48" s="44"/>
      <c r="G48" s="44"/>
      <c r="H48" s="44"/>
      <c r="I48" s="44"/>
      <c r="J48" s="44"/>
      <c r="K48" s="44"/>
      <c r="L48" s="48"/>
      <c r="M48" s="48"/>
      <c r="N48" s="48"/>
      <c r="O48" s="48"/>
      <c r="P48" s="44"/>
      <c r="Q48" s="44"/>
      <c r="R48" s="44"/>
      <c r="S48" s="44"/>
      <c r="T48" s="44"/>
    </row>
    <row r="49" spans="1:20" x14ac:dyDescent="0.3">
      <c r="A49" s="44"/>
      <c r="B49" s="44"/>
      <c r="C49" s="44"/>
      <c r="D49" s="44"/>
      <c r="E49" s="44"/>
      <c r="F49" s="44"/>
      <c r="G49" s="44"/>
      <c r="H49" s="44"/>
      <c r="I49" s="44"/>
      <c r="J49" s="44"/>
      <c r="K49" s="44"/>
      <c r="L49" s="48"/>
      <c r="M49" s="48"/>
      <c r="N49" s="48"/>
      <c r="O49" s="48"/>
      <c r="P49" s="44"/>
      <c r="Q49" s="44"/>
      <c r="R49" s="44"/>
      <c r="S49" s="44"/>
      <c r="T49" s="44"/>
    </row>
    <row r="50" spans="1:20" x14ac:dyDescent="0.3">
      <c r="A50" s="44"/>
      <c r="B50" s="44"/>
      <c r="C50" s="44"/>
      <c r="D50" s="44"/>
      <c r="E50" s="44"/>
      <c r="F50" s="44"/>
      <c r="G50" s="44"/>
      <c r="H50" s="44"/>
      <c r="I50" s="44"/>
      <c r="J50" s="44"/>
      <c r="K50" s="44"/>
      <c r="L50" s="48"/>
      <c r="M50" s="48"/>
      <c r="N50" s="48"/>
      <c r="O50" s="48"/>
      <c r="P50" s="44"/>
      <c r="Q50" s="44"/>
      <c r="R50" s="44"/>
      <c r="S50" s="44"/>
      <c r="T50" s="44"/>
    </row>
    <row r="51" spans="1:20" x14ac:dyDescent="0.3">
      <c r="A51" s="44"/>
      <c r="B51" s="44"/>
      <c r="C51" s="44"/>
      <c r="D51" s="44"/>
      <c r="E51" s="44"/>
      <c r="F51" s="44"/>
      <c r="G51" s="44"/>
      <c r="H51" s="44"/>
      <c r="I51" s="44"/>
      <c r="J51" s="44"/>
      <c r="K51" s="44"/>
      <c r="L51" s="48"/>
      <c r="M51" s="48"/>
      <c r="N51" s="48"/>
      <c r="O51" s="48"/>
      <c r="P51" s="44"/>
      <c r="Q51" s="44"/>
      <c r="R51" s="44"/>
      <c r="S51" s="44"/>
      <c r="T51" s="44"/>
    </row>
    <row r="52" spans="1:20" x14ac:dyDescent="0.3">
      <c r="A52" s="44"/>
      <c r="B52" s="44"/>
      <c r="C52" s="44"/>
      <c r="D52" s="44"/>
      <c r="E52" s="44"/>
      <c r="F52" s="44"/>
      <c r="G52" s="44"/>
      <c r="H52" s="44"/>
      <c r="I52" s="44"/>
      <c r="J52" s="44"/>
      <c r="K52" s="44"/>
      <c r="L52" s="48"/>
      <c r="M52" s="48"/>
      <c r="N52" s="48"/>
      <c r="O52" s="48"/>
      <c r="P52" s="44"/>
      <c r="Q52" s="44"/>
      <c r="R52" s="44"/>
      <c r="S52" s="44"/>
      <c r="T52" s="44"/>
    </row>
    <row r="53" spans="1:20" x14ac:dyDescent="0.3">
      <c r="A53" s="44"/>
      <c r="B53" s="44"/>
      <c r="C53" s="44"/>
      <c r="D53" s="44"/>
      <c r="E53" s="44"/>
      <c r="F53" s="44"/>
      <c r="G53" s="44"/>
      <c r="H53" s="44"/>
      <c r="I53" s="44"/>
      <c r="J53" s="44"/>
      <c r="K53" s="44"/>
      <c r="L53" s="48"/>
      <c r="M53" s="48"/>
      <c r="N53" s="48"/>
      <c r="O53" s="48"/>
      <c r="P53" s="44"/>
      <c r="Q53" s="44"/>
      <c r="R53" s="44"/>
      <c r="S53" s="44"/>
      <c r="T53" s="44"/>
    </row>
    <row r="54" spans="1:20" x14ac:dyDescent="0.3">
      <c r="A54" s="44"/>
      <c r="B54" s="44"/>
      <c r="C54" s="44"/>
      <c r="D54" s="44"/>
      <c r="E54" s="44"/>
      <c r="F54" s="44"/>
      <c r="G54" s="44"/>
      <c r="H54" s="44"/>
      <c r="I54" s="44"/>
      <c r="J54" s="44"/>
      <c r="K54" s="44"/>
      <c r="L54" s="48"/>
      <c r="M54" s="48"/>
      <c r="N54" s="48"/>
      <c r="O54" s="48"/>
      <c r="P54" s="44"/>
      <c r="Q54" s="44"/>
      <c r="R54" s="44"/>
      <c r="S54" s="44"/>
      <c r="T54" s="44"/>
    </row>
    <row r="55" spans="1:20" x14ac:dyDescent="0.3">
      <c r="A55" s="44"/>
      <c r="B55" s="44"/>
      <c r="C55" s="44"/>
      <c r="D55" s="44"/>
      <c r="E55" s="44"/>
      <c r="F55" s="44"/>
      <c r="G55" s="44"/>
      <c r="H55" s="44"/>
      <c r="I55" s="44"/>
      <c r="J55" s="44"/>
      <c r="K55" s="44"/>
      <c r="L55" s="48"/>
      <c r="M55" s="48"/>
      <c r="N55" s="48"/>
      <c r="O55" s="48"/>
      <c r="P55" s="44"/>
      <c r="Q55" s="44"/>
      <c r="R55" s="44"/>
      <c r="S55" s="44"/>
      <c r="T55" s="44"/>
    </row>
    <row r="56" spans="1:20" x14ac:dyDescent="0.3">
      <c r="A56" s="44"/>
      <c r="B56" s="44"/>
      <c r="C56" s="44"/>
      <c r="D56" s="44"/>
      <c r="E56" s="44"/>
      <c r="F56" s="44"/>
      <c r="G56" s="44"/>
      <c r="H56" s="44"/>
      <c r="I56" s="44"/>
      <c r="J56" s="44"/>
      <c r="K56" s="44"/>
      <c r="L56" s="48"/>
      <c r="M56" s="48"/>
      <c r="N56" s="48"/>
      <c r="O56" s="48"/>
      <c r="P56" s="44"/>
      <c r="Q56" s="44"/>
      <c r="R56" s="44"/>
      <c r="S56" s="44"/>
      <c r="T56" s="44"/>
    </row>
    <row r="57" spans="1:20" x14ac:dyDescent="0.3">
      <c r="A57" s="44"/>
      <c r="B57" s="44"/>
      <c r="C57" s="44"/>
      <c r="D57" s="44"/>
      <c r="E57" s="44"/>
      <c r="F57" s="44"/>
      <c r="G57" s="44"/>
      <c r="H57" s="44"/>
      <c r="I57" s="44"/>
      <c r="J57" s="44"/>
      <c r="K57" s="44"/>
      <c r="L57" s="48"/>
      <c r="M57" s="48"/>
      <c r="N57" s="48"/>
      <c r="O57" s="48"/>
      <c r="P57" s="44"/>
      <c r="Q57" s="44"/>
      <c r="R57" s="44"/>
      <c r="S57" s="44"/>
      <c r="T57" s="44"/>
    </row>
    <row r="58" spans="1:20" x14ac:dyDescent="0.3">
      <c r="A58" s="44"/>
      <c r="B58" s="44"/>
      <c r="C58" s="44"/>
      <c r="D58" s="44"/>
      <c r="E58" s="44"/>
      <c r="F58" s="44"/>
      <c r="G58" s="44"/>
      <c r="H58" s="44"/>
      <c r="I58" s="44"/>
      <c r="J58" s="44"/>
      <c r="K58" s="44"/>
      <c r="L58" s="48"/>
      <c r="M58" s="48"/>
      <c r="N58" s="48"/>
      <c r="O58" s="48"/>
      <c r="P58" s="44"/>
      <c r="Q58" s="44"/>
      <c r="R58" s="44"/>
      <c r="S58" s="44"/>
      <c r="T58" s="44"/>
    </row>
    <row r="59" spans="1:20" x14ac:dyDescent="0.3">
      <c r="A59" s="44"/>
      <c r="B59" s="44"/>
      <c r="C59" s="44"/>
      <c r="D59" s="44"/>
      <c r="E59" s="44"/>
      <c r="F59" s="44"/>
      <c r="G59" s="44"/>
      <c r="H59" s="44"/>
      <c r="I59" s="44"/>
      <c r="J59" s="44"/>
      <c r="K59" s="44"/>
      <c r="L59" s="48"/>
      <c r="M59" s="48"/>
      <c r="N59" s="48"/>
      <c r="O59" s="48"/>
      <c r="P59" s="44"/>
      <c r="Q59" s="44"/>
      <c r="R59" s="44"/>
      <c r="S59" s="44"/>
      <c r="T59" s="44"/>
    </row>
    <row r="60" spans="1:20" x14ac:dyDescent="0.3">
      <c r="A60" s="44"/>
      <c r="B60" s="44"/>
      <c r="C60" s="44"/>
      <c r="D60" s="44"/>
      <c r="E60" s="44"/>
      <c r="F60" s="44"/>
      <c r="G60" s="44"/>
      <c r="H60" s="44"/>
      <c r="I60" s="44"/>
      <c r="J60" s="44"/>
      <c r="K60" s="44"/>
      <c r="L60" s="48"/>
      <c r="M60" s="48"/>
      <c r="N60" s="48"/>
      <c r="O60" s="48"/>
      <c r="P60" s="44"/>
      <c r="Q60" s="44"/>
      <c r="R60" s="44"/>
      <c r="S60" s="44"/>
      <c r="T60" s="44"/>
    </row>
    <row r="61" spans="1:20" x14ac:dyDescent="0.3">
      <c r="A61" s="44"/>
      <c r="B61" s="44"/>
      <c r="C61" s="44"/>
      <c r="D61" s="44"/>
      <c r="E61" s="44"/>
      <c r="F61" s="44"/>
      <c r="G61" s="44"/>
      <c r="H61" s="44"/>
      <c r="I61" s="44"/>
      <c r="J61" s="44"/>
      <c r="K61" s="44"/>
      <c r="L61" s="48"/>
      <c r="M61" s="48"/>
      <c r="N61" s="48"/>
      <c r="O61" s="48"/>
      <c r="P61" s="44"/>
      <c r="Q61" s="44"/>
      <c r="R61" s="44"/>
      <c r="S61" s="44"/>
      <c r="T61" s="44"/>
    </row>
    <row r="62" spans="1:20" ht="14.5" x14ac:dyDescent="0.3">
      <c r="A62" s="44"/>
      <c r="B62" s="44"/>
      <c r="C62" s="195"/>
      <c r="D62" s="195"/>
      <c r="E62" s="195"/>
      <c r="F62" s="195"/>
      <c r="G62" s="196"/>
      <c r="H62" s="44"/>
      <c r="I62" s="44"/>
      <c r="J62" s="44"/>
      <c r="K62" s="44"/>
      <c r="L62" s="48"/>
      <c r="M62" s="48"/>
      <c r="N62" s="48"/>
      <c r="O62" s="48"/>
      <c r="P62" s="44"/>
      <c r="Q62" s="44"/>
      <c r="R62" s="44"/>
      <c r="S62" s="44"/>
      <c r="T62" s="44"/>
    </row>
    <row r="63" spans="1:20" ht="14.5" x14ac:dyDescent="0.3">
      <c r="A63" s="44"/>
      <c r="B63" s="44"/>
      <c r="C63" s="195"/>
      <c r="D63" s="195"/>
      <c r="E63" s="195"/>
      <c r="F63" s="195"/>
      <c r="G63" s="196"/>
      <c r="H63" s="44"/>
      <c r="I63" s="44"/>
      <c r="J63" s="44"/>
      <c r="K63" s="44"/>
      <c r="L63" s="48"/>
      <c r="M63" s="48"/>
      <c r="N63" s="48"/>
      <c r="O63" s="48"/>
      <c r="P63" s="44"/>
      <c r="Q63" s="44"/>
      <c r="R63" s="44"/>
      <c r="S63" s="44"/>
      <c r="T63" s="44"/>
    </row>
    <row r="64" spans="1:20" ht="14.5" x14ac:dyDescent="0.3">
      <c r="A64" s="44"/>
      <c r="B64" s="204"/>
      <c r="C64" s="195"/>
      <c r="D64" s="195"/>
      <c r="E64" s="195"/>
      <c r="F64" s="195"/>
      <c r="G64" s="196"/>
      <c r="H64" s="195"/>
      <c r="I64" s="195"/>
      <c r="J64" s="150"/>
      <c r="K64" s="48"/>
      <c r="L64" s="48"/>
      <c r="M64" s="48"/>
      <c r="N64" s="48"/>
      <c r="O64" s="48"/>
      <c r="P64" s="44"/>
      <c r="Q64" s="44"/>
      <c r="R64" s="44"/>
      <c r="S64" s="44"/>
      <c r="T64" s="44"/>
    </row>
    <row r="65" spans="1:20" ht="14.5" x14ac:dyDescent="0.3">
      <c r="A65" s="44"/>
      <c r="B65" s="204"/>
      <c r="C65" s="195"/>
      <c r="D65" s="195"/>
      <c r="E65" s="195"/>
      <c r="F65" s="195"/>
      <c r="G65" s="196"/>
      <c r="H65" s="195"/>
      <c r="I65" s="195"/>
      <c r="J65" s="150"/>
      <c r="K65" s="48"/>
      <c r="L65" s="48"/>
      <c r="M65" s="48"/>
      <c r="N65" s="48"/>
      <c r="O65" s="48"/>
      <c r="P65" s="44"/>
      <c r="Q65" s="44"/>
      <c r="R65" s="44"/>
      <c r="S65" s="44"/>
      <c r="T65" s="44"/>
    </row>
    <row r="66" spans="1:20" ht="14.5" x14ac:dyDescent="0.3">
      <c r="A66" s="44"/>
      <c r="B66" s="204"/>
      <c r="C66" s="195"/>
      <c r="D66" s="195"/>
      <c r="E66" s="195"/>
      <c r="F66" s="195"/>
      <c r="G66" s="196"/>
      <c r="H66" s="195"/>
      <c r="I66" s="195"/>
      <c r="J66" s="150"/>
      <c r="K66" s="48"/>
      <c r="L66" s="48"/>
      <c r="M66" s="48"/>
      <c r="N66" s="48"/>
      <c r="O66" s="48"/>
      <c r="P66" s="44"/>
      <c r="Q66" s="44"/>
      <c r="R66" s="44"/>
      <c r="S66" s="44"/>
      <c r="T66" s="44"/>
    </row>
    <row r="67" spans="1:20" ht="14.5" x14ac:dyDescent="0.3">
      <c r="A67" s="44"/>
      <c r="B67" s="204"/>
      <c r="C67" s="195"/>
      <c r="D67" s="195"/>
      <c r="E67" s="195"/>
      <c r="F67" s="195"/>
      <c r="G67" s="196"/>
      <c r="H67" s="195"/>
      <c r="I67" s="195"/>
      <c r="J67" s="150"/>
      <c r="K67" s="48"/>
      <c r="L67" s="48"/>
      <c r="M67" s="48"/>
      <c r="N67" s="48"/>
      <c r="O67" s="48"/>
      <c r="P67" s="44"/>
      <c r="Q67" s="44"/>
      <c r="R67" s="44"/>
      <c r="S67" s="44"/>
      <c r="T67" s="44"/>
    </row>
    <row r="68" spans="1:20" ht="14.5" x14ac:dyDescent="0.3">
      <c r="A68" s="44"/>
      <c r="B68" s="204"/>
      <c r="C68" s="195"/>
      <c r="D68" s="195"/>
      <c r="E68" s="195"/>
      <c r="F68" s="195"/>
      <c r="G68" s="196"/>
      <c r="H68" s="195"/>
      <c r="I68" s="195"/>
      <c r="J68" s="150"/>
      <c r="K68" s="48"/>
      <c r="L68" s="48"/>
      <c r="M68" s="48"/>
      <c r="N68" s="48"/>
      <c r="O68" s="48"/>
      <c r="P68" s="44"/>
      <c r="Q68" s="44"/>
      <c r="R68" s="44"/>
      <c r="S68" s="44"/>
      <c r="T68" s="44"/>
    </row>
    <row r="69" spans="1:20" ht="14.5" x14ac:dyDescent="0.3">
      <c r="A69" s="44"/>
      <c r="B69" s="204"/>
      <c r="C69" s="195"/>
      <c r="D69" s="195"/>
      <c r="E69" s="195"/>
      <c r="F69" s="195"/>
      <c r="G69" s="196"/>
      <c r="H69" s="195"/>
      <c r="I69" s="195"/>
      <c r="J69" s="150"/>
      <c r="K69" s="48"/>
      <c r="L69" s="48"/>
      <c r="M69" s="48"/>
      <c r="N69" s="48"/>
      <c r="O69" s="48"/>
      <c r="P69" s="44"/>
      <c r="Q69" s="44"/>
      <c r="R69" s="44"/>
      <c r="S69" s="44"/>
      <c r="T69" s="44"/>
    </row>
    <row r="70" spans="1:20" ht="14.5" x14ac:dyDescent="0.3">
      <c r="A70" s="44"/>
      <c r="B70" s="204"/>
      <c r="C70" s="195"/>
      <c r="D70" s="195"/>
      <c r="E70" s="195"/>
      <c r="F70" s="195"/>
      <c r="G70" s="196"/>
      <c r="H70" s="195"/>
      <c r="I70" s="195"/>
      <c r="J70" s="150"/>
      <c r="K70" s="48"/>
      <c r="L70" s="48"/>
      <c r="M70" s="48"/>
      <c r="N70" s="48"/>
      <c r="O70" s="48"/>
      <c r="P70" s="44"/>
      <c r="Q70" s="44"/>
      <c r="R70" s="44"/>
      <c r="S70" s="44"/>
      <c r="T70" s="44"/>
    </row>
    <row r="71" spans="1:20" ht="14.5" x14ac:dyDescent="0.3">
      <c r="A71" s="44"/>
      <c r="B71" s="204"/>
      <c r="C71" s="195"/>
      <c r="D71" s="195"/>
      <c r="E71" s="195"/>
      <c r="F71" s="195"/>
      <c r="G71" s="196"/>
      <c r="H71" s="195"/>
      <c r="I71" s="195"/>
      <c r="J71" s="150"/>
      <c r="K71" s="48"/>
      <c r="L71" s="48"/>
      <c r="M71" s="48"/>
      <c r="N71" s="48"/>
      <c r="O71" s="48"/>
      <c r="P71" s="44"/>
      <c r="Q71" s="44"/>
      <c r="R71" s="44"/>
      <c r="S71" s="44"/>
      <c r="T71" s="44"/>
    </row>
    <row r="72" spans="1:20" ht="14.5" x14ac:dyDescent="0.3">
      <c r="A72" s="44"/>
      <c r="B72" s="204"/>
      <c r="C72" s="195"/>
      <c r="D72" s="195"/>
      <c r="E72" s="195"/>
      <c r="F72" s="195"/>
      <c r="G72" s="196"/>
      <c r="H72" s="195"/>
      <c r="I72" s="195"/>
      <c r="J72" s="150"/>
      <c r="K72" s="48"/>
      <c r="L72" s="48"/>
      <c r="M72" s="48"/>
      <c r="N72" s="48"/>
      <c r="O72" s="48"/>
      <c r="P72" s="44"/>
      <c r="Q72" s="44"/>
      <c r="R72" s="44"/>
      <c r="S72" s="44"/>
      <c r="T72" s="44"/>
    </row>
    <row r="73" spans="1:20" ht="14.5" x14ac:dyDescent="0.3">
      <c r="A73" s="44"/>
      <c r="B73" s="204"/>
      <c r="C73" s="195"/>
      <c r="D73" s="195"/>
      <c r="E73" s="195"/>
      <c r="F73" s="195"/>
      <c r="G73" s="196"/>
      <c r="H73" s="195"/>
      <c r="I73" s="195"/>
      <c r="J73" s="150"/>
      <c r="K73" s="48"/>
      <c r="L73" s="48"/>
      <c r="M73" s="48"/>
      <c r="N73" s="48"/>
      <c r="O73" s="48"/>
      <c r="P73" s="44"/>
      <c r="Q73" s="44"/>
      <c r="R73" s="44"/>
      <c r="S73" s="44"/>
      <c r="T73" s="44"/>
    </row>
    <row r="74" spans="1:20" ht="14.5" x14ac:dyDescent="0.3">
      <c r="A74" s="44"/>
      <c r="B74" s="204"/>
      <c r="C74" s="195"/>
      <c r="D74" s="195"/>
      <c r="E74" s="195"/>
      <c r="F74" s="195"/>
      <c r="G74" s="196"/>
      <c r="H74" s="195"/>
      <c r="I74" s="195"/>
      <c r="J74" s="150"/>
      <c r="K74" s="48"/>
      <c r="L74" s="48"/>
      <c r="M74" s="48"/>
      <c r="N74" s="48"/>
      <c r="O74" s="48"/>
      <c r="P74" s="44"/>
      <c r="Q74" s="44"/>
      <c r="R74" s="44"/>
      <c r="S74" s="44"/>
      <c r="T74" s="44"/>
    </row>
    <row r="75" spans="1:20" ht="14.5" x14ac:dyDescent="0.3">
      <c r="A75" s="44"/>
      <c r="B75" s="204"/>
      <c r="C75" s="195"/>
      <c r="D75" s="195"/>
      <c r="E75" s="195"/>
      <c r="F75" s="195"/>
      <c r="G75" s="196"/>
      <c r="H75" s="195"/>
      <c r="I75" s="195"/>
      <c r="J75" s="150"/>
      <c r="K75" s="48"/>
      <c r="L75" s="48"/>
      <c r="M75" s="48"/>
      <c r="N75" s="48"/>
      <c r="O75" s="48"/>
      <c r="P75" s="44"/>
      <c r="Q75" s="44"/>
      <c r="R75" s="44"/>
      <c r="S75" s="44"/>
      <c r="T75" s="44"/>
    </row>
    <row r="76" spans="1:20" ht="14.5" x14ac:dyDescent="0.3">
      <c r="A76" s="44"/>
      <c r="B76" s="204"/>
      <c r="C76" s="195"/>
      <c r="D76" s="195"/>
      <c r="E76" s="195"/>
      <c r="F76" s="195"/>
      <c r="G76" s="196"/>
      <c r="H76" s="195"/>
      <c r="I76" s="195"/>
      <c r="J76" s="150"/>
      <c r="K76" s="48"/>
      <c r="L76" s="48"/>
      <c r="M76" s="48"/>
      <c r="N76" s="48"/>
      <c r="O76" s="48"/>
      <c r="P76" s="44"/>
      <c r="Q76" s="44"/>
      <c r="R76" s="44"/>
      <c r="S76" s="44"/>
      <c r="T76" s="44"/>
    </row>
    <row r="77" spans="1:20" ht="14.5" x14ac:dyDescent="0.3">
      <c r="A77" s="44"/>
      <c r="B77" s="204"/>
      <c r="C77" s="195"/>
      <c r="D77" s="195"/>
      <c r="E77" s="195"/>
      <c r="F77" s="195"/>
      <c r="G77" s="196"/>
      <c r="H77" s="195"/>
      <c r="I77" s="195"/>
      <c r="J77" s="150"/>
      <c r="K77" s="48"/>
      <c r="L77" s="48"/>
      <c r="M77" s="48"/>
      <c r="N77" s="48"/>
      <c r="O77" s="48"/>
      <c r="P77" s="44"/>
      <c r="Q77" s="44"/>
      <c r="R77" s="44"/>
      <c r="S77" s="44"/>
      <c r="T77" s="44"/>
    </row>
    <row r="78" spans="1:20" ht="14.5" x14ac:dyDescent="0.3">
      <c r="A78" s="44"/>
      <c r="B78" s="204"/>
      <c r="C78" s="195"/>
      <c r="D78" s="195"/>
      <c r="E78" s="195"/>
      <c r="F78" s="195"/>
      <c r="G78" s="196"/>
      <c r="H78" s="195"/>
      <c r="I78" s="195"/>
      <c r="J78" s="150"/>
      <c r="K78" s="48"/>
      <c r="L78" s="48"/>
      <c r="M78" s="48"/>
      <c r="N78" s="48"/>
      <c r="O78" s="48"/>
      <c r="P78" s="44"/>
      <c r="Q78" s="44"/>
      <c r="R78" s="44"/>
      <c r="S78" s="44"/>
      <c r="T78" s="44"/>
    </row>
    <row r="79" spans="1:20" ht="14.5" x14ac:dyDescent="0.3">
      <c r="A79" s="44"/>
      <c r="B79" s="204"/>
      <c r="C79" s="195"/>
      <c r="D79" s="195"/>
      <c r="E79" s="195"/>
      <c r="F79" s="195"/>
      <c r="G79" s="196"/>
      <c r="H79" s="195"/>
      <c r="I79" s="195"/>
      <c r="J79" s="150"/>
      <c r="K79" s="48"/>
      <c r="L79" s="48"/>
      <c r="M79" s="48"/>
      <c r="N79" s="48"/>
      <c r="O79" s="48"/>
      <c r="P79" s="44"/>
      <c r="Q79" s="44"/>
      <c r="R79" s="44"/>
      <c r="S79" s="44"/>
      <c r="T79" s="44"/>
    </row>
    <row r="80" spans="1:20" ht="14.5" x14ac:dyDescent="0.3">
      <c r="A80" s="44"/>
      <c r="B80" s="204"/>
      <c r="C80" s="195"/>
      <c r="D80" s="195"/>
      <c r="E80" s="195"/>
      <c r="F80" s="195"/>
      <c r="G80" s="196"/>
      <c r="H80" s="195"/>
      <c r="I80" s="195"/>
      <c r="J80" s="150"/>
      <c r="K80" s="48"/>
      <c r="L80" s="48"/>
      <c r="M80" s="48"/>
      <c r="N80" s="48"/>
      <c r="O80" s="48"/>
      <c r="P80" s="44"/>
      <c r="Q80" s="44"/>
      <c r="R80" s="44"/>
      <c r="S80" s="44"/>
      <c r="T80" s="44"/>
    </row>
    <row r="81" spans="1:20" ht="14.5" x14ac:dyDescent="0.3">
      <c r="A81" s="44"/>
      <c r="B81" s="204"/>
      <c r="C81" s="195"/>
      <c r="D81" s="195"/>
      <c r="E81" s="195"/>
      <c r="F81" s="195"/>
      <c r="G81" s="196"/>
      <c r="H81" s="195"/>
      <c r="I81" s="195"/>
      <c r="J81" s="150"/>
      <c r="K81" s="48"/>
      <c r="L81" s="48"/>
      <c r="M81" s="48"/>
      <c r="N81" s="48"/>
      <c r="O81" s="48"/>
      <c r="P81" s="44"/>
      <c r="Q81" s="44"/>
      <c r="R81" s="44"/>
      <c r="S81" s="44"/>
      <c r="T81" s="44"/>
    </row>
    <row r="82" spans="1:20" ht="14.5" x14ac:dyDescent="0.3">
      <c r="A82" s="44"/>
      <c r="B82" s="204"/>
      <c r="C82" s="195"/>
      <c r="D82" s="195"/>
      <c r="E82" s="195"/>
      <c r="F82" s="195"/>
      <c r="G82" s="196"/>
      <c r="H82" s="195"/>
      <c r="I82" s="195"/>
      <c r="J82" s="150"/>
      <c r="K82" s="48"/>
      <c r="L82" s="48"/>
      <c r="M82" s="48"/>
      <c r="N82" s="48"/>
      <c r="O82" s="48"/>
      <c r="P82" s="44"/>
      <c r="Q82" s="44"/>
      <c r="R82" s="44"/>
      <c r="S82" s="44"/>
      <c r="T82" s="44"/>
    </row>
    <row r="83" spans="1:20" ht="14.5" x14ac:dyDescent="0.3">
      <c r="A83" s="44"/>
      <c r="B83" s="204"/>
      <c r="C83" s="195"/>
      <c r="D83" s="195"/>
      <c r="E83" s="195"/>
      <c r="F83" s="195"/>
      <c r="G83" s="196"/>
      <c r="H83" s="195"/>
      <c r="I83" s="195"/>
      <c r="J83" s="150"/>
      <c r="K83" s="48"/>
      <c r="L83" s="48"/>
      <c r="M83" s="48"/>
      <c r="N83" s="48"/>
      <c r="O83" s="48"/>
      <c r="P83" s="44"/>
      <c r="Q83" s="44"/>
      <c r="R83" s="44"/>
      <c r="S83" s="44"/>
      <c r="T83" s="44"/>
    </row>
    <row r="84" spans="1:20" ht="14.5" x14ac:dyDescent="0.3">
      <c r="A84" s="44"/>
      <c r="B84" s="204"/>
      <c r="C84" s="195"/>
      <c r="D84" s="195"/>
      <c r="E84" s="195"/>
      <c r="F84" s="195"/>
      <c r="G84" s="196"/>
      <c r="H84" s="195"/>
      <c r="I84" s="195"/>
      <c r="J84" s="150"/>
      <c r="K84" s="48"/>
      <c r="L84" s="48"/>
      <c r="M84" s="48"/>
      <c r="N84" s="48"/>
      <c r="O84" s="48"/>
      <c r="P84" s="44"/>
      <c r="Q84" s="44"/>
      <c r="R84" s="44"/>
      <c r="S84" s="44"/>
      <c r="T84" s="44"/>
    </row>
    <row r="85" spans="1:20" ht="14.5" x14ac:dyDescent="0.3">
      <c r="A85" s="44"/>
      <c r="B85" s="204"/>
      <c r="C85" s="195"/>
      <c r="D85" s="195"/>
      <c r="E85" s="195"/>
      <c r="F85" s="195"/>
      <c r="G85" s="196"/>
      <c r="H85" s="195"/>
      <c r="I85" s="195"/>
      <c r="J85" s="150"/>
      <c r="K85" s="48"/>
      <c r="L85" s="48"/>
      <c r="M85" s="48"/>
      <c r="N85" s="48"/>
      <c r="O85" s="48"/>
      <c r="P85" s="44"/>
      <c r="Q85" s="44"/>
      <c r="R85" s="44"/>
      <c r="S85" s="44"/>
      <c r="T85" s="44"/>
    </row>
    <row r="86" spans="1:20" ht="14.5" x14ac:dyDescent="0.3">
      <c r="A86" s="44"/>
      <c r="B86" s="204"/>
      <c r="C86" s="195"/>
      <c r="D86" s="195"/>
      <c r="E86" s="195"/>
      <c r="F86" s="195"/>
      <c r="G86" s="196"/>
      <c r="H86" s="195"/>
      <c r="I86" s="195"/>
      <c r="J86" s="150"/>
      <c r="K86" s="48"/>
      <c r="L86" s="48"/>
      <c r="M86" s="48"/>
      <c r="N86" s="48"/>
      <c r="O86" s="48"/>
      <c r="P86" s="44"/>
      <c r="Q86" s="44"/>
      <c r="R86" s="44"/>
      <c r="S86" s="44"/>
      <c r="T86" s="44"/>
    </row>
    <row r="87" spans="1:20" ht="14.5" x14ac:dyDescent="0.3">
      <c r="A87" s="44"/>
      <c r="B87" s="204"/>
      <c r="C87" s="195"/>
      <c r="D87" s="195"/>
      <c r="E87" s="195"/>
      <c r="F87" s="195"/>
      <c r="G87" s="196"/>
      <c r="H87" s="195"/>
      <c r="I87" s="195"/>
      <c r="J87" s="150"/>
      <c r="K87" s="48"/>
      <c r="L87" s="48"/>
      <c r="M87" s="48"/>
      <c r="N87" s="48"/>
      <c r="O87" s="48"/>
      <c r="P87" s="44"/>
      <c r="Q87" s="44"/>
      <c r="R87" s="44"/>
      <c r="S87" s="44"/>
      <c r="T87" s="44"/>
    </row>
    <row r="88" spans="1:20" ht="14.5" x14ac:dyDescent="0.3">
      <c r="A88" s="44"/>
      <c r="B88" s="204"/>
      <c r="C88" s="195"/>
      <c r="D88" s="195"/>
      <c r="E88" s="195"/>
      <c r="F88" s="195"/>
      <c r="G88" s="196"/>
      <c r="H88" s="195"/>
      <c r="I88" s="195"/>
      <c r="J88" s="150"/>
      <c r="K88" s="48"/>
      <c r="L88" s="48"/>
      <c r="M88" s="48"/>
      <c r="N88" s="48"/>
      <c r="O88" s="48"/>
      <c r="P88" s="44"/>
      <c r="Q88" s="44"/>
      <c r="R88" s="44"/>
      <c r="S88" s="44"/>
      <c r="T88" s="44"/>
    </row>
    <row r="89" spans="1:20" ht="14.5" x14ac:dyDescent="0.3">
      <c r="A89" s="44"/>
      <c r="B89" s="204"/>
      <c r="C89" s="195"/>
      <c r="D89" s="195"/>
      <c r="E89" s="195"/>
      <c r="F89" s="195"/>
      <c r="G89" s="196"/>
      <c r="H89" s="195"/>
      <c r="I89" s="195"/>
      <c r="J89" s="150"/>
      <c r="K89" s="48"/>
      <c r="L89" s="48"/>
      <c r="M89" s="48"/>
      <c r="N89" s="48"/>
      <c r="O89" s="48"/>
      <c r="P89" s="44"/>
      <c r="Q89" s="44"/>
      <c r="R89" s="44"/>
      <c r="S89" s="44"/>
      <c r="T89" s="44"/>
    </row>
    <row r="90" spans="1:20" ht="14.5" x14ac:dyDescent="0.3">
      <c r="A90" s="44"/>
      <c r="B90" s="204"/>
      <c r="C90" s="195"/>
      <c r="D90" s="195"/>
      <c r="E90" s="195"/>
      <c r="F90" s="195"/>
      <c r="G90" s="196"/>
      <c r="H90" s="195"/>
      <c r="I90" s="195"/>
      <c r="J90" s="150"/>
      <c r="K90" s="48"/>
      <c r="L90" s="48"/>
      <c r="M90" s="48"/>
      <c r="N90" s="48"/>
      <c r="O90" s="48"/>
      <c r="P90" s="44"/>
      <c r="Q90" s="44"/>
      <c r="R90" s="44"/>
      <c r="S90" s="44"/>
      <c r="T90" s="44"/>
    </row>
    <row r="91" spans="1:20" ht="14.5" x14ac:dyDescent="0.3">
      <c r="A91" s="44"/>
      <c r="B91" s="204"/>
      <c r="C91" s="195"/>
      <c r="D91" s="195"/>
      <c r="E91" s="195"/>
      <c r="F91" s="195"/>
      <c r="G91" s="196"/>
      <c r="H91" s="195"/>
      <c r="I91" s="195"/>
      <c r="J91" s="150"/>
      <c r="K91" s="48"/>
      <c r="L91" s="48"/>
      <c r="M91" s="48"/>
      <c r="N91" s="48"/>
      <c r="O91" s="48"/>
      <c r="P91" s="44"/>
      <c r="Q91" s="44"/>
      <c r="R91" s="44"/>
      <c r="S91" s="44"/>
      <c r="T91" s="44"/>
    </row>
    <row r="92" spans="1:20" ht="14.5" x14ac:dyDescent="0.3">
      <c r="A92" s="44"/>
      <c r="B92" s="204"/>
      <c r="C92" s="195"/>
      <c r="D92" s="195"/>
      <c r="E92" s="195"/>
      <c r="F92" s="195"/>
      <c r="G92" s="196"/>
      <c r="H92" s="195"/>
      <c r="I92" s="195"/>
      <c r="J92" s="150"/>
      <c r="K92" s="48"/>
      <c r="L92" s="48"/>
      <c r="M92" s="48"/>
      <c r="N92" s="48"/>
      <c r="O92" s="48"/>
      <c r="P92" s="44"/>
      <c r="Q92" s="44"/>
      <c r="R92" s="44"/>
      <c r="S92" s="44"/>
      <c r="T92" s="44"/>
    </row>
    <row r="93" spans="1:20" ht="14.5" x14ac:dyDescent="0.3">
      <c r="A93" s="44"/>
      <c r="B93" s="204"/>
      <c r="C93" s="195"/>
      <c r="D93" s="195"/>
      <c r="E93" s="195"/>
      <c r="F93" s="195"/>
      <c r="G93" s="196"/>
      <c r="H93" s="195"/>
      <c r="I93" s="195"/>
      <c r="J93" s="150"/>
      <c r="K93" s="48"/>
      <c r="L93" s="48"/>
      <c r="M93" s="48"/>
      <c r="N93" s="48"/>
      <c r="O93" s="48"/>
      <c r="P93" s="44"/>
      <c r="Q93" s="44"/>
      <c r="R93" s="44"/>
      <c r="S93" s="44"/>
      <c r="T93" s="44"/>
    </row>
    <row r="94" spans="1:20" ht="14.5" x14ac:dyDescent="0.3">
      <c r="A94" s="44"/>
      <c r="B94" s="204"/>
      <c r="C94" s="195"/>
      <c r="D94" s="195"/>
      <c r="E94" s="195"/>
      <c r="F94" s="195"/>
      <c r="G94" s="196"/>
      <c r="H94" s="195"/>
      <c r="I94" s="195"/>
      <c r="J94" s="150"/>
      <c r="K94" s="48"/>
      <c r="L94" s="48"/>
      <c r="M94" s="48"/>
      <c r="N94" s="48"/>
      <c r="O94" s="48"/>
      <c r="P94" s="44"/>
      <c r="Q94" s="44"/>
      <c r="R94" s="44"/>
      <c r="S94" s="44"/>
      <c r="T94" s="44"/>
    </row>
    <row r="95" spans="1:20" ht="14.5" x14ac:dyDescent="0.3">
      <c r="A95" s="44"/>
      <c r="B95" s="204"/>
      <c r="C95" s="195"/>
      <c r="D95" s="195"/>
      <c r="E95" s="195"/>
      <c r="F95" s="195"/>
      <c r="G95" s="196"/>
      <c r="H95" s="195"/>
      <c r="I95" s="195"/>
      <c r="J95" s="150"/>
      <c r="K95" s="48"/>
      <c r="L95" s="48"/>
      <c r="M95" s="48"/>
      <c r="N95" s="48"/>
      <c r="O95" s="48"/>
      <c r="P95" s="44"/>
      <c r="Q95" s="44"/>
      <c r="R95" s="44"/>
      <c r="S95" s="44"/>
      <c r="T95" s="44"/>
    </row>
    <row r="96" spans="1:20" ht="14.5" x14ac:dyDescent="0.3">
      <c r="A96" s="44"/>
      <c r="B96" s="204"/>
      <c r="C96" s="195"/>
      <c r="D96" s="195"/>
      <c r="E96" s="195"/>
      <c r="F96" s="195"/>
      <c r="G96" s="196"/>
      <c r="H96" s="195"/>
      <c r="I96" s="195"/>
      <c r="J96" s="150"/>
      <c r="K96" s="48"/>
      <c r="L96" s="48"/>
      <c r="M96" s="48"/>
      <c r="N96" s="48"/>
      <c r="O96" s="48"/>
      <c r="P96" s="44"/>
      <c r="Q96" s="44"/>
      <c r="R96" s="44"/>
      <c r="S96" s="44"/>
      <c r="T96" s="44"/>
    </row>
    <row r="97" spans="1:20" ht="14.5" x14ac:dyDescent="0.3">
      <c r="A97" s="44"/>
      <c r="B97" s="204"/>
      <c r="C97" s="195"/>
      <c r="D97" s="195"/>
      <c r="E97" s="195"/>
      <c r="F97" s="195"/>
      <c r="G97" s="196"/>
      <c r="H97" s="195"/>
      <c r="I97" s="195"/>
      <c r="J97" s="150"/>
      <c r="K97" s="48"/>
      <c r="L97" s="48"/>
      <c r="M97" s="48"/>
      <c r="N97" s="48"/>
      <c r="O97" s="48"/>
      <c r="P97" s="44"/>
      <c r="Q97" s="44"/>
      <c r="R97" s="44"/>
      <c r="S97" s="44"/>
      <c r="T97" s="44"/>
    </row>
    <row r="98" spans="1:20" ht="14.5" x14ac:dyDescent="0.3">
      <c r="A98" s="44"/>
      <c r="B98" s="204"/>
      <c r="C98" s="195"/>
      <c r="D98" s="195"/>
      <c r="E98" s="195"/>
      <c r="F98" s="195"/>
      <c r="G98" s="196"/>
      <c r="H98" s="195"/>
      <c r="I98" s="195"/>
      <c r="J98" s="150"/>
      <c r="K98" s="48"/>
      <c r="L98" s="48"/>
      <c r="M98" s="48"/>
      <c r="N98" s="48"/>
      <c r="O98" s="48"/>
      <c r="P98" s="44"/>
      <c r="Q98" s="44"/>
      <c r="R98" s="44"/>
      <c r="S98" s="44"/>
      <c r="T98" s="44"/>
    </row>
    <row r="99" spans="1:20" ht="14.5" x14ac:dyDescent="0.3">
      <c r="A99" s="44"/>
      <c r="B99" s="204"/>
      <c r="C99" s="195"/>
      <c r="D99" s="195"/>
      <c r="E99" s="195"/>
      <c r="F99" s="195"/>
      <c r="G99" s="196"/>
      <c r="H99" s="195"/>
      <c r="I99" s="195"/>
      <c r="J99" s="150"/>
      <c r="K99" s="48"/>
      <c r="L99" s="48"/>
      <c r="M99" s="48"/>
      <c r="N99" s="48"/>
      <c r="O99" s="48"/>
      <c r="P99" s="44"/>
      <c r="Q99" s="44"/>
      <c r="R99" s="44"/>
      <c r="S99" s="44"/>
      <c r="T99" s="44"/>
    </row>
    <row r="100" spans="1:20" ht="14.5" x14ac:dyDescent="0.3">
      <c r="A100" s="44"/>
      <c r="B100" s="204"/>
      <c r="C100" s="195"/>
      <c r="D100" s="195"/>
      <c r="E100" s="195"/>
      <c r="F100" s="195"/>
      <c r="G100" s="196"/>
      <c r="H100" s="195"/>
      <c r="I100" s="195"/>
      <c r="J100" s="150"/>
      <c r="K100" s="48"/>
      <c r="L100" s="48"/>
      <c r="M100" s="48"/>
      <c r="N100" s="48"/>
      <c r="O100" s="48"/>
      <c r="P100" s="44"/>
      <c r="Q100" s="44"/>
      <c r="R100" s="44"/>
      <c r="S100" s="44"/>
      <c r="T100" s="44"/>
    </row>
    <row r="101" spans="1:20" ht="14.5" x14ac:dyDescent="0.3">
      <c r="A101" s="44"/>
      <c r="B101" s="204"/>
      <c r="C101" s="195"/>
      <c r="D101" s="195"/>
      <c r="E101" s="195"/>
      <c r="F101" s="195"/>
      <c r="G101" s="196"/>
      <c r="H101" s="195"/>
      <c r="I101" s="195"/>
      <c r="J101" s="150"/>
      <c r="K101" s="48"/>
      <c r="L101" s="48"/>
      <c r="M101" s="48"/>
      <c r="N101" s="48"/>
      <c r="O101" s="48"/>
      <c r="P101" s="44"/>
      <c r="Q101" s="44"/>
      <c r="R101" s="44"/>
      <c r="S101" s="44"/>
      <c r="T101" s="44"/>
    </row>
    <row r="102" spans="1:20" ht="14.5" x14ac:dyDescent="0.3">
      <c r="B102" s="192"/>
      <c r="C102" s="205"/>
      <c r="D102" s="205"/>
      <c r="E102" s="205"/>
      <c r="F102" s="205"/>
      <c r="G102" s="196"/>
      <c r="H102" s="195"/>
      <c r="I102" s="195"/>
      <c r="J102" s="150"/>
      <c r="K102" s="48"/>
      <c r="L102" s="48"/>
      <c r="M102" s="48"/>
      <c r="N102" s="48"/>
      <c r="O102" s="48"/>
      <c r="P102" s="44"/>
      <c r="Q102" s="44"/>
      <c r="R102" s="44"/>
      <c r="S102" s="44"/>
      <c r="T102" s="44"/>
    </row>
    <row r="103" spans="1:20" ht="14.5" x14ac:dyDescent="0.3">
      <c r="B103" s="192"/>
      <c r="C103" s="205"/>
      <c r="D103" s="205"/>
      <c r="E103" s="205"/>
      <c r="F103" s="205"/>
      <c r="G103" s="206"/>
      <c r="H103" s="205"/>
      <c r="I103" s="205"/>
      <c r="J103" s="207"/>
    </row>
    <row r="104" spans="1:20" ht="14.5" x14ac:dyDescent="0.3">
      <c r="B104" s="192"/>
      <c r="C104" s="205"/>
      <c r="D104" s="205"/>
      <c r="E104" s="205"/>
      <c r="F104" s="205"/>
      <c r="G104" s="206"/>
      <c r="H104" s="205"/>
      <c r="I104" s="205"/>
      <c r="J104" s="207"/>
    </row>
    <row r="105" spans="1:20" ht="14.5" x14ac:dyDescent="0.3">
      <c r="B105" s="192"/>
      <c r="C105" s="205"/>
      <c r="D105" s="205"/>
      <c r="E105" s="205"/>
      <c r="F105" s="205"/>
      <c r="G105" s="206"/>
      <c r="H105" s="205"/>
      <c r="I105" s="205"/>
      <c r="J105" s="207"/>
    </row>
    <row r="106" spans="1:20" ht="14.5" x14ac:dyDescent="0.3">
      <c r="B106" s="192"/>
      <c r="C106" s="205"/>
      <c r="D106" s="205"/>
      <c r="E106" s="205"/>
      <c r="F106" s="205"/>
      <c r="G106" s="206"/>
      <c r="H106" s="205"/>
      <c r="I106" s="205"/>
      <c r="J106" s="207"/>
    </row>
    <row r="107" spans="1:20" ht="14.5" x14ac:dyDescent="0.3">
      <c r="B107" s="192"/>
      <c r="C107" s="205"/>
      <c r="D107" s="205"/>
      <c r="E107" s="205"/>
      <c r="F107" s="205"/>
      <c r="G107" s="206"/>
      <c r="H107" s="205"/>
      <c r="I107" s="205"/>
      <c r="J107" s="207"/>
    </row>
    <row r="108" spans="1:20" ht="14.5" x14ac:dyDescent="0.3">
      <c r="B108" s="192"/>
      <c r="C108" s="205"/>
      <c r="D108" s="205"/>
      <c r="E108" s="205"/>
      <c r="F108" s="205"/>
      <c r="G108" s="206"/>
      <c r="H108" s="205"/>
      <c r="I108" s="205"/>
      <c r="J108" s="207"/>
    </row>
    <row r="109" spans="1:20" ht="14.5" x14ac:dyDescent="0.3">
      <c r="B109" s="192"/>
      <c r="C109" s="205"/>
      <c r="D109" s="205"/>
      <c r="E109" s="205"/>
      <c r="F109" s="205"/>
      <c r="G109" s="206"/>
      <c r="H109" s="205"/>
      <c r="I109" s="205"/>
      <c r="J109" s="207"/>
    </row>
    <row r="110" spans="1:20" ht="14.5" x14ac:dyDescent="0.3">
      <c r="B110" s="192"/>
      <c r="C110" s="205"/>
      <c r="D110" s="205"/>
      <c r="E110" s="205"/>
      <c r="F110" s="205"/>
      <c r="G110" s="206"/>
      <c r="H110" s="205"/>
      <c r="I110" s="205"/>
      <c r="J110" s="207"/>
    </row>
    <row r="111" spans="1:20" s="55" customFormat="1" ht="14.5" x14ac:dyDescent="0.3">
      <c r="A111" s="50"/>
      <c r="B111" s="192"/>
      <c r="C111" s="205"/>
      <c r="D111" s="205"/>
      <c r="E111" s="205"/>
      <c r="F111" s="205"/>
      <c r="G111" s="206"/>
      <c r="H111" s="205"/>
      <c r="I111" s="205"/>
      <c r="J111" s="207"/>
      <c r="P111" s="50"/>
      <c r="Q111" s="50"/>
      <c r="R111" s="50"/>
      <c r="S111" s="50"/>
      <c r="T111" s="50"/>
    </row>
    <row r="112" spans="1:20" s="55" customFormat="1" ht="14.5" x14ac:dyDescent="0.3">
      <c r="A112" s="50"/>
      <c r="B112" s="192"/>
      <c r="C112" s="205"/>
      <c r="D112" s="205"/>
      <c r="E112" s="205"/>
      <c r="F112" s="205"/>
      <c r="G112" s="206"/>
      <c r="H112" s="205"/>
      <c r="I112" s="205"/>
      <c r="J112" s="207"/>
      <c r="P112" s="50"/>
      <c r="Q112" s="50"/>
      <c r="R112" s="50"/>
      <c r="S112" s="50"/>
      <c r="T112" s="50"/>
    </row>
    <row r="113" spans="1:20" s="55" customFormat="1" ht="14.5" x14ac:dyDescent="0.3">
      <c r="A113" s="50"/>
      <c r="B113" s="192"/>
      <c r="C113" s="205"/>
      <c r="D113" s="205"/>
      <c r="E113" s="205"/>
      <c r="F113" s="205"/>
      <c r="G113" s="206"/>
      <c r="H113" s="205"/>
      <c r="I113" s="205"/>
      <c r="J113" s="207"/>
      <c r="P113" s="50"/>
      <c r="Q113" s="50"/>
      <c r="R113" s="50"/>
      <c r="S113" s="50"/>
      <c r="T113" s="50"/>
    </row>
    <row r="114" spans="1:20" s="55" customFormat="1" ht="14.5" x14ac:dyDescent="0.3">
      <c r="A114" s="50"/>
      <c r="B114" s="192"/>
      <c r="C114" s="205"/>
      <c r="D114" s="205"/>
      <c r="E114" s="205"/>
      <c r="F114" s="205"/>
      <c r="G114" s="206"/>
      <c r="H114" s="205"/>
      <c r="I114" s="205"/>
      <c r="J114" s="207"/>
      <c r="P114" s="50"/>
      <c r="Q114" s="50"/>
      <c r="R114" s="50"/>
      <c r="S114" s="50"/>
      <c r="T114" s="50"/>
    </row>
    <row r="115" spans="1:20" s="55" customFormat="1" ht="14.5" x14ac:dyDescent="0.3">
      <c r="A115" s="50"/>
      <c r="B115" s="192"/>
      <c r="C115" s="205"/>
      <c r="D115" s="205"/>
      <c r="E115" s="205"/>
      <c r="F115" s="205"/>
      <c r="G115" s="206"/>
      <c r="H115" s="205"/>
      <c r="I115" s="205"/>
      <c r="J115" s="207"/>
      <c r="P115" s="50"/>
      <c r="Q115" s="50"/>
      <c r="R115" s="50"/>
      <c r="S115" s="50"/>
      <c r="T115" s="50"/>
    </row>
    <row r="116" spans="1:20" s="55" customFormat="1" ht="14.5" x14ac:dyDescent="0.3">
      <c r="A116" s="50"/>
      <c r="B116" s="192"/>
      <c r="C116" s="205"/>
      <c r="D116" s="205"/>
      <c r="E116" s="205"/>
      <c r="F116" s="205"/>
      <c r="G116" s="206"/>
      <c r="H116" s="205"/>
      <c r="I116" s="205"/>
      <c r="J116" s="207"/>
      <c r="P116" s="50"/>
      <c r="Q116" s="50"/>
      <c r="R116" s="50"/>
      <c r="S116" s="50"/>
      <c r="T116" s="50"/>
    </row>
    <row r="117" spans="1:20" s="55" customFormat="1" ht="14.5" x14ac:dyDescent="0.3">
      <c r="A117" s="50"/>
      <c r="B117" s="192"/>
      <c r="C117" s="205"/>
      <c r="D117" s="205"/>
      <c r="E117" s="205"/>
      <c r="F117" s="205"/>
      <c r="G117" s="206"/>
      <c r="H117" s="205"/>
      <c r="I117" s="205"/>
      <c r="J117" s="207"/>
      <c r="P117" s="50"/>
      <c r="Q117" s="50"/>
      <c r="R117" s="50"/>
      <c r="S117" s="50"/>
      <c r="T117" s="50"/>
    </row>
    <row r="118" spans="1:20" s="55" customFormat="1" ht="14.5" x14ac:dyDescent="0.3">
      <c r="A118" s="50"/>
      <c r="B118" s="192"/>
      <c r="C118" s="205"/>
      <c r="D118" s="205"/>
      <c r="E118" s="205"/>
      <c r="F118" s="205"/>
      <c r="G118" s="206"/>
      <c r="H118" s="205"/>
      <c r="I118" s="205"/>
      <c r="J118" s="207"/>
      <c r="P118" s="50"/>
      <c r="Q118" s="50"/>
      <c r="R118" s="50"/>
      <c r="S118" s="50"/>
      <c r="T118" s="50"/>
    </row>
    <row r="119" spans="1:20" s="55" customFormat="1" ht="14.5" x14ac:dyDescent="0.3">
      <c r="A119" s="50"/>
      <c r="B119" s="192"/>
      <c r="C119" s="205"/>
      <c r="D119" s="205"/>
      <c r="E119" s="205"/>
      <c r="F119" s="205"/>
      <c r="G119" s="206"/>
      <c r="H119" s="205"/>
      <c r="I119" s="205"/>
      <c r="J119" s="207"/>
      <c r="P119" s="50"/>
      <c r="Q119" s="50"/>
      <c r="R119" s="50"/>
      <c r="S119" s="50"/>
      <c r="T119" s="50"/>
    </row>
    <row r="120" spans="1:20" s="55" customFormat="1" ht="14.5" x14ac:dyDescent="0.3">
      <c r="A120" s="50"/>
      <c r="B120" s="192"/>
      <c r="C120" s="205"/>
      <c r="D120" s="205"/>
      <c r="E120" s="205"/>
      <c r="F120" s="205"/>
      <c r="G120" s="206"/>
      <c r="H120" s="205"/>
      <c r="I120" s="205"/>
      <c r="J120" s="207"/>
      <c r="P120" s="50"/>
      <c r="Q120" s="50"/>
      <c r="R120" s="50"/>
      <c r="S120" s="50"/>
      <c r="T120" s="50"/>
    </row>
    <row r="121" spans="1:20" s="55" customFormat="1" ht="14.5" x14ac:dyDescent="0.3">
      <c r="A121" s="50"/>
      <c r="B121" s="192"/>
      <c r="C121" s="205"/>
      <c r="D121" s="205"/>
      <c r="E121" s="205"/>
      <c r="F121" s="205"/>
      <c r="G121" s="206"/>
      <c r="H121" s="205"/>
      <c r="I121" s="205"/>
      <c r="J121" s="207"/>
      <c r="P121" s="50"/>
      <c r="Q121" s="50"/>
      <c r="R121" s="50"/>
      <c r="S121" s="50"/>
      <c r="T121" s="50"/>
    </row>
    <row r="122" spans="1:20" s="55" customFormat="1" ht="14.5" x14ac:dyDescent="0.3">
      <c r="A122" s="50"/>
      <c r="B122" s="192"/>
      <c r="C122" s="205"/>
      <c r="D122" s="205"/>
      <c r="E122" s="205"/>
      <c r="F122" s="205"/>
      <c r="G122" s="206"/>
      <c r="H122" s="205"/>
      <c r="I122" s="205"/>
      <c r="J122" s="207"/>
      <c r="P122" s="50"/>
      <c r="Q122" s="50"/>
      <c r="R122" s="50"/>
      <c r="S122" s="50"/>
      <c r="T122" s="50"/>
    </row>
    <row r="123" spans="1:20" s="55" customFormat="1" ht="14.5" x14ac:dyDescent="0.3">
      <c r="A123" s="50"/>
      <c r="B123" s="192"/>
      <c r="C123" s="205"/>
      <c r="D123" s="205"/>
      <c r="E123" s="205"/>
      <c r="F123" s="205"/>
      <c r="G123" s="206"/>
      <c r="H123" s="205"/>
      <c r="I123" s="205"/>
      <c r="J123" s="207"/>
      <c r="P123" s="50"/>
      <c r="Q123" s="50"/>
      <c r="R123" s="50"/>
      <c r="S123" s="50"/>
      <c r="T123" s="50"/>
    </row>
    <row r="124" spans="1:20" s="55" customFormat="1" ht="14.5" x14ac:dyDescent="0.3">
      <c r="A124" s="50"/>
      <c r="B124" s="192"/>
      <c r="C124" s="205"/>
      <c r="D124" s="205"/>
      <c r="E124" s="205"/>
      <c r="F124" s="205"/>
      <c r="G124" s="206"/>
      <c r="H124" s="205"/>
      <c r="I124" s="205"/>
      <c r="J124" s="207"/>
      <c r="P124" s="50"/>
      <c r="Q124" s="50"/>
      <c r="R124" s="50"/>
      <c r="S124" s="50"/>
      <c r="T124" s="50"/>
    </row>
    <row r="125" spans="1:20" s="55" customFormat="1" ht="14.5" x14ac:dyDescent="0.3">
      <c r="A125" s="50"/>
      <c r="B125" s="192"/>
      <c r="C125" s="205"/>
      <c r="D125" s="205"/>
      <c r="E125" s="205"/>
      <c r="F125" s="205"/>
      <c r="G125" s="206"/>
      <c r="H125" s="205"/>
      <c r="I125" s="205"/>
      <c r="J125" s="207"/>
      <c r="P125" s="50"/>
      <c r="Q125" s="50"/>
      <c r="R125" s="50"/>
      <c r="S125" s="50"/>
      <c r="T125" s="50"/>
    </row>
    <row r="126" spans="1:20" s="55" customFormat="1" ht="14.5" x14ac:dyDescent="0.3">
      <c r="A126" s="50"/>
      <c r="B126" s="192"/>
      <c r="C126" s="205"/>
      <c r="D126" s="205"/>
      <c r="E126" s="205"/>
      <c r="F126" s="205"/>
      <c r="G126" s="206"/>
      <c r="H126" s="205"/>
      <c r="I126" s="205"/>
      <c r="J126" s="207"/>
      <c r="P126" s="50"/>
      <c r="Q126" s="50"/>
      <c r="R126" s="50"/>
      <c r="S126" s="50"/>
      <c r="T126" s="50"/>
    </row>
    <row r="127" spans="1:20" s="55" customFormat="1" ht="14.5" x14ac:dyDescent="0.3">
      <c r="A127" s="50"/>
      <c r="B127" s="192"/>
      <c r="C127" s="205"/>
      <c r="D127" s="205"/>
      <c r="E127" s="205"/>
      <c r="F127" s="205"/>
      <c r="G127" s="206"/>
      <c r="H127" s="205"/>
      <c r="I127" s="205"/>
      <c r="J127" s="207"/>
      <c r="P127" s="50"/>
      <c r="Q127" s="50"/>
      <c r="R127" s="50"/>
      <c r="S127" s="50"/>
      <c r="T127" s="50"/>
    </row>
    <row r="128" spans="1:20" s="55" customFormat="1" ht="14.5" x14ac:dyDescent="0.3">
      <c r="A128" s="50"/>
      <c r="B128" s="192"/>
      <c r="C128" s="205"/>
      <c r="D128" s="205"/>
      <c r="E128" s="205"/>
      <c r="F128" s="205"/>
      <c r="G128" s="206"/>
      <c r="H128" s="205"/>
      <c r="I128" s="205"/>
      <c r="J128" s="207"/>
      <c r="P128" s="50"/>
      <c r="Q128" s="50"/>
      <c r="R128" s="50"/>
      <c r="S128" s="50"/>
      <c r="T128" s="50"/>
    </row>
    <row r="129" spans="1:20" s="55" customFormat="1" ht="14.5" x14ac:dyDescent="0.3">
      <c r="A129" s="50"/>
      <c r="B129" s="192"/>
      <c r="C129" s="205"/>
      <c r="D129" s="205"/>
      <c r="E129" s="205"/>
      <c r="F129" s="205"/>
      <c r="G129" s="206"/>
      <c r="H129" s="205"/>
      <c r="I129" s="205"/>
      <c r="J129" s="207"/>
      <c r="P129" s="50"/>
      <c r="Q129" s="50"/>
      <c r="R129" s="50"/>
      <c r="S129" s="50"/>
      <c r="T129" s="50"/>
    </row>
    <row r="130" spans="1:20" s="55" customFormat="1" ht="14.5" x14ac:dyDescent="0.3">
      <c r="A130" s="50"/>
      <c r="B130" s="192"/>
      <c r="C130" s="205"/>
      <c r="D130" s="205"/>
      <c r="E130" s="205"/>
      <c r="F130" s="205"/>
      <c r="G130" s="206"/>
      <c r="H130" s="205"/>
      <c r="I130" s="205"/>
      <c r="J130" s="207"/>
      <c r="P130" s="50"/>
      <c r="Q130" s="50"/>
      <c r="R130" s="50"/>
      <c r="S130" s="50"/>
      <c r="T130" s="50"/>
    </row>
    <row r="131" spans="1:20" s="55" customFormat="1" ht="14.5" x14ac:dyDescent="0.3">
      <c r="A131" s="50"/>
      <c r="B131" s="192"/>
      <c r="C131" s="205"/>
      <c r="D131" s="205"/>
      <c r="E131" s="205"/>
      <c r="F131" s="205"/>
      <c r="G131" s="206"/>
      <c r="H131" s="205"/>
      <c r="I131" s="205"/>
      <c r="J131" s="207"/>
      <c r="P131" s="50"/>
      <c r="Q131" s="50"/>
      <c r="R131" s="50"/>
      <c r="S131" s="50"/>
      <c r="T131" s="50"/>
    </row>
    <row r="132" spans="1:20" s="55" customFormat="1" ht="14.5" x14ac:dyDescent="0.3">
      <c r="A132" s="50"/>
      <c r="B132" s="192"/>
      <c r="C132" s="205"/>
      <c r="D132" s="205"/>
      <c r="E132" s="205"/>
      <c r="F132" s="205"/>
      <c r="G132" s="206"/>
      <c r="H132" s="205"/>
      <c r="I132" s="205"/>
      <c r="J132" s="207"/>
      <c r="P132" s="50"/>
      <c r="Q132" s="50"/>
      <c r="R132" s="50"/>
      <c r="S132" s="50"/>
      <c r="T132" s="50"/>
    </row>
    <row r="133" spans="1:20" s="55" customFormat="1" ht="14.5" x14ac:dyDescent="0.3">
      <c r="A133" s="50"/>
      <c r="B133" s="192"/>
      <c r="C133" s="205"/>
      <c r="D133" s="205"/>
      <c r="E133" s="205"/>
      <c r="F133" s="205"/>
      <c r="G133" s="206"/>
      <c r="H133" s="205"/>
      <c r="I133" s="205"/>
      <c r="J133" s="207"/>
      <c r="P133" s="50"/>
      <c r="Q133" s="50"/>
      <c r="R133" s="50"/>
      <c r="S133" s="50"/>
      <c r="T133" s="50"/>
    </row>
    <row r="134" spans="1:20" s="55" customFormat="1" ht="14.5" x14ac:dyDescent="0.3">
      <c r="A134" s="50"/>
      <c r="B134" s="192"/>
      <c r="C134" s="205"/>
      <c r="D134" s="205"/>
      <c r="E134" s="205"/>
      <c r="F134" s="205"/>
      <c r="G134" s="206"/>
      <c r="H134" s="205"/>
      <c r="I134" s="205"/>
      <c r="J134" s="207"/>
      <c r="P134" s="50"/>
      <c r="Q134" s="50"/>
      <c r="R134" s="50"/>
      <c r="S134" s="50"/>
      <c r="T134" s="50"/>
    </row>
    <row r="135" spans="1:20" s="55" customFormat="1" ht="14.5" x14ac:dyDescent="0.3">
      <c r="A135" s="50"/>
      <c r="B135" s="192"/>
      <c r="C135" s="205"/>
      <c r="D135" s="205"/>
      <c r="E135" s="205"/>
      <c r="F135" s="205"/>
      <c r="G135" s="206"/>
      <c r="H135" s="205"/>
      <c r="I135" s="205"/>
      <c r="J135" s="207"/>
      <c r="P135" s="50"/>
      <c r="Q135" s="50"/>
      <c r="R135" s="50"/>
      <c r="S135" s="50"/>
      <c r="T135" s="50"/>
    </row>
    <row r="136" spans="1:20" s="55" customFormat="1" ht="14.5" x14ac:dyDescent="0.3">
      <c r="A136" s="50"/>
      <c r="B136" s="192"/>
      <c r="C136" s="205"/>
      <c r="D136" s="205"/>
      <c r="E136" s="205"/>
      <c r="F136" s="205"/>
      <c r="G136" s="206"/>
      <c r="H136" s="205"/>
      <c r="I136" s="205"/>
      <c r="J136" s="207"/>
      <c r="P136" s="50"/>
      <c r="Q136" s="50"/>
      <c r="R136" s="50"/>
      <c r="S136" s="50"/>
      <c r="T136" s="50"/>
    </row>
    <row r="137" spans="1:20" s="55" customFormat="1" ht="14.5" x14ac:dyDescent="0.3">
      <c r="A137" s="50"/>
      <c r="B137" s="192"/>
      <c r="C137" s="205"/>
      <c r="D137" s="205"/>
      <c r="E137" s="205"/>
      <c r="F137" s="205"/>
      <c r="G137" s="206"/>
      <c r="H137" s="205"/>
      <c r="I137" s="205"/>
      <c r="J137" s="207"/>
      <c r="P137" s="50"/>
      <c r="Q137" s="50"/>
      <c r="R137" s="50"/>
      <c r="S137" s="50"/>
      <c r="T137" s="50"/>
    </row>
    <row r="138" spans="1:20" s="55" customFormat="1" ht="14.5" x14ac:dyDescent="0.3">
      <c r="A138" s="50"/>
      <c r="B138" s="192"/>
      <c r="C138" s="205"/>
      <c r="D138" s="205"/>
      <c r="E138" s="205"/>
      <c r="F138" s="205"/>
      <c r="G138" s="206"/>
      <c r="H138" s="205"/>
      <c r="I138" s="205"/>
      <c r="J138" s="207"/>
      <c r="P138" s="50"/>
      <c r="Q138" s="50"/>
      <c r="R138" s="50"/>
      <c r="S138" s="50"/>
      <c r="T138" s="50"/>
    </row>
    <row r="139" spans="1:20" s="55" customFormat="1" ht="14.5" x14ac:dyDescent="0.3">
      <c r="A139" s="50"/>
      <c r="B139" s="192"/>
      <c r="C139" s="205"/>
      <c r="D139" s="205"/>
      <c r="E139" s="205"/>
      <c r="F139" s="205"/>
      <c r="G139" s="206"/>
      <c r="H139" s="205"/>
      <c r="I139" s="205"/>
      <c r="J139" s="207"/>
      <c r="P139" s="50"/>
      <c r="Q139" s="50"/>
      <c r="R139" s="50"/>
      <c r="S139" s="50"/>
      <c r="T139" s="50"/>
    </row>
    <row r="140" spans="1:20" s="55" customFormat="1" ht="14.5" x14ac:dyDescent="0.3">
      <c r="A140" s="50"/>
      <c r="B140" s="192"/>
      <c r="C140" s="205"/>
      <c r="D140" s="205"/>
      <c r="E140" s="205"/>
      <c r="F140" s="205"/>
      <c r="G140" s="206"/>
      <c r="H140" s="205"/>
      <c r="I140" s="205"/>
      <c r="J140" s="207"/>
      <c r="P140" s="50"/>
      <c r="Q140" s="50"/>
      <c r="R140" s="50"/>
      <c r="S140" s="50"/>
      <c r="T140" s="50"/>
    </row>
    <row r="141" spans="1:20" s="55" customFormat="1" ht="14.5" x14ac:dyDescent="0.3">
      <c r="A141" s="50"/>
      <c r="B141" s="192"/>
      <c r="C141" s="205"/>
      <c r="D141" s="205"/>
      <c r="E141" s="205"/>
      <c r="F141" s="205"/>
      <c r="G141" s="206"/>
      <c r="H141" s="205"/>
      <c r="I141" s="205"/>
      <c r="J141" s="207"/>
      <c r="P141" s="50"/>
      <c r="Q141" s="50"/>
      <c r="R141" s="50"/>
      <c r="S141" s="50"/>
      <c r="T141" s="50"/>
    </row>
    <row r="142" spans="1:20" s="55" customFormat="1" ht="14.5" x14ac:dyDescent="0.3">
      <c r="A142" s="50"/>
      <c r="B142" s="192"/>
      <c r="C142" s="205"/>
      <c r="D142" s="205"/>
      <c r="E142" s="205"/>
      <c r="F142" s="205"/>
      <c r="G142" s="206"/>
      <c r="H142" s="205"/>
      <c r="I142" s="205"/>
      <c r="J142" s="207"/>
      <c r="P142" s="50"/>
      <c r="Q142" s="50"/>
      <c r="R142" s="50"/>
      <c r="S142" s="50"/>
      <c r="T142" s="50"/>
    </row>
    <row r="143" spans="1:20" s="55" customFormat="1" ht="14.5" x14ac:dyDescent="0.3">
      <c r="A143" s="50"/>
      <c r="B143" s="192"/>
      <c r="C143" s="205"/>
      <c r="D143" s="205"/>
      <c r="E143" s="205"/>
      <c r="F143" s="205"/>
      <c r="G143" s="206"/>
      <c r="H143" s="205"/>
      <c r="I143" s="205"/>
      <c r="J143" s="207"/>
      <c r="P143" s="50"/>
      <c r="Q143" s="50"/>
      <c r="R143" s="50"/>
      <c r="S143" s="50"/>
      <c r="T143" s="50"/>
    </row>
    <row r="144" spans="1:20" s="55" customFormat="1" ht="14.5" x14ac:dyDescent="0.3">
      <c r="A144" s="50"/>
      <c r="B144" s="192"/>
      <c r="C144" s="205"/>
      <c r="D144" s="205"/>
      <c r="E144" s="205"/>
      <c r="F144" s="205"/>
      <c r="G144" s="206"/>
      <c r="H144" s="205"/>
      <c r="I144" s="205"/>
      <c r="J144" s="207"/>
      <c r="P144" s="50"/>
      <c r="Q144" s="50"/>
      <c r="R144" s="50"/>
      <c r="S144" s="50"/>
      <c r="T144" s="50"/>
    </row>
    <row r="145" spans="1:20" s="55" customFormat="1" ht="14.5" x14ac:dyDescent="0.3">
      <c r="A145" s="50"/>
      <c r="B145" s="192"/>
      <c r="C145" s="205"/>
      <c r="D145" s="205"/>
      <c r="E145" s="205"/>
      <c r="F145" s="205"/>
      <c r="G145" s="206"/>
      <c r="H145" s="205"/>
      <c r="I145" s="205"/>
      <c r="J145" s="207"/>
      <c r="P145" s="50"/>
      <c r="Q145" s="50"/>
      <c r="R145" s="50"/>
      <c r="S145" s="50"/>
      <c r="T145" s="50"/>
    </row>
    <row r="146" spans="1:20" s="55" customFormat="1" ht="14.5" x14ac:dyDescent="0.3">
      <c r="A146" s="50"/>
      <c r="B146" s="192"/>
      <c r="C146" s="205"/>
      <c r="D146" s="205"/>
      <c r="E146" s="205"/>
      <c r="F146" s="205"/>
      <c r="G146" s="206"/>
      <c r="H146" s="205"/>
      <c r="I146" s="205"/>
      <c r="J146" s="207"/>
      <c r="P146" s="50"/>
      <c r="Q146" s="50"/>
      <c r="R146" s="50"/>
      <c r="S146" s="50"/>
      <c r="T146" s="50"/>
    </row>
    <row r="147" spans="1:20" s="55" customFormat="1" ht="14.5" x14ac:dyDescent="0.3">
      <c r="A147" s="50"/>
      <c r="B147" s="192"/>
      <c r="C147" s="205"/>
      <c r="D147" s="205"/>
      <c r="E147" s="205"/>
      <c r="F147" s="205"/>
      <c r="G147" s="206"/>
      <c r="H147" s="205"/>
      <c r="I147" s="205"/>
      <c r="J147" s="207"/>
      <c r="P147" s="50"/>
      <c r="Q147" s="50"/>
      <c r="R147" s="50"/>
      <c r="S147" s="50"/>
      <c r="T147" s="50"/>
    </row>
    <row r="148" spans="1:20" s="55" customFormat="1" ht="14.5" x14ac:dyDescent="0.3">
      <c r="A148" s="50"/>
      <c r="B148" s="192"/>
      <c r="C148" s="205"/>
      <c r="D148" s="205"/>
      <c r="E148" s="205"/>
      <c r="F148" s="205"/>
      <c r="G148" s="206"/>
      <c r="H148" s="205"/>
      <c r="I148" s="205"/>
      <c r="J148" s="207"/>
      <c r="P148" s="50"/>
      <c r="Q148" s="50"/>
      <c r="R148" s="50"/>
      <c r="S148" s="50"/>
      <c r="T148" s="50"/>
    </row>
    <row r="149" spans="1:20" s="55" customFormat="1" ht="14.5" x14ac:dyDescent="0.3">
      <c r="A149" s="50"/>
      <c r="B149" s="192"/>
      <c r="C149" s="205"/>
      <c r="D149" s="205"/>
      <c r="E149" s="205"/>
      <c r="F149" s="205"/>
      <c r="G149" s="206"/>
      <c r="H149" s="205"/>
      <c r="I149" s="205"/>
      <c r="J149" s="207"/>
      <c r="P149" s="50"/>
      <c r="Q149" s="50"/>
      <c r="R149" s="50"/>
      <c r="S149" s="50"/>
      <c r="T149" s="50"/>
    </row>
    <row r="150" spans="1:20" s="55" customFormat="1" ht="14.5" x14ac:dyDescent="0.3">
      <c r="A150" s="50"/>
      <c r="B150" s="192"/>
      <c r="C150" s="205"/>
      <c r="D150" s="205"/>
      <c r="E150" s="205"/>
      <c r="F150" s="205"/>
      <c r="G150" s="206"/>
      <c r="H150" s="205"/>
      <c r="I150" s="205"/>
      <c r="J150" s="207"/>
      <c r="P150" s="50"/>
      <c r="Q150" s="50"/>
      <c r="R150" s="50"/>
      <c r="S150" s="50"/>
      <c r="T150" s="50"/>
    </row>
    <row r="151" spans="1:20" s="55" customFormat="1" ht="14.5" x14ac:dyDescent="0.3">
      <c r="A151" s="50"/>
      <c r="B151" s="192"/>
      <c r="C151" s="205"/>
      <c r="D151" s="205"/>
      <c r="E151" s="205"/>
      <c r="F151" s="205"/>
      <c r="G151" s="206"/>
      <c r="H151" s="205"/>
      <c r="I151" s="205"/>
      <c r="J151" s="207"/>
      <c r="P151" s="50"/>
      <c r="Q151" s="50"/>
      <c r="R151" s="50"/>
      <c r="S151" s="50"/>
      <c r="T151" s="50"/>
    </row>
    <row r="152" spans="1:20" s="55" customFormat="1" ht="14.5" x14ac:dyDescent="0.3">
      <c r="A152" s="50"/>
      <c r="B152" s="192"/>
      <c r="C152" s="205"/>
      <c r="D152" s="205"/>
      <c r="E152" s="205"/>
      <c r="F152" s="205"/>
      <c r="G152" s="206"/>
      <c r="H152" s="205"/>
      <c r="I152" s="205"/>
      <c r="J152" s="207"/>
      <c r="P152" s="50"/>
      <c r="Q152" s="50"/>
      <c r="R152" s="50"/>
      <c r="S152" s="50"/>
      <c r="T152" s="50"/>
    </row>
    <row r="153" spans="1:20" s="55" customFormat="1" ht="14.5" x14ac:dyDescent="0.3">
      <c r="A153" s="50"/>
      <c r="B153" s="192"/>
      <c r="C153" s="205"/>
      <c r="D153" s="205"/>
      <c r="E153" s="205"/>
      <c r="F153" s="205"/>
      <c r="G153" s="206"/>
      <c r="H153" s="205"/>
      <c r="I153" s="205"/>
      <c r="J153" s="207"/>
      <c r="P153" s="50"/>
      <c r="Q153" s="50"/>
      <c r="R153" s="50"/>
      <c r="S153" s="50"/>
      <c r="T153" s="50"/>
    </row>
    <row r="154" spans="1:20" s="55" customFormat="1" ht="14.5" x14ac:dyDescent="0.3">
      <c r="A154" s="50"/>
      <c r="B154" s="192"/>
      <c r="C154" s="205"/>
      <c r="D154" s="205"/>
      <c r="E154" s="205"/>
      <c r="F154" s="205"/>
      <c r="G154" s="206"/>
      <c r="H154" s="205"/>
      <c r="I154" s="205"/>
      <c r="J154" s="207"/>
      <c r="P154" s="50"/>
      <c r="Q154" s="50"/>
      <c r="R154" s="50"/>
      <c r="S154" s="50"/>
      <c r="T154" s="50"/>
    </row>
    <row r="155" spans="1:20" s="55" customFormat="1" ht="14.5" x14ac:dyDescent="0.3">
      <c r="A155" s="50"/>
      <c r="B155" s="192"/>
      <c r="C155" s="205"/>
      <c r="D155" s="205"/>
      <c r="E155" s="205"/>
      <c r="F155" s="205"/>
      <c r="G155" s="206"/>
      <c r="H155" s="205"/>
      <c r="I155" s="205"/>
      <c r="J155" s="207"/>
      <c r="P155" s="50"/>
      <c r="Q155" s="50"/>
      <c r="R155" s="50"/>
      <c r="S155" s="50"/>
      <c r="T155" s="50"/>
    </row>
    <row r="156" spans="1:20" s="55" customFormat="1" ht="14.5" x14ac:dyDescent="0.3">
      <c r="A156" s="50"/>
      <c r="B156" s="192"/>
      <c r="C156" s="205"/>
      <c r="D156" s="205"/>
      <c r="E156" s="205"/>
      <c r="F156" s="205"/>
      <c r="G156" s="206"/>
      <c r="H156" s="205"/>
      <c r="I156" s="205"/>
      <c r="J156" s="207"/>
      <c r="P156" s="50"/>
      <c r="Q156" s="50"/>
      <c r="R156" s="50"/>
      <c r="S156" s="50"/>
      <c r="T156" s="50"/>
    </row>
    <row r="157" spans="1:20" s="55" customFormat="1" ht="14.5" x14ac:dyDescent="0.3">
      <c r="A157" s="50"/>
      <c r="B157" s="192"/>
      <c r="C157" s="205"/>
      <c r="D157" s="205"/>
      <c r="E157" s="205"/>
      <c r="F157" s="205"/>
      <c r="G157" s="206"/>
      <c r="H157" s="205"/>
      <c r="I157" s="205"/>
      <c r="J157" s="207"/>
      <c r="P157" s="50"/>
      <c r="Q157" s="50"/>
      <c r="R157" s="50"/>
      <c r="S157" s="50"/>
      <c r="T157" s="50"/>
    </row>
    <row r="158" spans="1:20" s="55" customFormat="1" ht="14.5" x14ac:dyDescent="0.3">
      <c r="A158" s="50"/>
      <c r="B158" s="192"/>
      <c r="C158" s="205"/>
      <c r="D158" s="205"/>
      <c r="E158" s="205"/>
      <c r="F158" s="205"/>
      <c r="G158" s="206"/>
      <c r="H158" s="205"/>
      <c r="I158" s="205"/>
      <c r="J158" s="207"/>
      <c r="P158" s="50"/>
      <c r="Q158" s="50"/>
      <c r="R158" s="50"/>
      <c r="S158" s="50"/>
      <c r="T158" s="50"/>
    </row>
    <row r="159" spans="1:20" s="55" customFormat="1" ht="14.5" x14ac:dyDescent="0.3">
      <c r="A159" s="50"/>
      <c r="B159" s="192"/>
      <c r="C159" s="205"/>
      <c r="D159" s="205"/>
      <c r="E159" s="205"/>
      <c r="F159" s="205"/>
      <c r="G159" s="206"/>
      <c r="H159" s="205"/>
      <c r="I159" s="205"/>
      <c r="J159" s="207"/>
      <c r="P159" s="50"/>
      <c r="Q159" s="50"/>
      <c r="R159" s="50"/>
      <c r="S159" s="50"/>
      <c r="T159" s="50"/>
    </row>
    <row r="160" spans="1:20" s="55" customFormat="1" ht="14.5" x14ac:dyDescent="0.3">
      <c r="A160" s="50"/>
      <c r="B160" s="192"/>
      <c r="C160" s="205"/>
      <c r="D160" s="205"/>
      <c r="E160" s="205"/>
      <c r="F160" s="205"/>
      <c r="G160" s="206"/>
      <c r="H160" s="205"/>
      <c r="I160" s="205"/>
      <c r="J160" s="207"/>
      <c r="P160" s="50"/>
      <c r="Q160" s="50"/>
      <c r="R160" s="50"/>
      <c r="S160" s="50"/>
      <c r="T160" s="50"/>
    </row>
    <row r="161" spans="1:20" s="55" customFormat="1" ht="14.5" x14ac:dyDescent="0.3">
      <c r="A161" s="50"/>
      <c r="B161" s="192"/>
      <c r="C161" s="205"/>
      <c r="D161" s="205"/>
      <c r="E161" s="205"/>
      <c r="F161" s="205"/>
      <c r="G161" s="206"/>
      <c r="H161" s="205"/>
      <c r="I161" s="205"/>
      <c r="J161" s="207"/>
      <c r="P161" s="50"/>
      <c r="Q161" s="50"/>
      <c r="R161" s="50"/>
      <c r="S161" s="50"/>
      <c r="T161" s="50"/>
    </row>
    <row r="162" spans="1:20" s="55" customFormat="1" ht="14.5" x14ac:dyDescent="0.3">
      <c r="A162" s="50"/>
      <c r="B162" s="192"/>
      <c r="C162" s="205"/>
      <c r="D162" s="205"/>
      <c r="E162" s="205"/>
      <c r="F162" s="205"/>
      <c r="G162" s="206"/>
      <c r="H162" s="205"/>
      <c r="I162" s="205"/>
      <c r="J162" s="207"/>
      <c r="P162" s="50"/>
      <c r="Q162" s="50"/>
      <c r="R162" s="50"/>
      <c r="S162" s="50"/>
      <c r="T162" s="50"/>
    </row>
    <row r="163" spans="1:20" s="55" customFormat="1" ht="14.5" x14ac:dyDescent="0.3">
      <c r="A163" s="50"/>
      <c r="B163" s="192"/>
      <c r="C163" s="205"/>
      <c r="D163" s="205"/>
      <c r="E163" s="205"/>
      <c r="F163" s="205"/>
      <c r="G163" s="206"/>
      <c r="H163" s="205"/>
      <c r="I163" s="205"/>
      <c r="J163" s="207"/>
      <c r="P163" s="50"/>
      <c r="Q163" s="50"/>
      <c r="R163" s="50"/>
      <c r="S163" s="50"/>
      <c r="T163" s="50"/>
    </row>
    <row r="164" spans="1:20" s="55" customFormat="1" ht="14.5" x14ac:dyDescent="0.3">
      <c r="A164" s="50"/>
      <c r="B164" s="192"/>
      <c r="C164" s="205"/>
      <c r="D164" s="205"/>
      <c r="E164" s="205"/>
      <c r="F164" s="205"/>
      <c r="G164" s="206"/>
      <c r="H164" s="205"/>
      <c r="I164" s="205"/>
      <c r="J164" s="207"/>
      <c r="P164" s="50"/>
      <c r="Q164" s="50"/>
      <c r="R164" s="50"/>
      <c r="S164" s="50"/>
      <c r="T164" s="50"/>
    </row>
    <row r="165" spans="1:20" s="55" customFormat="1" ht="14.5" x14ac:dyDescent="0.3">
      <c r="A165" s="50"/>
      <c r="B165" s="192"/>
      <c r="C165" s="205"/>
      <c r="D165" s="205"/>
      <c r="E165" s="205"/>
      <c r="F165" s="205"/>
      <c r="G165" s="206"/>
      <c r="H165" s="205"/>
      <c r="I165" s="205"/>
      <c r="J165" s="207"/>
      <c r="P165" s="50"/>
      <c r="Q165" s="50"/>
      <c r="R165" s="50"/>
      <c r="S165" s="50"/>
      <c r="T165" s="50"/>
    </row>
    <row r="166" spans="1:20" s="55" customFormat="1" ht="14.5" x14ac:dyDescent="0.3">
      <c r="A166" s="50"/>
      <c r="B166" s="192"/>
      <c r="C166" s="205"/>
      <c r="D166" s="205"/>
      <c r="E166" s="205"/>
      <c r="F166" s="205"/>
      <c r="G166" s="206"/>
      <c r="H166" s="205"/>
      <c r="I166" s="205"/>
      <c r="J166" s="207"/>
      <c r="P166" s="50"/>
      <c r="Q166" s="50"/>
      <c r="R166" s="50"/>
      <c r="S166" s="50"/>
      <c r="T166" s="50"/>
    </row>
    <row r="167" spans="1:20" s="55" customFormat="1" ht="14.5" x14ac:dyDescent="0.3">
      <c r="A167" s="50"/>
      <c r="B167" s="192"/>
      <c r="C167" s="205"/>
      <c r="D167" s="205"/>
      <c r="E167" s="205"/>
      <c r="F167" s="205"/>
      <c r="G167" s="206"/>
      <c r="H167" s="205"/>
      <c r="I167" s="205"/>
      <c r="J167" s="207"/>
      <c r="P167" s="50"/>
      <c r="Q167" s="50"/>
      <c r="R167" s="50"/>
      <c r="S167" s="50"/>
      <c r="T167" s="50"/>
    </row>
    <row r="168" spans="1:20" s="55" customFormat="1" ht="14.5" x14ac:dyDescent="0.3">
      <c r="A168" s="50"/>
      <c r="B168" s="192"/>
      <c r="C168" s="205"/>
      <c r="D168" s="205"/>
      <c r="E168" s="205"/>
      <c r="F168" s="205"/>
      <c r="G168" s="206"/>
      <c r="H168" s="205"/>
      <c r="I168" s="205"/>
      <c r="J168" s="207"/>
      <c r="P168" s="50"/>
      <c r="Q168" s="50"/>
      <c r="R168" s="50"/>
      <c r="S168" s="50"/>
      <c r="T168" s="50"/>
    </row>
    <row r="169" spans="1:20" s="55" customFormat="1" ht="14.5" x14ac:dyDescent="0.3">
      <c r="A169" s="50"/>
      <c r="B169" s="192"/>
      <c r="C169" s="205"/>
      <c r="D169" s="205"/>
      <c r="E169" s="205"/>
      <c r="F169" s="205"/>
      <c r="G169" s="206"/>
      <c r="H169" s="205"/>
      <c r="I169" s="205"/>
      <c r="J169" s="207"/>
      <c r="P169" s="50"/>
      <c r="Q169" s="50"/>
      <c r="R169" s="50"/>
      <c r="S169" s="50"/>
      <c r="T169" s="50"/>
    </row>
    <row r="170" spans="1:20" s="55" customFormat="1" ht="14.5" x14ac:dyDescent="0.3">
      <c r="A170" s="50"/>
      <c r="B170" s="192"/>
      <c r="C170" s="205"/>
      <c r="D170" s="205"/>
      <c r="E170" s="205"/>
      <c r="F170" s="205"/>
      <c r="G170" s="206"/>
      <c r="H170" s="205"/>
      <c r="I170" s="205"/>
      <c r="J170" s="207"/>
      <c r="P170" s="50"/>
      <c r="Q170" s="50"/>
      <c r="R170" s="50"/>
      <c r="S170" s="50"/>
      <c r="T170" s="50"/>
    </row>
    <row r="171" spans="1:20" s="55" customFormat="1" ht="14.5" x14ac:dyDescent="0.3">
      <c r="A171" s="50"/>
      <c r="B171" s="192"/>
      <c r="C171" s="205"/>
      <c r="D171" s="205"/>
      <c r="E171" s="205"/>
      <c r="F171" s="205"/>
      <c r="G171" s="206"/>
      <c r="H171" s="205"/>
      <c r="I171" s="205"/>
      <c r="J171" s="207"/>
      <c r="P171" s="50"/>
      <c r="Q171" s="50"/>
      <c r="R171" s="50"/>
      <c r="S171" s="50"/>
      <c r="T171" s="50"/>
    </row>
    <row r="172" spans="1:20" s="55" customFormat="1" ht="14.5" x14ac:dyDescent="0.3">
      <c r="A172" s="50"/>
      <c r="B172" s="192"/>
      <c r="C172" s="205"/>
      <c r="D172" s="205"/>
      <c r="E172" s="205"/>
      <c r="F172" s="205"/>
      <c r="G172" s="206"/>
      <c r="H172" s="205"/>
      <c r="I172" s="205"/>
      <c r="J172" s="207"/>
      <c r="P172" s="50"/>
      <c r="Q172" s="50"/>
      <c r="R172" s="50"/>
      <c r="S172" s="50"/>
      <c r="T172" s="50"/>
    </row>
    <row r="173" spans="1:20" s="55" customFormat="1" ht="14.5" x14ac:dyDescent="0.3">
      <c r="A173" s="50"/>
      <c r="B173" s="192"/>
      <c r="C173" s="205"/>
      <c r="D173" s="205"/>
      <c r="E173" s="205"/>
      <c r="F173" s="205"/>
      <c r="G173" s="206"/>
      <c r="H173" s="205"/>
      <c r="I173" s="205"/>
      <c r="J173" s="207"/>
      <c r="P173" s="50"/>
      <c r="Q173" s="50"/>
      <c r="R173" s="50"/>
      <c r="S173" s="50"/>
      <c r="T173" s="50"/>
    </row>
    <row r="174" spans="1:20" s="55" customFormat="1" ht="14.5" x14ac:dyDescent="0.3">
      <c r="A174" s="50"/>
      <c r="B174" s="192"/>
      <c r="C174" s="205"/>
      <c r="D174" s="205"/>
      <c r="E174" s="205"/>
      <c r="F174" s="205"/>
      <c r="G174" s="206"/>
      <c r="H174" s="205"/>
      <c r="I174" s="205"/>
      <c r="J174" s="207"/>
      <c r="P174" s="50"/>
      <c r="Q174" s="50"/>
      <c r="R174" s="50"/>
      <c r="S174" s="50"/>
      <c r="T174" s="50"/>
    </row>
    <row r="175" spans="1:20" s="55" customFormat="1" ht="14.5" x14ac:dyDescent="0.3">
      <c r="A175" s="50"/>
      <c r="B175" s="192"/>
      <c r="C175" s="205"/>
      <c r="D175" s="205"/>
      <c r="E175" s="205"/>
      <c r="F175" s="205"/>
      <c r="G175" s="206"/>
      <c r="H175" s="205"/>
      <c r="I175" s="205"/>
      <c r="J175" s="207"/>
      <c r="P175" s="50"/>
      <c r="Q175" s="50"/>
      <c r="R175" s="50"/>
      <c r="S175" s="50"/>
      <c r="T175" s="50"/>
    </row>
    <row r="176" spans="1:20" s="55" customFormat="1" ht="14.5" x14ac:dyDescent="0.3">
      <c r="A176" s="50"/>
      <c r="B176" s="192"/>
      <c r="C176" s="205"/>
      <c r="D176" s="205"/>
      <c r="E176" s="205"/>
      <c r="F176" s="205"/>
      <c r="G176" s="206"/>
      <c r="H176" s="205"/>
      <c r="I176" s="205"/>
      <c r="J176" s="207"/>
      <c r="P176" s="50"/>
      <c r="Q176" s="50"/>
      <c r="R176" s="50"/>
      <c r="S176" s="50"/>
      <c r="T176" s="50"/>
    </row>
    <row r="177" spans="1:20" s="55" customFormat="1" ht="14.5" x14ac:dyDescent="0.3">
      <c r="A177" s="50"/>
      <c r="B177" s="192"/>
      <c r="C177" s="205"/>
      <c r="D177" s="205"/>
      <c r="E177" s="205"/>
      <c r="F177" s="205"/>
      <c r="G177" s="206"/>
      <c r="H177" s="205"/>
      <c r="I177" s="205"/>
      <c r="J177" s="207"/>
      <c r="P177" s="50"/>
      <c r="Q177" s="50"/>
      <c r="R177" s="50"/>
      <c r="S177" s="50"/>
      <c r="T177" s="50"/>
    </row>
    <row r="178" spans="1:20" s="55" customFormat="1" ht="14.5" x14ac:dyDescent="0.3">
      <c r="A178" s="50"/>
      <c r="B178" s="192"/>
      <c r="C178" s="205"/>
      <c r="D178" s="205"/>
      <c r="E178" s="205"/>
      <c r="F178" s="205"/>
      <c r="G178" s="206"/>
      <c r="H178" s="205"/>
      <c r="I178" s="205"/>
      <c r="J178" s="207"/>
      <c r="P178" s="50"/>
      <c r="Q178" s="50"/>
      <c r="R178" s="50"/>
      <c r="S178" s="50"/>
      <c r="T178" s="50"/>
    </row>
    <row r="179" spans="1:20" s="55" customFormat="1" ht="14.5" x14ac:dyDescent="0.3">
      <c r="A179" s="50"/>
      <c r="B179" s="192"/>
      <c r="C179" s="205"/>
      <c r="D179" s="205"/>
      <c r="E179" s="205"/>
      <c r="F179" s="205"/>
      <c r="G179" s="206"/>
      <c r="H179" s="205"/>
      <c r="I179" s="205"/>
      <c r="J179" s="207"/>
      <c r="P179" s="50"/>
      <c r="Q179" s="50"/>
      <c r="R179" s="50"/>
      <c r="S179" s="50"/>
      <c r="T179" s="50"/>
    </row>
    <row r="180" spans="1:20" s="55" customFormat="1" ht="14.5" x14ac:dyDescent="0.3">
      <c r="A180" s="50"/>
      <c r="B180" s="192"/>
      <c r="C180" s="205"/>
      <c r="D180" s="205"/>
      <c r="E180" s="205"/>
      <c r="F180" s="205"/>
      <c r="G180" s="206"/>
      <c r="H180" s="205"/>
      <c r="I180" s="205"/>
      <c r="J180" s="207"/>
      <c r="P180" s="50"/>
      <c r="Q180" s="50"/>
      <c r="R180" s="50"/>
      <c r="S180" s="50"/>
      <c r="T180" s="50"/>
    </row>
    <row r="181" spans="1:20" s="55" customFormat="1" ht="14.5" x14ac:dyDescent="0.3">
      <c r="A181" s="50"/>
      <c r="B181" s="192"/>
      <c r="C181" s="205"/>
      <c r="D181" s="205"/>
      <c r="E181" s="205"/>
      <c r="F181" s="205"/>
      <c r="G181" s="206"/>
      <c r="H181" s="205"/>
      <c r="I181" s="205"/>
      <c r="J181" s="207"/>
      <c r="P181" s="50"/>
      <c r="Q181" s="50"/>
      <c r="R181" s="50"/>
      <c r="S181" s="50"/>
      <c r="T181" s="50"/>
    </row>
    <row r="182" spans="1:20" s="55" customFormat="1" ht="14.5" x14ac:dyDescent="0.3">
      <c r="A182" s="50"/>
      <c r="B182" s="192"/>
      <c r="C182" s="205"/>
      <c r="D182" s="205"/>
      <c r="E182" s="205"/>
      <c r="F182" s="205"/>
      <c r="G182" s="206"/>
      <c r="H182" s="205"/>
      <c r="I182" s="205"/>
      <c r="J182" s="207"/>
      <c r="P182" s="50"/>
      <c r="Q182" s="50"/>
      <c r="R182" s="50"/>
      <c r="S182" s="50"/>
      <c r="T182" s="50"/>
    </row>
    <row r="183" spans="1:20" s="55" customFormat="1" ht="14.5" x14ac:dyDescent="0.3">
      <c r="A183" s="50"/>
      <c r="B183" s="192"/>
      <c r="C183" s="205"/>
      <c r="D183" s="205"/>
      <c r="E183" s="205"/>
      <c r="F183" s="205"/>
      <c r="G183" s="206"/>
      <c r="H183" s="205"/>
      <c r="I183" s="205"/>
      <c r="J183" s="207"/>
      <c r="P183" s="50"/>
      <c r="Q183" s="50"/>
      <c r="R183" s="50"/>
      <c r="S183" s="50"/>
      <c r="T183" s="50"/>
    </row>
    <row r="184" spans="1:20" s="55" customFormat="1" ht="14.5" x14ac:dyDescent="0.3">
      <c r="A184" s="50"/>
      <c r="B184" s="192"/>
      <c r="C184" s="205"/>
      <c r="D184" s="205"/>
      <c r="E184" s="205"/>
      <c r="F184" s="205"/>
      <c r="G184" s="206"/>
      <c r="H184" s="205"/>
      <c r="I184" s="205"/>
      <c r="J184" s="207"/>
      <c r="P184" s="50"/>
      <c r="Q184" s="50"/>
      <c r="R184" s="50"/>
      <c r="S184" s="50"/>
      <c r="T184" s="50"/>
    </row>
    <row r="185" spans="1:20" s="55" customFormat="1" ht="14.5" x14ac:dyDescent="0.3">
      <c r="A185" s="50"/>
      <c r="B185" s="192"/>
      <c r="C185" s="205"/>
      <c r="D185" s="205"/>
      <c r="E185" s="205"/>
      <c r="F185" s="205"/>
      <c r="G185" s="206"/>
      <c r="H185" s="205"/>
      <c r="I185" s="205"/>
      <c r="J185" s="207"/>
      <c r="P185" s="50"/>
      <c r="Q185" s="50"/>
      <c r="R185" s="50"/>
      <c r="S185" s="50"/>
      <c r="T185" s="50"/>
    </row>
    <row r="186" spans="1:20" s="55" customFormat="1" ht="14.5" x14ac:dyDescent="0.3">
      <c r="A186" s="50"/>
      <c r="B186" s="192"/>
      <c r="C186" s="205"/>
      <c r="D186" s="205"/>
      <c r="E186" s="205"/>
      <c r="F186" s="205"/>
      <c r="G186" s="206"/>
      <c r="H186" s="205"/>
      <c r="I186" s="205"/>
      <c r="J186" s="207"/>
      <c r="P186" s="50"/>
      <c r="Q186" s="50"/>
      <c r="R186" s="50"/>
      <c r="S186" s="50"/>
      <c r="T186" s="50"/>
    </row>
    <row r="187" spans="1:20" s="55" customFormat="1" ht="14.5" x14ac:dyDescent="0.3">
      <c r="A187" s="50"/>
      <c r="B187" s="192"/>
      <c r="C187" s="205"/>
      <c r="D187" s="205"/>
      <c r="E187" s="205"/>
      <c r="F187" s="205"/>
      <c r="G187" s="206"/>
      <c r="H187" s="205"/>
      <c r="I187" s="205"/>
      <c r="J187" s="207"/>
      <c r="P187" s="50"/>
      <c r="Q187" s="50"/>
      <c r="R187" s="50"/>
      <c r="S187" s="50"/>
      <c r="T187" s="50"/>
    </row>
    <row r="188" spans="1:20" s="55" customFormat="1" ht="14.5" x14ac:dyDescent="0.3">
      <c r="A188" s="50"/>
      <c r="B188" s="192"/>
      <c r="C188" s="205"/>
      <c r="D188" s="205"/>
      <c r="E188" s="205"/>
      <c r="F188" s="205"/>
      <c r="G188" s="206"/>
      <c r="H188" s="205"/>
      <c r="I188" s="205"/>
      <c r="J188" s="207"/>
      <c r="P188" s="50"/>
      <c r="Q188" s="50"/>
      <c r="R188" s="50"/>
      <c r="S188" s="50"/>
      <c r="T188" s="50"/>
    </row>
    <row r="189" spans="1:20" s="55" customFormat="1" ht="14.5" x14ac:dyDescent="0.3">
      <c r="A189" s="50"/>
      <c r="B189" s="192"/>
      <c r="C189" s="205"/>
      <c r="D189" s="205"/>
      <c r="E189" s="205"/>
      <c r="F189" s="205"/>
      <c r="G189" s="206"/>
      <c r="H189" s="205"/>
      <c r="I189" s="205"/>
      <c r="J189" s="207"/>
      <c r="P189" s="50"/>
      <c r="Q189" s="50"/>
      <c r="R189" s="50"/>
      <c r="S189" s="50"/>
      <c r="T189" s="50"/>
    </row>
    <row r="190" spans="1:20" s="55" customFormat="1" ht="14.5" x14ac:dyDescent="0.3">
      <c r="A190" s="50"/>
      <c r="B190" s="192"/>
      <c r="C190" s="205"/>
      <c r="D190" s="205"/>
      <c r="E190" s="205"/>
      <c r="F190" s="205"/>
      <c r="G190" s="206"/>
      <c r="H190" s="205"/>
      <c r="I190" s="205"/>
      <c r="J190" s="207"/>
      <c r="P190" s="50"/>
      <c r="Q190" s="50"/>
      <c r="R190" s="50"/>
      <c r="S190" s="50"/>
      <c r="T190" s="50"/>
    </row>
    <row r="191" spans="1:20" s="55" customFormat="1" ht="14.5" x14ac:dyDescent="0.3">
      <c r="A191" s="50"/>
      <c r="B191" s="192"/>
      <c r="C191" s="205"/>
      <c r="D191" s="205"/>
      <c r="E191" s="205"/>
      <c r="F191" s="205"/>
      <c r="G191" s="206"/>
      <c r="H191" s="205"/>
      <c r="I191" s="205"/>
      <c r="J191" s="207"/>
      <c r="P191" s="50"/>
      <c r="Q191" s="50"/>
      <c r="R191" s="50"/>
      <c r="S191" s="50"/>
      <c r="T191" s="50"/>
    </row>
    <row r="192" spans="1:20" s="55" customFormat="1" ht="14.5" x14ac:dyDescent="0.3">
      <c r="A192" s="50"/>
      <c r="B192" s="192"/>
      <c r="C192" s="205"/>
      <c r="D192" s="205"/>
      <c r="E192" s="205"/>
      <c r="F192" s="205"/>
      <c r="G192" s="206"/>
      <c r="H192" s="205"/>
      <c r="I192" s="205"/>
      <c r="J192" s="207"/>
      <c r="P192" s="50"/>
      <c r="Q192" s="50"/>
      <c r="R192" s="50"/>
      <c r="S192" s="50"/>
      <c r="T192" s="50"/>
    </row>
    <row r="193" spans="1:20" s="55" customFormat="1" ht="14.5" x14ac:dyDescent="0.3">
      <c r="A193" s="50"/>
      <c r="B193" s="192"/>
      <c r="C193" s="205"/>
      <c r="D193" s="205"/>
      <c r="E193" s="205"/>
      <c r="F193" s="205"/>
      <c r="G193" s="206"/>
      <c r="H193" s="205"/>
      <c r="I193" s="205"/>
      <c r="J193" s="207"/>
      <c r="P193" s="50"/>
      <c r="Q193" s="50"/>
      <c r="R193" s="50"/>
      <c r="S193" s="50"/>
      <c r="T193" s="50"/>
    </row>
    <row r="194" spans="1:20" s="55" customFormat="1" ht="14.5" x14ac:dyDescent="0.3">
      <c r="A194" s="50"/>
      <c r="B194" s="192"/>
      <c r="C194" s="205"/>
      <c r="D194" s="205"/>
      <c r="E194" s="205"/>
      <c r="F194" s="205"/>
      <c r="G194" s="206"/>
      <c r="H194" s="205"/>
      <c r="I194" s="205"/>
      <c r="J194" s="207"/>
      <c r="P194" s="50"/>
      <c r="Q194" s="50"/>
      <c r="R194" s="50"/>
      <c r="S194" s="50"/>
      <c r="T194" s="50"/>
    </row>
    <row r="195" spans="1:20" s="55" customFormat="1" ht="14.5" x14ac:dyDescent="0.3">
      <c r="A195" s="50"/>
      <c r="B195" s="192"/>
      <c r="C195" s="205"/>
      <c r="D195" s="205"/>
      <c r="E195" s="205"/>
      <c r="F195" s="205"/>
      <c r="G195" s="206"/>
      <c r="H195" s="205"/>
      <c r="I195" s="205"/>
      <c r="J195" s="207"/>
      <c r="P195" s="50"/>
      <c r="Q195" s="50"/>
      <c r="R195" s="50"/>
      <c r="S195" s="50"/>
      <c r="T195" s="50"/>
    </row>
    <row r="196" spans="1:20" s="55" customFormat="1" ht="14.5" x14ac:dyDescent="0.3">
      <c r="A196" s="50"/>
      <c r="B196" s="192"/>
      <c r="C196" s="205"/>
      <c r="D196" s="205"/>
      <c r="E196" s="205"/>
      <c r="F196" s="205"/>
      <c r="G196" s="206"/>
      <c r="H196" s="205"/>
      <c r="I196" s="205"/>
      <c r="J196" s="207"/>
      <c r="P196" s="50"/>
      <c r="Q196" s="50"/>
      <c r="R196" s="50"/>
      <c r="S196" s="50"/>
      <c r="T196" s="50"/>
    </row>
    <row r="197" spans="1:20" s="55" customFormat="1" ht="14.5" x14ac:dyDescent="0.3">
      <c r="A197" s="50"/>
      <c r="B197" s="192"/>
      <c r="C197" s="205"/>
      <c r="D197" s="205"/>
      <c r="E197" s="205"/>
      <c r="F197" s="205"/>
      <c r="G197" s="206"/>
      <c r="H197" s="205"/>
      <c r="I197" s="205"/>
      <c r="J197" s="207"/>
      <c r="P197" s="50"/>
      <c r="Q197" s="50"/>
      <c r="R197" s="50"/>
      <c r="S197" s="50"/>
      <c r="T197" s="50"/>
    </row>
    <row r="198" spans="1:20" s="55" customFormat="1" ht="14.5" x14ac:dyDescent="0.3">
      <c r="A198" s="50"/>
      <c r="B198" s="192"/>
      <c r="C198" s="205"/>
      <c r="D198" s="205"/>
      <c r="E198" s="205"/>
      <c r="F198" s="205"/>
      <c r="G198" s="206"/>
      <c r="H198" s="205"/>
      <c r="I198" s="205"/>
      <c r="J198" s="207"/>
      <c r="P198" s="50"/>
      <c r="Q198" s="50"/>
      <c r="R198" s="50"/>
      <c r="S198" s="50"/>
      <c r="T198" s="50"/>
    </row>
    <row r="199" spans="1:20" s="55" customFormat="1" ht="14.5" x14ac:dyDescent="0.3">
      <c r="A199" s="50"/>
      <c r="B199" s="192"/>
      <c r="C199" s="205"/>
      <c r="D199" s="205"/>
      <c r="E199" s="205"/>
      <c r="F199" s="205"/>
      <c r="G199" s="206"/>
      <c r="H199" s="205"/>
      <c r="I199" s="205"/>
      <c r="J199" s="207"/>
      <c r="P199" s="50"/>
      <c r="Q199" s="50"/>
      <c r="R199" s="50"/>
      <c r="S199" s="50"/>
      <c r="T199" s="50"/>
    </row>
    <row r="200" spans="1:20" s="55" customFormat="1" ht="14.5" x14ac:dyDescent="0.3">
      <c r="A200" s="50"/>
      <c r="B200" s="192"/>
      <c r="C200" s="205"/>
      <c r="D200" s="205"/>
      <c r="E200" s="205"/>
      <c r="F200" s="205"/>
      <c r="G200" s="206"/>
      <c r="H200" s="205"/>
      <c r="I200" s="205"/>
      <c r="J200" s="207"/>
      <c r="P200" s="50"/>
      <c r="Q200" s="50"/>
      <c r="R200" s="50"/>
      <c r="S200" s="50"/>
      <c r="T200" s="50"/>
    </row>
    <row r="201" spans="1:20" s="55" customFormat="1" ht="14.5" x14ac:dyDescent="0.3">
      <c r="A201" s="50"/>
      <c r="B201" s="192"/>
      <c r="C201" s="205"/>
      <c r="D201" s="205"/>
      <c r="E201" s="205"/>
      <c r="F201" s="205"/>
      <c r="G201" s="206"/>
      <c r="H201" s="205"/>
      <c r="I201" s="205"/>
      <c r="J201" s="207"/>
      <c r="P201" s="50"/>
      <c r="Q201" s="50"/>
      <c r="R201" s="50"/>
      <c r="S201" s="50"/>
      <c r="T201" s="50"/>
    </row>
    <row r="202" spans="1:20" s="55" customFormat="1" ht="14.5" x14ac:dyDescent="0.3">
      <c r="A202" s="50"/>
      <c r="B202" s="192"/>
      <c r="C202" s="205"/>
      <c r="D202" s="205"/>
      <c r="E202" s="205"/>
      <c r="F202" s="205"/>
      <c r="G202" s="206"/>
      <c r="H202" s="205"/>
      <c r="I202" s="205"/>
      <c r="J202" s="207"/>
      <c r="P202" s="50"/>
      <c r="Q202" s="50"/>
      <c r="R202" s="50"/>
      <c r="S202" s="50"/>
      <c r="T202" s="50"/>
    </row>
    <row r="203" spans="1:20" s="55" customFormat="1" ht="14.5" x14ac:dyDescent="0.3">
      <c r="A203" s="50"/>
      <c r="B203" s="192"/>
      <c r="C203" s="205"/>
      <c r="D203" s="205"/>
      <c r="E203" s="205"/>
      <c r="F203" s="205"/>
      <c r="G203" s="206"/>
      <c r="H203" s="205"/>
      <c r="I203" s="205"/>
      <c r="J203" s="207"/>
      <c r="P203" s="50"/>
      <c r="Q203" s="50"/>
      <c r="R203" s="50"/>
      <c r="S203" s="50"/>
      <c r="T203" s="50"/>
    </row>
    <row r="204" spans="1:20" s="55" customFormat="1" ht="14.5" x14ac:dyDescent="0.3">
      <c r="A204" s="50"/>
      <c r="B204" s="192"/>
      <c r="C204" s="205"/>
      <c r="D204" s="205"/>
      <c r="E204" s="205"/>
      <c r="F204" s="205"/>
      <c r="G204" s="206"/>
      <c r="H204" s="205"/>
      <c r="I204" s="205"/>
      <c r="J204" s="207"/>
      <c r="P204" s="50"/>
      <c r="Q204" s="50"/>
      <c r="R204" s="50"/>
      <c r="S204" s="50"/>
      <c r="T204" s="50"/>
    </row>
    <row r="205" spans="1:20" s="55" customFormat="1" ht="14.5" x14ac:dyDescent="0.3">
      <c r="A205" s="50"/>
      <c r="B205" s="192"/>
      <c r="C205" s="205"/>
      <c r="D205" s="205"/>
      <c r="E205" s="205"/>
      <c r="F205" s="205"/>
      <c r="G205" s="206"/>
      <c r="H205" s="205"/>
      <c r="I205" s="205"/>
      <c r="J205" s="207"/>
      <c r="P205" s="50"/>
      <c r="Q205" s="50"/>
      <c r="R205" s="50"/>
      <c r="S205" s="50"/>
      <c r="T205" s="50"/>
    </row>
    <row r="206" spans="1:20" s="55" customFormat="1" ht="14.5" x14ac:dyDescent="0.3">
      <c r="A206" s="50"/>
      <c r="B206" s="192"/>
      <c r="C206" s="205"/>
      <c r="D206" s="205"/>
      <c r="E206" s="205"/>
      <c r="F206" s="205"/>
      <c r="G206" s="206"/>
      <c r="H206" s="205"/>
      <c r="I206" s="205"/>
      <c r="J206" s="207"/>
      <c r="P206" s="50"/>
      <c r="Q206" s="50"/>
      <c r="R206" s="50"/>
      <c r="S206" s="50"/>
      <c r="T206" s="50"/>
    </row>
    <row r="207" spans="1:20" s="55" customFormat="1" ht="14.5" x14ac:dyDescent="0.3">
      <c r="A207" s="50"/>
      <c r="B207" s="192"/>
      <c r="C207" s="205"/>
      <c r="D207" s="205"/>
      <c r="E207" s="205"/>
      <c r="F207" s="205"/>
      <c r="G207" s="206"/>
      <c r="H207" s="205"/>
      <c r="I207" s="205"/>
      <c r="J207" s="207"/>
      <c r="P207" s="50"/>
      <c r="Q207" s="50"/>
      <c r="R207" s="50"/>
      <c r="S207" s="50"/>
      <c r="T207" s="50"/>
    </row>
    <row r="208" spans="1:20" s="55" customFormat="1" ht="14.5" x14ac:dyDescent="0.3">
      <c r="A208" s="50"/>
      <c r="B208" s="192"/>
      <c r="C208" s="205"/>
      <c r="D208" s="205"/>
      <c r="E208" s="205"/>
      <c r="F208" s="205"/>
      <c r="G208" s="206"/>
      <c r="H208" s="205"/>
      <c r="I208" s="205"/>
      <c r="J208" s="207"/>
      <c r="P208" s="50"/>
      <c r="Q208" s="50"/>
      <c r="R208" s="50"/>
      <c r="S208" s="50"/>
      <c r="T208" s="50"/>
    </row>
    <row r="209" spans="1:20" s="55" customFormat="1" ht="14.5" x14ac:dyDescent="0.3">
      <c r="A209" s="50"/>
      <c r="B209" s="192"/>
      <c r="C209" s="205"/>
      <c r="D209" s="205"/>
      <c r="E209" s="205"/>
      <c r="F209" s="205"/>
      <c r="G209" s="206"/>
      <c r="H209" s="205"/>
      <c r="I209" s="205"/>
      <c r="J209" s="207"/>
      <c r="P209" s="50"/>
      <c r="Q209" s="50"/>
      <c r="R209" s="50"/>
      <c r="S209" s="50"/>
      <c r="T209" s="50"/>
    </row>
    <row r="210" spans="1:20" s="55" customFormat="1" ht="14.5" x14ac:dyDescent="0.3">
      <c r="A210" s="50"/>
      <c r="B210" s="192"/>
      <c r="C210" s="205"/>
      <c r="D210" s="205"/>
      <c r="E210" s="205"/>
      <c r="F210" s="205"/>
      <c r="G210" s="206"/>
      <c r="H210" s="205"/>
      <c r="I210" s="205"/>
      <c r="J210" s="207"/>
      <c r="P210" s="50"/>
      <c r="Q210" s="50"/>
      <c r="R210" s="50"/>
      <c r="S210" s="50"/>
      <c r="T210" s="50"/>
    </row>
    <row r="211" spans="1:20" s="55" customFormat="1" ht="14.5" x14ac:dyDescent="0.3">
      <c r="A211" s="50"/>
      <c r="B211" s="192"/>
      <c r="C211" s="205"/>
      <c r="D211" s="205"/>
      <c r="E211" s="205"/>
      <c r="F211" s="205"/>
      <c r="G211" s="206"/>
      <c r="H211" s="205"/>
      <c r="I211" s="205"/>
      <c r="J211" s="207"/>
      <c r="P211" s="50"/>
      <c r="Q211" s="50"/>
      <c r="R211" s="50"/>
      <c r="S211" s="50"/>
      <c r="T211" s="50"/>
    </row>
    <row r="212" spans="1:20" s="55" customFormat="1" ht="14.5" x14ac:dyDescent="0.3">
      <c r="A212" s="50"/>
      <c r="B212" s="192"/>
      <c r="C212" s="205"/>
      <c r="D212" s="205"/>
      <c r="E212" s="205"/>
      <c r="F212" s="205"/>
      <c r="G212" s="206"/>
      <c r="H212" s="205"/>
      <c r="I212" s="205"/>
      <c r="J212" s="207"/>
      <c r="P212" s="50"/>
      <c r="Q212" s="50"/>
      <c r="R212" s="50"/>
      <c r="S212" s="50"/>
      <c r="T212" s="50"/>
    </row>
    <row r="213" spans="1:20" s="55" customFormat="1" ht="14.5" x14ac:dyDescent="0.3">
      <c r="A213" s="50"/>
      <c r="B213" s="192"/>
      <c r="C213" s="205"/>
      <c r="D213" s="205"/>
      <c r="E213" s="205"/>
      <c r="F213" s="205"/>
      <c r="G213" s="206"/>
      <c r="H213" s="205"/>
      <c r="I213" s="205"/>
      <c r="J213" s="207"/>
      <c r="P213" s="50"/>
      <c r="Q213" s="50"/>
      <c r="R213" s="50"/>
      <c r="S213" s="50"/>
      <c r="T213" s="50"/>
    </row>
    <row r="214" spans="1:20" s="55" customFormat="1" ht="14.5" x14ac:dyDescent="0.3">
      <c r="A214" s="50"/>
      <c r="B214" s="192"/>
      <c r="C214" s="205"/>
      <c r="D214" s="205"/>
      <c r="E214" s="205"/>
      <c r="F214" s="205"/>
      <c r="G214" s="206"/>
      <c r="H214" s="205"/>
      <c r="I214" s="205"/>
      <c r="J214" s="207"/>
      <c r="P214" s="50"/>
      <c r="Q214" s="50"/>
      <c r="R214" s="50"/>
      <c r="S214" s="50"/>
      <c r="T214" s="50"/>
    </row>
    <row r="215" spans="1:20" s="55" customFormat="1" ht="14.5" x14ac:dyDescent="0.3">
      <c r="A215" s="50"/>
      <c r="B215" s="192"/>
      <c r="C215" s="205"/>
      <c r="D215" s="205"/>
      <c r="E215" s="205"/>
      <c r="F215" s="205"/>
      <c r="G215" s="206"/>
      <c r="H215" s="205"/>
      <c r="I215" s="205"/>
      <c r="J215" s="207"/>
      <c r="P215" s="50"/>
      <c r="Q215" s="50"/>
      <c r="R215" s="50"/>
      <c r="S215" s="50"/>
      <c r="T215" s="50"/>
    </row>
    <row r="216" spans="1:20" s="55" customFormat="1" ht="14.5" x14ac:dyDescent="0.3">
      <c r="A216" s="50"/>
      <c r="B216" s="192"/>
      <c r="C216" s="205"/>
      <c r="D216" s="205"/>
      <c r="E216" s="205"/>
      <c r="F216" s="205"/>
      <c r="G216" s="206"/>
      <c r="H216" s="205"/>
      <c r="I216" s="205"/>
      <c r="J216" s="207"/>
      <c r="P216" s="50"/>
      <c r="Q216" s="50"/>
      <c r="R216" s="50"/>
      <c r="S216" s="50"/>
      <c r="T216" s="50"/>
    </row>
    <row r="217" spans="1:20" s="55" customFormat="1" ht="14.5" x14ac:dyDescent="0.3">
      <c r="A217" s="50"/>
      <c r="B217" s="192"/>
      <c r="C217" s="205"/>
      <c r="D217" s="205"/>
      <c r="E217" s="205"/>
      <c r="F217" s="205"/>
      <c r="G217" s="206"/>
      <c r="H217" s="205"/>
      <c r="I217" s="205"/>
      <c r="J217" s="207"/>
      <c r="P217" s="50"/>
      <c r="Q217" s="50"/>
      <c r="R217" s="50"/>
      <c r="S217" s="50"/>
      <c r="T217" s="50"/>
    </row>
    <row r="218" spans="1:20" s="55" customFormat="1" ht="14.5" x14ac:dyDescent="0.3">
      <c r="A218" s="50"/>
      <c r="B218" s="192"/>
      <c r="C218" s="205"/>
      <c r="D218" s="205"/>
      <c r="E218" s="205"/>
      <c r="F218" s="205"/>
      <c r="G218" s="206"/>
      <c r="H218" s="205"/>
      <c r="I218" s="205"/>
      <c r="J218" s="207"/>
      <c r="P218" s="50"/>
      <c r="Q218" s="50"/>
      <c r="R218" s="50"/>
      <c r="S218" s="50"/>
      <c r="T218" s="50"/>
    </row>
    <row r="219" spans="1:20" s="55" customFormat="1" ht="14.5" x14ac:dyDescent="0.3">
      <c r="A219" s="50"/>
      <c r="B219" s="192"/>
      <c r="C219" s="205"/>
      <c r="D219" s="205"/>
      <c r="E219" s="205"/>
      <c r="F219" s="205"/>
      <c r="G219" s="206"/>
      <c r="H219" s="205"/>
      <c r="I219" s="205"/>
      <c r="J219" s="207"/>
      <c r="P219" s="50"/>
      <c r="Q219" s="50"/>
      <c r="R219" s="50"/>
      <c r="S219" s="50"/>
      <c r="T219" s="50"/>
    </row>
    <row r="220" spans="1:20" s="55" customFormat="1" ht="14.5" x14ac:dyDescent="0.3">
      <c r="A220" s="50"/>
      <c r="B220" s="192"/>
      <c r="C220" s="205"/>
      <c r="D220" s="205"/>
      <c r="E220" s="205"/>
      <c r="F220" s="205"/>
      <c r="G220" s="206"/>
      <c r="H220" s="205"/>
      <c r="I220" s="205"/>
      <c r="J220" s="207"/>
      <c r="P220" s="50"/>
      <c r="Q220" s="50"/>
      <c r="R220" s="50"/>
      <c r="S220" s="50"/>
      <c r="T220" s="50"/>
    </row>
    <row r="221" spans="1:20" s="55" customFormat="1" ht="14.5" x14ac:dyDescent="0.3">
      <c r="A221" s="50"/>
      <c r="B221" s="192"/>
      <c r="C221" s="205"/>
      <c r="D221" s="205"/>
      <c r="E221" s="205"/>
      <c r="F221" s="205"/>
      <c r="G221" s="206"/>
      <c r="H221" s="205"/>
      <c r="I221" s="205"/>
      <c r="J221" s="207"/>
      <c r="P221" s="50"/>
      <c r="Q221" s="50"/>
      <c r="R221" s="50"/>
      <c r="S221" s="50"/>
      <c r="T221" s="50"/>
    </row>
    <row r="222" spans="1:20" s="55" customFormat="1" ht="14.5" x14ac:dyDescent="0.3">
      <c r="A222" s="50"/>
      <c r="B222" s="192"/>
      <c r="C222" s="66"/>
      <c r="D222" s="66"/>
      <c r="E222" s="66"/>
      <c r="F222" s="66"/>
      <c r="G222" s="67"/>
      <c r="H222" s="205"/>
      <c r="I222" s="205"/>
      <c r="J222" s="207"/>
      <c r="P222" s="50"/>
      <c r="Q222" s="50"/>
      <c r="R222" s="50"/>
      <c r="S222" s="50"/>
      <c r="T222" s="50"/>
    </row>
    <row r="223" spans="1:20" s="55" customFormat="1" ht="14.5" x14ac:dyDescent="0.3">
      <c r="A223" s="50"/>
      <c r="B223" s="192"/>
      <c r="C223" s="66"/>
      <c r="D223" s="66"/>
      <c r="E223" s="66"/>
      <c r="F223" s="66"/>
      <c r="G223" s="67"/>
      <c r="H223" s="205"/>
      <c r="I223" s="205"/>
      <c r="J223" s="207"/>
      <c r="P223" s="50"/>
      <c r="Q223" s="50"/>
      <c r="R223" s="50"/>
      <c r="S223" s="50"/>
      <c r="T223" s="50"/>
    </row>
  </sheetData>
  <mergeCells count="11">
    <mergeCell ref="C8:I8"/>
    <mergeCell ref="C2:E2"/>
    <mergeCell ref="C3:E3"/>
    <mergeCell ref="C4:E4"/>
    <mergeCell ref="C6:I6"/>
    <mergeCell ref="C7:I7"/>
    <mergeCell ref="B9:B14"/>
    <mergeCell ref="C17:I17"/>
    <mergeCell ref="C18:I18"/>
    <mergeCell ref="C19:I19"/>
    <mergeCell ref="B20:B22"/>
  </mergeCells>
  <conditionalFormatting sqref="C15">
    <cfRule type="cellIs" dxfId="6" priority="7" operator="equal">
      <formula>"Complete"</formula>
    </cfRule>
  </conditionalFormatting>
  <conditionalFormatting sqref="C24:C26">
    <cfRule type="cellIs" dxfId="5" priority="5" operator="equal">
      <formula>"Complete"</formula>
    </cfRule>
  </conditionalFormatting>
  <conditionalFormatting sqref="C32:C33">
    <cfRule type="cellIs" dxfId="4" priority="6" operator="equal">
      <formula>1</formula>
    </cfRule>
  </conditionalFormatting>
  <conditionalFormatting sqref="G10:G14">
    <cfRule type="cellIs" dxfId="3" priority="1" operator="equal">
      <formula>"Pass"</formula>
    </cfRule>
    <cfRule type="cellIs" dxfId="2" priority="2" operator="equal">
      <formula>"Fail"</formula>
    </cfRule>
  </conditionalFormatting>
  <conditionalFormatting sqref="G21:G23">
    <cfRule type="cellIs" dxfId="1" priority="3" operator="equal">
      <formula>"Pass"</formula>
    </cfRule>
    <cfRule type="cellIs" dxfId="0" priority="4" operator="equal">
      <formula>"Fail"</formula>
    </cfRule>
  </conditionalFormatting>
  <dataValidations count="1">
    <dataValidation type="list" allowBlank="1" showInputMessage="1" showErrorMessage="1" sqref="G21:G23 G10:G14" xr:uid="{369C3D3D-2ACC-4231-9B9A-EF342C305804}">
      <formula1>$G$29:$G$32</formula1>
    </dataValidation>
  </dataValidations>
  <pageMargins left="0.7" right="0.7" top="0.75" bottom="0.75" header="0.3" footer="0.3"/>
  <pageSetup paperSize="8" scale="4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43D84-9E28-4618-97DF-A2DB364E117F}">
  <dimension ref="A1:AO230"/>
  <sheetViews>
    <sheetView zoomScale="80" zoomScaleNormal="80" workbookViewId="0">
      <selection activeCell="B2" sqref="B2:D3"/>
    </sheetView>
  </sheetViews>
  <sheetFormatPr defaultRowHeight="14.5" x14ac:dyDescent="0.35"/>
  <cols>
    <col min="1" max="1" width="3" style="19" customWidth="1"/>
    <col min="2" max="2" width="91.54296875" bestFit="1" customWidth="1"/>
    <col min="3" max="3" width="93.81640625" bestFit="1" customWidth="1"/>
    <col min="4" max="4" width="104.453125" customWidth="1"/>
    <col min="5" max="41" width="9.26953125" style="19"/>
  </cols>
  <sheetData>
    <row r="1" spans="2:4" s="307" customFormat="1" x14ac:dyDescent="0.35"/>
    <row r="2" spans="2:4" x14ac:dyDescent="0.35">
      <c r="B2" s="452" t="s">
        <v>1008</v>
      </c>
      <c r="C2" s="452"/>
      <c r="D2" s="452"/>
    </row>
    <row r="3" spans="2:4" x14ac:dyDescent="0.35">
      <c r="B3" s="452"/>
      <c r="C3" s="452"/>
      <c r="D3" s="452"/>
    </row>
    <row r="4" spans="2:4" s="19" customFormat="1" x14ac:dyDescent="0.35">
      <c r="B4" s="79"/>
    </row>
    <row r="5" spans="2:4" x14ac:dyDescent="0.35">
      <c r="B5" s="308"/>
      <c r="C5" s="332" t="s">
        <v>853</v>
      </c>
      <c r="D5" s="19"/>
    </row>
    <row r="6" spans="2:4" x14ac:dyDescent="0.35">
      <c r="B6" s="309"/>
      <c r="C6" s="332" t="s">
        <v>854</v>
      </c>
      <c r="D6" s="19"/>
    </row>
    <row r="7" spans="2:4" s="19" customFormat="1" x14ac:dyDescent="0.35"/>
    <row r="8" spans="2:4" x14ac:dyDescent="0.35">
      <c r="B8" s="36" t="s">
        <v>211</v>
      </c>
      <c r="C8" s="37" t="s">
        <v>32</v>
      </c>
      <c r="D8" s="37" t="s">
        <v>33</v>
      </c>
    </row>
    <row r="9" spans="2:4" x14ac:dyDescent="0.35">
      <c r="B9" s="38" t="s">
        <v>34</v>
      </c>
      <c r="C9" s="38" t="s">
        <v>35</v>
      </c>
      <c r="D9" s="38" t="s">
        <v>36</v>
      </c>
    </row>
    <row r="10" spans="2:4" x14ac:dyDescent="0.35">
      <c r="B10" s="38" t="s">
        <v>37</v>
      </c>
      <c r="C10" s="38" t="s">
        <v>38</v>
      </c>
      <c r="D10" s="38" t="s">
        <v>36</v>
      </c>
    </row>
    <row r="11" spans="2:4" x14ac:dyDescent="0.35">
      <c r="B11" s="38" t="s">
        <v>39</v>
      </c>
      <c r="C11" s="38" t="s">
        <v>40</v>
      </c>
      <c r="D11" s="38" t="s">
        <v>36</v>
      </c>
    </row>
    <row r="12" spans="2:4" x14ac:dyDescent="0.35">
      <c r="B12" s="38" t="s">
        <v>41</v>
      </c>
      <c r="C12" s="38" t="s">
        <v>42</v>
      </c>
      <c r="D12" s="38" t="s">
        <v>36</v>
      </c>
    </row>
    <row r="13" spans="2:4" x14ac:dyDescent="0.35">
      <c r="B13" s="38" t="s">
        <v>43</v>
      </c>
      <c r="C13" s="38" t="s">
        <v>44</v>
      </c>
      <c r="D13" s="38" t="s">
        <v>36</v>
      </c>
    </row>
    <row r="14" spans="2:4" x14ac:dyDescent="0.35">
      <c r="B14" s="38" t="s">
        <v>45</v>
      </c>
      <c r="C14" s="38" t="s">
        <v>46</v>
      </c>
      <c r="D14" s="38" t="s">
        <v>36</v>
      </c>
    </row>
    <row r="15" spans="2:4" x14ac:dyDescent="0.35">
      <c r="B15" s="38" t="s">
        <v>47</v>
      </c>
      <c r="C15" s="38" t="s">
        <v>48</v>
      </c>
      <c r="D15" s="38" t="s">
        <v>36</v>
      </c>
    </row>
    <row r="16" spans="2:4" x14ac:dyDescent="0.35">
      <c r="B16" s="38" t="s">
        <v>49</v>
      </c>
      <c r="C16" s="38" t="s">
        <v>50</v>
      </c>
      <c r="D16" s="38" t="s">
        <v>36</v>
      </c>
    </row>
    <row r="17" spans="2:4" x14ac:dyDescent="0.35">
      <c r="B17" s="38" t="s">
        <v>51</v>
      </c>
      <c r="C17" s="38" t="s">
        <v>52</v>
      </c>
      <c r="D17" s="38" t="s">
        <v>36</v>
      </c>
    </row>
    <row r="18" spans="2:4" x14ac:dyDescent="0.35">
      <c r="B18" s="38" t="s">
        <v>53</v>
      </c>
      <c r="C18" s="38" t="s">
        <v>54</v>
      </c>
      <c r="D18" s="39" t="s">
        <v>36</v>
      </c>
    </row>
    <row r="19" spans="2:4" x14ac:dyDescent="0.35">
      <c r="B19" s="38" t="s">
        <v>55</v>
      </c>
      <c r="C19" s="38" t="s">
        <v>56</v>
      </c>
      <c r="D19" s="38" t="s">
        <v>57</v>
      </c>
    </row>
    <row r="20" spans="2:4" x14ac:dyDescent="0.35">
      <c r="B20" s="38" t="s">
        <v>58</v>
      </c>
      <c r="C20" s="38" t="s">
        <v>898</v>
      </c>
      <c r="D20" s="38" t="s">
        <v>1226</v>
      </c>
    </row>
    <row r="21" spans="2:4" x14ac:dyDescent="0.35">
      <c r="B21" s="38" t="s">
        <v>212</v>
      </c>
      <c r="C21" s="38" t="s">
        <v>213</v>
      </c>
      <c r="D21" s="38" t="s">
        <v>251</v>
      </c>
    </row>
    <row r="22" spans="2:4" x14ac:dyDescent="0.35">
      <c r="B22" s="38" t="s">
        <v>899</v>
      </c>
      <c r="C22" s="38" t="s">
        <v>900</v>
      </c>
      <c r="D22" s="38" t="s">
        <v>1227</v>
      </c>
    </row>
    <row r="23" spans="2:4" x14ac:dyDescent="0.35">
      <c r="B23" s="38" t="s">
        <v>59</v>
      </c>
      <c r="C23" s="38" t="s">
        <v>54</v>
      </c>
      <c r="D23" s="39" t="s">
        <v>1226</v>
      </c>
    </row>
    <row r="24" spans="2:4" x14ac:dyDescent="0.35">
      <c r="B24" s="38" t="s">
        <v>60</v>
      </c>
      <c r="C24" s="38" t="s">
        <v>1228</v>
      </c>
      <c r="D24" s="38" t="s">
        <v>1229</v>
      </c>
    </row>
    <row r="25" spans="2:4" x14ac:dyDescent="0.35">
      <c r="B25" s="38" t="s">
        <v>61</v>
      </c>
      <c r="C25" s="38" t="s">
        <v>1230</v>
      </c>
      <c r="D25" s="38" t="s">
        <v>1229</v>
      </c>
    </row>
    <row r="26" spans="2:4" x14ac:dyDescent="0.35">
      <c r="B26" s="36" t="s">
        <v>214</v>
      </c>
      <c r="C26" s="37" t="s">
        <v>32</v>
      </c>
      <c r="D26" s="37" t="s">
        <v>33</v>
      </c>
    </row>
    <row r="27" spans="2:4" x14ac:dyDescent="0.35">
      <c r="B27" s="38" t="s">
        <v>62</v>
      </c>
      <c r="C27" s="38" t="s">
        <v>63</v>
      </c>
      <c r="D27" s="38" t="s">
        <v>64</v>
      </c>
    </row>
    <row r="28" spans="2:4" x14ac:dyDescent="0.35">
      <c r="B28" s="38" t="s">
        <v>901</v>
      </c>
      <c r="C28" s="38" t="s">
        <v>65</v>
      </c>
      <c r="D28" s="38" t="s">
        <v>1231</v>
      </c>
    </row>
    <row r="29" spans="2:4" x14ac:dyDescent="0.35">
      <c r="B29" s="38" t="s">
        <v>45</v>
      </c>
      <c r="C29" s="38" t="s">
        <v>66</v>
      </c>
      <c r="D29" s="38" t="s">
        <v>64</v>
      </c>
    </row>
    <row r="30" spans="2:4" x14ac:dyDescent="0.35">
      <c r="B30" s="38" t="s">
        <v>67</v>
      </c>
      <c r="C30" s="38" t="s">
        <v>68</v>
      </c>
      <c r="D30" s="38" t="s">
        <v>64</v>
      </c>
    </row>
    <row r="31" spans="2:4" x14ac:dyDescent="0.35">
      <c r="B31" s="38" t="s">
        <v>69</v>
      </c>
      <c r="C31" s="38" t="s">
        <v>70</v>
      </c>
      <c r="D31" s="38" t="s">
        <v>64</v>
      </c>
    </row>
    <row r="32" spans="2:4" x14ac:dyDescent="0.35">
      <c r="B32" s="38" t="s">
        <v>47</v>
      </c>
      <c r="C32" s="38" t="s">
        <v>71</v>
      </c>
      <c r="D32" s="38" t="s">
        <v>64</v>
      </c>
    </row>
    <row r="33" spans="2:4" x14ac:dyDescent="0.35">
      <c r="B33" s="38" t="s">
        <v>72</v>
      </c>
      <c r="C33" s="38" t="s">
        <v>73</v>
      </c>
      <c r="D33" s="38" t="s">
        <v>64</v>
      </c>
    </row>
    <row r="34" spans="2:4" x14ac:dyDescent="0.35">
      <c r="B34" s="38" t="s">
        <v>53</v>
      </c>
      <c r="C34" s="38" t="s">
        <v>74</v>
      </c>
      <c r="D34" s="38" t="s">
        <v>1232</v>
      </c>
    </row>
    <row r="35" spans="2:4" x14ac:dyDescent="0.35">
      <c r="B35" s="38" t="s">
        <v>58</v>
      </c>
      <c r="C35" s="38" t="s">
        <v>75</v>
      </c>
      <c r="D35" s="38" t="s">
        <v>1232</v>
      </c>
    </row>
    <row r="36" spans="2:4" x14ac:dyDescent="0.35">
      <c r="B36" s="38" t="s">
        <v>76</v>
      </c>
      <c r="C36" s="38" t="s">
        <v>77</v>
      </c>
      <c r="D36" s="38" t="s">
        <v>1232</v>
      </c>
    </row>
    <row r="37" spans="2:4" x14ac:dyDescent="0.35">
      <c r="B37" s="38" t="s">
        <v>78</v>
      </c>
      <c r="C37" s="38" t="s">
        <v>79</v>
      </c>
      <c r="D37" s="38" t="s">
        <v>1232</v>
      </c>
    </row>
    <row r="38" spans="2:4" x14ac:dyDescent="0.35">
      <c r="B38" s="38" t="s">
        <v>80</v>
      </c>
      <c r="C38" s="38" t="s">
        <v>1233</v>
      </c>
      <c r="D38" s="38" t="s">
        <v>1232</v>
      </c>
    </row>
    <row r="39" spans="2:4" x14ac:dyDescent="0.35">
      <c r="B39" s="38" t="s">
        <v>81</v>
      </c>
      <c r="C39" s="38" t="s">
        <v>1234</v>
      </c>
      <c r="D39" s="38" t="s">
        <v>1231</v>
      </c>
    </row>
    <row r="40" spans="2:4" x14ac:dyDescent="0.35">
      <c r="B40" s="38" t="s">
        <v>82</v>
      </c>
      <c r="C40" s="38" t="s">
        <v>1235</v>
      </c>
      <c r="D40" s="38" t="s">
        <v>1231</v>
      </c>
    </row>
    <row r="41" spans="2:4" x14ac:dyDescent="0.35">
      <c r="B41" s="38" t="s">
        <v>83</v>
      </c>
      <c r="C41" s="38" t="s">
        <v>1236</v>
      </c>
      <c r="D41" s="38" t="s">
        <v>1231</v>
      </c>
    </row>
    <row r="42" spans="2:4" x14ac:dyDescent="0.35">
      <c r="B42" s="38" t="s">
        <v>84</v>
      </c>
      <c r="C42" s="38" t="s">
        <v>1237</v>
      </c>
      <c r="D42" s="38" t="s">
        <v>1231</v>
      </c>
    </row>
    <row r="43" spans="2:4" x14ac:dyDescent="0.35">
      <c r="B43" s="38" t="s">
        <v>212</v>
      </c>
      <c r="C43" s="38" t="s">
        <v>215</v>
      </c>
      <c r="D43" s="38" t="s">
        <v>216</v>
      </c>
    </row>
    <row r="44" spans="2:4" x14ac:dyDescent="0.35">
      <c r="B44" s="38" t="s">
        <v>899</v>
      </c>
      <c r="C44" s="38" t="s">
        <v>902</v>
      </c>
      <c r="D44" s="38" t="s">
        <v>1238</v>
      </c>
    </row>
    <row r="45" spans="2:4" x14ac:dyDescent="0.35">
      <c r="B45" s="36" t="s">
        <v>217</v>
      </c>
      <c r="C45" s="37" t="s">
        <v>32</v>
      </c>
      <c r="D45" s="37" t="s">
        <v>33</v>
      </c>
    </row>
    <row r="46" spans="2:4" x14ac:dyDescent="0.35">
      <c r="B46" s="40" t="s">
        <v>218</v>
      </c>
      <c r="C46" s="40" t="s">
        <v>219</v>
      </c>
      <c r="D46" s="40" t="s">
        <v>85</v>
      </c>
    </row>
    <row r="47" spans="2:4" x14ac:dyDescent="0.35">
      <c r="B47" s="40" t="s">
        <v>86</v>
      </c>
      <c r="C47" s="40" t="s">
        <v>220</v>
      </c>
      <c r="D47" s="40" t="s">
        <v>87</v>
      </c>
    </row>
    <row r="48" spans="2:4" x14ac:dyDescent="0.35">
      <c r="B48" s="40" t="s">
        <v>88</v>
      </c>
      <c r="C48" s="40" t="s">
        <v>221</v>
      </c>
      <c r="D48" s="40" t="s">
        <v>222</v>
      </c>
    </row>
    <row r="49" spans="2:4" x14ac:dyDescent="0.35">
      <c r="B49" s="40" t="s">
        <v>89</v>
      </c>
      <c r="C49" s="40" t="s">
        <v>903</v>
      </c>
      <c r="D49" s="40" t="s">
        <v>90</v>
      </c>
    </row>
    <row r="50" spans="2:4" x14ac:dyDescent="0.35">
      <c r="B50" s="40" t="s">
        <v>904</v>
      </c>
      <c r="C50" s="40" t="s">
        <v>223</v>
      </c>
      <c r="D50" s="40" t="s">
        <v>224</v>
      </c>
    </row>
    <row r="51" spans="2:4" x14ac:dyDescent="0.35">
      <c r="B51" s="40" t="s">
        <v>47</v>
      </c>
      <c r="C51" s="40" t="s">
        <v>91</v>
      </c>
      <c r="D51" s="40" t="s">
        <v>225</v>
      </c>
    </row>
    <row r="52" spans="2:4" x14ac:dyDescent="0.35">
      <c r="B52" s="40" t="s">
        <v>226</v>
      </c>
      <c r="C52" s="40" t="s">
        <v>227</v>
      </c>
      <c r="D52" s="40" t="s">
        <v>228</v>
      </c>
    </row>
    <row r="53" spans="2:4" x14ac:dyDescent="0.35">
      <c r="B53" s="40" t="s">
        <v>905</v>
      </c>
      <c r="C53" s="40" t="s">
        <v>229</v>
      </c>
      <c r="D53" s="40" t="s">
        <v>228</v>
      </c>
    </row>
    <row r="54" spans="2:4" x14ac:dyDescent="0.35">
      <c r="B54" s="36" t="s">
        <v>230</v>
      </c>
      <c r="C54" s="37" t="s">
        <v>32</v>
      </c>
      <c r="D54" s="37" t="s">
        <v>33</v>
      </c>
    </row>
    <row r="55" spans="2:4" x14ac:dyDescent="0.35">
      <c r="B55" s="305" t="s">
        <v>231</v>
      </c>
      <c r="C55" s="305" t="s">
        <v>232</v>
      </c>
      <c r="D55" s="305" t="s">
        <v>233</v>
      </c>
    </row>
    <row r="56" spans="2:4" x14ac:dyDescent="0.35">
      <c r="B56" s="282" t="s">
        <v>234</v>
      </c>
      <c r="C56" s="282" t="s">
        <v>235</v>
      </c>
      <c r="D56" s="282" t="s">
        <v>236</v>
      </c>
    </row>
    <row r="57" spans="2:4" x14ac:dyDescent="0.35">
      <c r="B57" s="282" t="s">
        <v>237</v>
      </c>
      <c r="C57" s="282" t="s">
        <v>238</v>
      </c>
      <c r="D57" s="282" t="s">
        <v>239</v>
      </c>
    </row>
    <row r="58" spans="2:4" x14ac:dyDescent="0.35">
      <c r="B58" s="282" t="s">
        <v>240</v>
      </c>
      <c r="C58" s="282" t="s">
        <v>241</v>
      </c>
      <c r="D58" s="282" t="s">
        <v>242</v>
      </c>
    </row>
    <row r="59" spans="2:4" x14ac:dyDescent="0.35">
      <c r="B59" s="282" t="s">
        <v>243</v>
      </c>
      <c r="C59" s="282" t="s">
        <v>244</v>
      </c>
      <c r="D59" s="282" t="s">
        <v>236</v>
      </c>
    </row>
    <row r="60" spans="2:4" x14ac:dyDescent="0.35">
      <c r="B60" s="282" t="s">
        <v>245</v>
      </c>
      <c r="C60" s="282" t="s">
        <v>246</v>
      </c>
      <c r="D60" s="282" t="s">
        <v>239</v>
      </c>
    </row>
    <row r="61" spans="2:4" x14ac:dyDescent="0.35">
      <c r="B61" s="40" t="s">
        <v>247</v>
      </c>
      <c r="C61" s="40" t="s">
        <v>248</v>
      </c>
      <c r="D61" s="40" t="s">
        <v>233</v>
      </c>
    </row>
    <row r="62" spans="2:4" x14ac:dyDescent="0.35">
      <c r="B62" s="306" t="s">
        <v>249</v>
      </c>
      <c r="C62" s="306" t="s">
        <v>906</v>
      </c>
      <c r="D62" s="306" t="s">
        <v>1239</v>
      </c>
    </row>
    <row r="63" spans="2:4" x14ac:dyDescent="0.35">
      <c r="B63" s="282" t="s">
        <v>250</v>
      </c>
      <c r="C63" s="282" t="s">
        <v>907</v>
      </c>
      <c r="D63" s="282" t="s">
        <v>1240</v>
      </c>
    </row>
    <row r="64" spans="2:4" s="19" customFormat="1" x14ac:dyDescent="0.35"/>
    <row r="65" spans="4:4" s="19" customFormat="1" x14ac:dyDescent="0.35">
      <c r="D65" s="19" t="s">
        <v>7</v>
      </c>
    </row>
    <row r="66" spans="4:4" s="19" customFormat="1" x14ac:dyDescent="0.35"/>
    <row r="67" spans="4:4" s="19" customFormat="1" x14ac:dyDescent="0.35"/>
    <row r="68" spans="4:4" s="19" customFormat="1" x14ac:dyDescent="0.35"/>
    <row r="69" spans="4:4" s="19" customFormat="1" x14ac:dyDescent="0.35"/>
    <row r="70" spans="4:4" s="19" customFormat="1" x14ac:dyDescent="0.35"/>
    <row r="71" spans="4:4" s="19" customFormat="1" x14ac:dyDescent="0.35"/>
    <row r="72" spans="4:4" s="19" customFormat="1" x14ac:dyDescent="0.35"/>
    <row r="73" spans="4:4" s="19" customFormat="1" x14ac:dyDescent="0.35"/>
    <row r="74" spans="4:4" s="19" customFormat="1" x14ac:dyDescent="0.35"/>
    <row r="75" spans="4:4" s="19" customFormat="1" x14ac:dyDescent="0.35"/>
    <row r="76" spans="4:4" s="19" customFormat="1" x14ac:dyDescent="0.35"/>
    <row r="77" spans="4:4" s="19" customFormat="1" x14ac:dyDescent="0.35"/>
    <row r="78" spans="4:4" s="19" customFormat="1" x14ac:dyDescent="0.35"/>
    <row r="79" spans="4:4" s="19" customFormat="1" x14ac:dyDescent="0.35"/>
    <row r="80" spans="4:4" s="19" customFormat="1" x14ac:dyDescent="0.35"/>
    <row r="81" s="19" customFormat="1" x14ac:dyDescent="0.35"/>
    <row r="82" s="19" customFormat="1" x14ac:dyDescent="0.35"/>
    <row r="83" s="19" customFormat="1" x14ac:dyDescent="0.35"/>
    <row r="84" s="19" customFormat="1" x14ac:dyDescent="0.35"/>
    <row r="85" s="19" customFormat="1" x14ac:dyDescent="0.35"/>
    <row r="86" s="19" customFormat="1" x14ac:dyDescent="0.35"/>
    <row r="87" s="19" customFormat="1" x14ac:dyDescent="0.35"/>
    <row r="88" s="19" customFormat="1" x14ac:dyDescent="0.35"/>
    <row r="89" s="19" customFormat="1" x14ac:dyDescent="0.35"/>
    <row r="90" s="19" customFormat="1" x14ac:dyDescent="0.35"/>
    <row r="91" s="19" customFormat="1" x14ac:dyDescent="0.35"/>
    <row r="92" s="19" customFormat="1" x14ac:dyDescent="0.35"/>
    <row r="93" s="19" customFormat="1" x14ac:dyDescent="0.35"/>
    <row r="94" s="19" customFormat="1" x14ac:dyDescent="0.35"/>
    <row r="95" s="19" customFormat="1" x14ac:dyDescent="0.35"/>
    <row r="96" s="19" customFormat="1" x14ac:dyDescent="0.35"/>
    <row r="97" s="19" customFormat="1" x14ac:dyDescent="0.35"/>
    <row r="98" s="19" customFormat="1" x14ac:dyDescent="0.35"/>
    <row r="99" s="19" customFormat="1" x14ac:dyDescent="0.35"/>
    <row r="100" s="19" customFormat="1" x14ac:dyDescent="0.35"/>
    <row r="101" s="19" customFormat="1" x14ac:dyDescent="0.35"/>
    <row r="102" s="19" customFormat="1" x14ac:dyDescent="0.35"/>
    <row r="103" s="19" customFormat="1" x14ac:dyDescent="0.35"/>
    <row r="104" s="19" customFormat="1" x14ac:dyDescent="0.35"/>
    <row r="105" s="19" customFormat="1" x14ac:dyDescent="0.35"/>
    <row r="106" s="19" customFormat="1" x14ac:dyDescent="0.35"/>
    <row r="107" s="19" customFormat="1" x14ac:dyDescent="0.35"/>
    <row r="108" s="19" customFormat="1" x14ac:dyDescent="0.35"/>
    <row r="109" s="19" customFormat="1" x14ac:dyDescent="0.35"/>
    <row r="110" s="19" customFormat="1" x14ac:dyDescent="0.35"/>
    <row r="111" s="19" customFormat="1" x14ac:dyDescent="0.35"/>
    <row r="112" s="19" customFormat="1" x14ac:dyDescent="0.35"/>
    <row r="113" s="19" customFormat="1" x14ac:dyDescent="0.35"/>
    <row r="114" s="19" customFormat="1" x14ac:dyDescent="0.35"/>
    <row r="115" s="19" customFormat="1" x14ac:dyDescent="0.35"/>
    <row r="116" s="19" customFormat="1" x14ac:dyDescent="0.35"/>
    <row r="117" s="19" customFormat="1" x14ac:dyDescent="0.35"/>
    <row r="118" s="19" customFormat="1" x14ac:dyDescent="0.35"/>
    <row r="119" s="19" customFormat="1" x14ac:dyDescent="0.35"/>
    <row r="120" s="19" customFormat="1" x14ac:dyDescent="0.35"/>
    <row r="121" s="19" customFormat="1" x14ac:dyDescent="0.35"/>
    <row r="122" s="19" customFormat="1" x14ac:dyDescent="0.35"/>
    <row r="123" s="19" customFormat="1" x14ac:dyDescent="0.35"/>
    <row r="124" s="19" customFormat="1" x14ac:dyDescent="0.35"/>
    <row r="125" s="19" customFormat="1" x14ac:dyDescent="0.35"/>
    <row r="126" s="19" customFormat="1" x14ac:dyDescent="0.35"/>
    <row r="127" s="19" customFormat="1" x14ac:dyDescent="0.35"/>
    <row r="128" s="19" customFormat="1" x14ac:dyDescent="0.35"/>
    <row r="129" s="19" customFormat="1" x14ac:dyDescent="0.35"/>
    <row r="130" s="19" customFormat="1" x14ac:dyDescent="0.35"/>
    <row r="131" s="19" customFormat="1" x14ac:dyDescent="0.35"/>
    <row r="132" s="19" customFormat="1" x14ac:dyDescent="0.35"/>
    <row r="133" s="19" customFormat="1" x14ac:dyDescent="0.35"/>
    <row r="134" s="19" customFormat="1" x14ac:dyDescent="0.35"/>
    <row r="135" s="19" customFormat="1" x14ac:dyDescent="0.35"/>
    <row r="136" s="19" customFormat="1" x14ac:dyDescent="0.35"/>
    <row r="137" s="19" customFormat="1" x14ac:dyDescent="0.35"/>
    <row r="138" s="19" customFormat="1" x14ac:dyDescent="0.35"/>
    <row r="139" s="19" customFormat="1" x14ac:dyDescent="0.35"/>
    <row r="140" s="19" customFormat="1" x14ac:dyDescent="0.35"/>
    <row r="141" s="19" customFormat="1" x14ac:dyDescent="0.35"/>
    <row r="142" s="19" customFormat="1" x14ac:dyDescent="0.35"/>
    <row r="143" s="19" customFormat="1" x14ac:dyDescent="0.35"/>
    <row r="144" s="19" customFormat="1" x14ac:dyDescent="0.35"/>
    <row r="145" s="19" customFormat="1" x14ac:dyDescent="0.35"/>
    <row r="146" s="19" customFormat="1" x14ac:dyDescent="0.35"/>
    <row r="147" s="19" customFormat="1" x14ac:dyDescent="0.35"/>
    <row r="148" s="19" customFormat="1" x14ac:dyDescent="0.35"/>
    <row r="149" s="19" customFormat="1" x14ac:dyDescent="0.35"/>
    <row r="150" s="19" customFormat="1" x14ac:dyDescent="0.35"/>
    <row r="151" s="19" customFormat="1" x14ac:dyDescent="0.35"/>
    <row r="152" s="19" customFormat="1" x14ac:dyDescent="0.35"/>
    <row r="153" s="19" customFormat="1" x14ac:dyDescent="0.35"/>
    <row r="154" s="19" customFormat="1" x14ac:dyDescent="0.35"/>
    <row r="155" s="19" customFormat="1" x14ac:dyDescent="0.35"/>
    <row r="156" s="19" customFormat="1" x14ac:dyDescent="0.35"/>
    <row r="157" s="19" customFormat="1" x14ac:dyDescent="0.35"/>
    <row r="158" s="19" customFormat="1" x14ac:dyDescent="0.35"/>
    <row r="159" s="19" customFormat="1" x14ac:dyDescent="0.35"/>
    <row r="160" s="19" customFormat="1" x14ac:dyDescent="0.35"/>
    <row r="161" s="19" customFormat="1" x14ac:dyDescent="0.35"/>
    <row r="162" s="19" customFormat="1" x14ac:dyDescent="0.35"/>
    <row r="163" s="19" customFormat="1" x14ac:dyDescent="0.35"/>
    <row r="164" s="19" customFormat="1" x14ac:dyDescent="0.35"/>
    <row r="165" s="19" customFormat="1" x14ac:dyDescent="0.35"/>
    <row r="166" s="19" customFormat="1" x14ac:dyDescent="0.35"/>
    <row r="167" s="19" customFormat="1" x14ac:dyDescent="0.35"/>
    <row r="168" s="19" customFormat="1" x14ac:dyDescent="0.35"/>
    <row r="169" s="19" customFormat="1" x14ac:dyDescent="0.35"/>
    <row r="170" s="19" customFormat="1" x14ac:dyDescent="0.35"/>
    <row r="171" s="19" customFormat="1" x14ac:dyDescent="0.35"/>
    <row r="172" s="19" customFormat="1" x14ac:dyDescent="0.35"/>
    <row r="173" s="19" customFormat="1" x14ac:dyDescent="0.35"/>
    <row r="174" s="19" customFormat="1" x14ac:dyDescent="0.35"/>
    <row r="175" s="19" customFormat="1" x14ac:dyDescent="0.35"/>
    <row r="176" s="19" customFormat="1" x14ac:dyDescent="0.35"/>
    <row r="177" s="19" customFormat="1" x14ac:dyDescent="0.35"/>
    <row r="178" s="19" customFormat="1" x14ac:dyDescent="0.35"/>
    <row r="179" s="19" customFormat="1" x14ac:dyDescent="0.35"/>
    <row r="180" s="19" customFormat="1" x14ac:dyDescent="0.35"/>
    <row r="181" s="19" customFormat="1" x14ac:dyDescent="0.35"/>
    <row r="182" s="19" customFormat="1" x14ac:dyDescent="0.35"/>
    <row r="183" s="19" customFormat="1" x14ac:dyDescent="0.35"/>
    <row r="184" s="19" customFormat="1" x14ac:dyDescent="0.35"/>
    <row r="185" s="19" customFormat="1" x14ac:dyDescent="0.35"/>
    <row r="186" s="19" customFormat="1" x14ac:dyDescent="0.35"/>
    <row r="187" s="19" customFormat="1" x14ac:dyDescent="0.35"/>
    <row r="188" s="19" customFormat="1" x14ac:dyDescent="0.35"/>
    <row r="189" s="19" customFormat="1" x14ac:dyDescent="0.35"/>
    <row r="190" s="19" customFormat="1" x14ac:dyDescent="0.35"/>
    <row r="191" s="19" customFormat="1" x14ac:dyDescent="0.35"/>
    <row r="192" s="19" customFormat="1" x14ac:dyDescent="0.35"/>
    <row r="193" s="19" customFormat="1" x14ac:dyDescent="0.35"/>
    <row r="194" s="19" customFormat="1" x14ac:dyDescent="0.35"/>
    <row r="195" s="19" customFormat="1" x14ac:dyDescent="0.35"/>
    <row r="196" s="19" customFormat="1" x14ac:dyDescent="0.35"/>
    <row r="197" s="19" customFormat="1" x14ac:dyDescent="0.35"/>
    <row r="198" s="19" customFormat="1" x14ac:dyDescent="0.35"/>
    <row r="199" s="19" customFormat="1" x14ac:dyDescent="0.35"/>
    <row r="200" s="19" customFormat="1" x14ac:dyDescent="0.35"/>
    <row r="201" s="19" customFormat="1" x14ac:dyDescent="0.35"/>
    <row r="202" s="19" customFormat="1" x14ac:dyDescent="0.35"/>
    <row r="203" s="19" customFormat="1" x14ac:dyDescent="0.35"/>
    <row r="204" s="19" customFormat="1" x14ac:dyDescent="0.35"/>
    <row r="205" s="19" customFormat="1" x14ac:dyDescent="0.35"/>
    <row r="206" s="19" customFormat="1" x14ac:dyDescent="0.35"/>
    <row r="207" s="19" customFormat="1" x14ac:dyDescent="0.35"/>
    <row r="208" s="19" customFormat="1" x14ac:dyDescent="0.35"/>
    <row r="209" s="19" customFormat="1" x14ac:dyDescent="0.35"/>
    <row r="210" s="19" customFormat="1" x14ac:dyDescent="0.35"/>
    <row r="211" s="19" customFormat="1" x14ac:dyDescent="0.35"/>
    <row r="212" s="19" customFormat="1" x14ac:dyDescent="0.35"/>
    <row r="213" s="19" customFormat="1" x14ac:dyDescent="0.35"/>
    <row r="214" s="19" customFormat="1" x14ac:dyDescent="0.35"/>
    <row r="215" s="19" customFormat="1" x14ac:dyDescent="0.35"/>
    <row r="216" s="19" customFormat="1" x14ac:dyDescent="0.35"/>
    <row r="217" s="19" customFormat="1" x14ac:dyDescent="0.35"/>
    <row r="218" s="19" customFormat="1" x14ac:dyDescent="0.35"/>
    <row r="219" s="19" customFormat="1" x14ac:dyDescent="0.35"/>
    <row r="220" s="19" customFormat="1" x14ac:dyDescent="0.35"/>
    <row r="221" s="19" customFormat="1" x14ac:dyDescent="0.35"/>
    <row r="222" s="19" customFormat="1" x14ac:dyDescent="0.35"/>
    <row r="223" s="19" customFormat="1" x14ac:dyDescent="0.35"/>
    <row r="224" s="19" customFormat="1" x14ac:dyDescent="0.35"/>
    <row r="225" s="19" customFormat="1" x14ac:dyDescent="0.35"/>
    <row r="226" s="19" customFormat="1" x14ac:dyDescent="0.35"/>
    <row r="227" s="19" customFormat="1" x14ac:dyDescent="0.35"/>
    <row r="228" s="19" customFormat="1" x14ac:dyDescent="0.35"/>
    <row r="229" s="19" customFormat="1" x14ac:dyDescent="0.35"/>
    <row r="230" s="19" customFormat="1" x14ac:dyDescent="0.35"/>
  </sheetData>
  <mergeCells count="1">
    <mergeCell ref="B2:D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CB6BD-119C-4452-A454-EC39B1E80D05}">
  <sheetPr>
    <pageSetUpPr fitToPage="1"/>
  </sheetPr>
  <dimension ref="A1:AO88"/>
  <sheetViews>
    <sheetView zoomScale="80" zoomScaleNormal="80" workbookViewId="0">
      <selection activeCell="A2" sqref="A2"/>
    </sheetView>
  </sheetViews>
  <sheetFormatPr defaultColWidth="9.1796875" defaultRowHeight="14.5" x14ac:dyDescent="0.35"/>
  <cols>
    <col min="1" max="1" width="8.1796875" customWidth="1"/>
    <col min="2" max="2" width="46.1796875" customWidth="1"/>
    <col min="3" max="3" width="17.7265625" customWidth="1"/>
    <col min="4" max="4" width="121.54296875" customWidth="1"/>
    <col min="5" max="5" width="118.54296875" customWidth="1"/>
  </cols>
  <sheetData>
    <row r="1" spans="1:41" s="108" customFormat="1" ht="87.75" customHeight="1" x14ac:dyDescent="0.35">
      <c r="A1" s="142"/>
      <c r="B1" s="143"/>
      <c r="C1" s="142"/>
      <c r="D1" s="142" t="s">
        <v>7</v>
      </c>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row>
    <row r="2" spans="1:41" ht="35.25" customHeight="1" x14ac:dyDescent="0.35">
      <c r="A2" s="19"/>
      <c r="B2" s="19"/>
      <c r="C2" s="19"/>
      <c r="D2" s="19"/>
      <c r="E2" s="19"/>
      <c r="F2" s="19"/>
      <c r="G2" s="19"/>
      <c r="H2" s="19"/>
      <c r="I2" s="19" t="s">
        <v>7</v>
      </c>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row>
    <row r="3" spans="1:41" s="109" customFormat="1" ht="19.5" x14ac:dyDescent="0.35">
      <c r="A3" s="144"/>
      <c r="B3" s="145" t="s">
        <v>298</v>
      </c>
      <c r="C3" s="146"/>
      <c r="D3" s="146"/>
      <c r="E3" s="117"/>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row>
    <row r="4" spans="1:41" ht="18.75" customHeight="1" x14ac:dyDescent="0.35">
      <c r="A4" s="19"/>
      <c r="B4" s="147" t="s">
        <v>299</v>
      </c>
      <c r="C4" s="148" t="s">
        <v>93</v>
      </c>
      <c r="D4" s="148" t="s">
        <v>338</v>
      </c>
      <c r="E4" s="147" t="s">
        <v>32</v>
      </c>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row>
    <row r="5" spans="1:41" ht="28.5" customHeight="1" x14ac:dyDescent="0.35">
      <c r="A5" s="19"/>
      <c r="B5" s="333" t="s">
        <v>1219</v>
      </c>
      <c r="C5" s="149">
        <v>44927</v>
      </c>
      <c r="D5" s="334" t="s">
        <v>1157</v>
      </c>
      <c r="E5" s="335" t="s">
        <v>1222</v>
      </c>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row>
    <row r="6" spans="1:41" ht="28.5" customHeight="1" x14ac:dyDescent="0.35">
      <c r="A6" s="19"/>
      <c r="B6" s="333" t="s">
        <v>1151</v>
      </c>
      <c r="C6" s="149">
        <v>43951</v>
      </c>
      <c r="D6" s="334" t="s">
        <v>1152</v>
      </c>
      <c r="E6" s="335" t="s">
        <v>823</v>
      </c>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row>
    <row r="7" spans="1:41" ht="28.5" customHeight="1" x14ac:dyDescent="0.35">
      <c r="A7" s="19"/>
      <c r="B7" s="333" t="s">
        <v>990</v>
      </c>
      <c r="C7" s="149">
        <v>44525</v>
      </c>
      <c r="D7" s="334" t="s">
        <v>991</v>
      </c>
      <c r="E7" s="335" t="s">
        <v>339</v>
      </c>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ht="30.75" customHeight="1" x14ac:dyDescent="0.35">
      <c r="A8" s="19"/>
      <c r="B8" s="333" t="s">
        <v>340</v>
      </c>
      <c r="C8" s="149">
        <v>43007</v>
      </c>
      <c r="D8" s="334" t="s">
        <v>341</v>
      </c>
      <c r="E8" s="335" t="s">
        <v>342</v>
      </c>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row>
    <row r="9" spans="1:41" ht="30.75" customHeight="1" x14ac:dyDescent="0.35">
      <c r="A9" s="19"/>
      <c r="B9" s="335" t="s">
        <v>1153</v>
      </c>
      <c r="C9" s="149">
        <v>45534</v>
      </c>
      <c r="D9" s="334" t="s">
        <v>1154</v>
      </c>
      <c r="E9" s="336" t="s">
        <v>1155</v>
      </c>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ht="30.75" customHeight="1" x14ac:dyDescent="0.35">
      <c r="A10" s="19"/>
      <c r="B10" s="335" t="s">
        <v>1156</v>
      </c>
      <c r="C10" s="149">
        <v>45534</v>
      </c>
      <c r="D10" s="334" t="s">
        <v>1157</v>
      </c>
      <c r="E10" s="336" t="s">
        <v>1158</v>
      </c>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row>
    <row r="11" spans="1:41" ht="30.75" customHeight="1" x14ac:dyDescent="0.35">
      <c r="A11" s="19"/>
      <c r="B11" s="335" t="s">
        <v>1159</v>
      </c>
      <c r="C11" s="149">
        <v>45534</v>
      </c>
      <c r="D11" s="334" t="s">
        <v>1160</v>
      </c>
      <c r="E11" s="336" t="s">
        <v>1161</v>
      </c>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row>
    <row r="12" spans="1:41" ht="28.5" customHeight="1" x14ac:dyDescent="0.35">
      <c r="A12" s="19"/>
      <c r="B12" s="335" t="s">
        <v>992</v>
      </c>
      <c r="C12" s="149">
        <v>44965</v>
      </c>
      <c r="D12" s="336" t="s">
        <v>1162</v>
      </c>
      <c r="E12" s="336" t="s">
        <v>824</v>
      </c>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row>
    <row r="13" spans="1:41" ht="28.5" customHeight="1" x14ac:dyDescent="0.35">
      <c r="A13" s="19"/>
      <c r="B13" s="335" t="s">
        <v>1068</v>
      </c>
      <c r="C13" s="149">
        <v>44757</v>
      </c>
      <c r="D13" s="336" t="s">
        <v>1067</v>
      </c>
      <c r="E13" s="337" t="s">
        <v>1069</v>
      </c>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ht="28.5" customHeight="1" x14ac:dyDescent="0.35">
      <c r="A14" s="19"/>
      <c r="B14" s="335" t="s">
        <v>1163</v>
      </c>
      <c r="C14" s="149">
        <v>45534</v>
      </c>
      <c r="D14" s="336" t="s">
        <v>1164</v>
      </c>
      <c r="E14" s="336" t="s">
        <v>1165</v>
      </c>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row>
    <row r="15" spans="1:41" ht="28.5" customHeight="1" x14ac:dyDescent="0.35">
      <c r="A15" s="19"/>
      <c r="B15" s="335" t="s">
        <v>1166</v>
      </c>
      <c r="C15" s="149">
        <v>45534</v>
      </c>
      <c r="D15" s="336" t="s">
        <v>1167</v>
      </c>
      <c r="E15" s="336" t="s">
        <v>1168</v>
      </c>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row>
    <row r="16" spans="1:41" ht="28.5" customHeight="1" x14ac:dyDescent="0.35">
      <c r="A16" s="19"/>
      <c r="B16" s="335" t="s">
        <v>1169</v>
      </c>
      <c r="C16" s="149">
        <v>45534</v>
      </c>
      <c r="D16" s="336" t="s">
        <v>1170</v>
      </c>
      <c r="E16" s="336" t="s">
        <v>1171</v>
      </c>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row>
    <row r="17" spans="1:41" ht="28.5" customHeight="1" x14ac:dyDescent="0.35">
      <c r="A17" s="19"/>
      <c r="B17" s="335" t="s">
        <v>1172</v>
      </c>
      <c r="C17" s="149">
        <v>45534</v>
      </c>
      <c r="D17" s="336" t="s">
        <v>1173</v>
      </c>
      <c r="E17" s="336" t="s">
        <v>1174</v>
      </c>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row>
    <row r="18" spans="1:41" ht="27.65" customHeight="1" x14ac:dyDescent="0.35">
      <c r="A18" s="19"/>
      <c r="B18" s="335" t="s">
        <v>1175</v>
      </c>
      <c r="C18" s="149">
        <v>45534</v>
      </c>
      <c r="D18" s="336" t="s">
        <v>1176</v>
      </c>
      <c r="E18" s="336" t="s">
        <v>1177</v>
      </c>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row>
    <row r="19" spans="1:41" ht="25.5" customHeight="1" x14ac:dyDescent="0.35">
      <c r="A19" s="19"/>
      <c r="B19" s="335" t="s">
        <v>1178</v>
      </c>
      <c r="C19" s="149">
        <v>45534</v>
      </c>
      <c r="D19" s="336" t="s">
        <v>1179</v>
      </c>
      <c r="E19" s="336" t="s">
        <v>1180</v>
      </c>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row>
    <row r="20" spans="1:41" x14ac:dyDescent="0.35">
      <c r="A20" s="19"/>
      <c r="B20" s="335" t="s">
        <v>1181</v>
      </c>
      <c r="C20" s="149">
        <v>45534</v>
      </c>
      <c r="D20" s="336" t="s">
        <v>1182</v>
      </c>
      <c r="E20" s="336" t="s">
        <v>1183</v>
      </c>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row>
    <row r="21" spans="1:41" x14ac:dyDescent="0.35">
      <c r="A21" s="19"/>
      <c r="B21" s="19"/>
      <c r="C21" s="19"/>
      <c r="D21" s="336"/>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row>
    <row r="22" spans="1:41" x14ac:dyDescent="0.35">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row>
    <row r="23" spans="1:41" x14ac:dyDescent="0.3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row>
    <row r="24" spans="1:41" x14ac:dyDescent="0.3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row>
    <row r="25" spans="1:41" x14ac:dyDescent="0.3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row>
    <row r="26" spans="1:41" x14ac:dyDescent="0.3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row>
    <row r="27" spans="1:41" x14ac:dyDescent="0.3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row>
    <row r="28" spans="1:41" x14ac:dyDescent="0.3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row>
    <row r="29" spans="1:41" x14ac:dyDescent="0.3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row>
    <row r="30" spans="1:41" x14ac:dyDescent="0.3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row>
    <row r="31" spans="1:41" x14ac:dyDescent="0.35">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row>
    <row r="32" spans="1:41" x14ac:dyDescent="0.3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row>
    <row r="33" spans="1:41" x14ac:dyDescent="0.3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row>
    <row r="34" spans="1:41" x14ac:dyDescent="0.3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row>
    <row r="35" spans="1:41" x14ac:dyDescent="0.3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row>
    <row r="36" spans="1:41" x14ac:dyDescent="0.3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row>
    <row r="37" spans="1:41" x14ac:dyDescent="0.3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row>
    <row r="38" spans="1:41" x14ac:dyDescent="0.3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row>
    <row r="39" spans="1:41" x14ac:dyDescent="0.3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row>
    <row r="40" spans="1:41" x14ac:dyDescent="0.3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row>
    <row r="41" spans="1:41" x14ac:dyDescent="0.3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row>
    <row r="42" spans="1:41" x14ac:dyDescent="0.3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row>
    <row r="43" spans="1:41" x14ac:dyDescent="0.3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row>
    <row r="44" spans="1:41" x14ac:dyDescent="0.3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row>
    <row r="45" spans="1:41" x14ac:dyDescent="0.3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row>
    <row r="46" spans="1:41" x14ac:dyDescent="0.3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row>
    <row r="47" spans="1:41" x14ac:dyDescent="0.3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row>
    <row r="48" spans="1:41" x14ac:dyDescent="0.3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row>
    <row r="49" spans="1:41" x14ac:dyDescent="0.3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row>
    <row r="50" spans="1:41" x14ac:dyDescent="0.3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row>
    <row r="51" spans="1:41" x14ac:dyDescent="0.3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row>
    <row r="52" spans="1:41" x14ac:dyDescent="0.3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row>
    <row r="53" spans="1:41" x14ac:dyDescent="0.3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row>
    <row r="54" spans="1:41" x14ac:dyDescent="0.3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row>
    <row r="55" spans="1:41" x14ac:dyDescent="0.3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row>
    <row r="56" spans="1:41" x14ac:dyDescent="0.3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row>
    <row r="57" spans="1:41" x14ac:dyDescent="0.3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row>
    <row r="58" spans="1:41" x14ac:dyDescent="0.3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row>
    <row r="59" spans="1:41" x14ac:dyDescent="0.3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row>
    <row r="60" spans="1:41" x14ac:dyDescent="0.3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row>
    <row r="61" spans="1:41" x14ac:dyDescent="0.3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row>
    <row r="62" spans="1:41" x14ac:dyDescent="0.3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row>
    <row r="63" spans="1:41" x14ac:dyDescent="0.3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row>
    <row r="64" spans="1:41" x14ac:dyDescent="0.3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row>
    <row r="65" spans="1:41" x14ac:dyDescent="0.35">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row>
    <row r="66" spans="1:41" x14ac:dyDescent="0.35">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row>
    <row r="67" spans="1:41" x14ac:dyDescent="0.35">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row>
    <row r="68" spans="1:41" x14ac:dyDescent="0.35">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row>
    <row r="69" spans="1:41" x14ac:dyDescent="0.3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row>
    <row r="70" spans="1:41" x14ac:dyDescent="0.3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row>
    <row r="71" spans="1:41" x14ac:dyDescent="0.3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row>
    <row r="72" spans="1:41" x14ac:dyDescent="0.35">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row>
    <row r="73" spans="1:41" x14ac:dyDescent="0.35">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row>
    <row r="74" spans="1:41" x14ac:dyDescent="0.3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row>
    <row r="75" spans="1:41" x14ac:dyDescent="0.35">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row>
    <row r="76" spans="1:41" x14ac:dyDescent="0.35">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row>
    <row r="77" spans="1:41" x14ac:dyDescent="0.3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row>
    <row r="78" spans="1:41" x14ac:dyDescent="0.35">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row>
    <row r="79" spans="1:41" x14ac:dyDescent="0.3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row>
    <row r="80" spans="1:41" x14ac:dyDescent="0.35">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row>
    <row r="81" spans="1:41" x14ac:dyDescent="0.3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row>
    <row r="82" spans="1:41" x14ac:dyDescent="0.35">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row>
    <row r="83" spans="1:41" x14ac:dyDescent="0.35">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row>
    <row r="84" spans="1:41" x14ac:dyDescent="0.35">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row>
    <row r="85" spans="1:41" x14ac:dyDescent="0.3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row>
    <row r="86" spans="1:41" x14ac:dyDescent="0.35">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row>
    <row r="87" spans="1:41" x14ac:dyDescent="0.35">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row>
    <row r="88" spans="1:41" x14ac:dyDescent="0.35">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row>
  </sheetData>
  <pageMargins left="0.70866141732283472" right="0.70866141732283472" top="0.74803149606299213" bottom="0.74803149606299213" header="0.31496062992125984" footer="0.31496062992125984"/>
  <pageSetup paperSize="8" fitToHeight="0" orientation="landscape" r:id="rId1"/>
  <headerFooter>
    <oddFooter>&amp;C&amp;"-,Bold"&amp;12&amp;KFF0000OFFICIAL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vt:lpstr>
      <vt:lpstr>Intro</vt:lpstr>
      <vt:lpstr>TSR</vt:lpstr>
      <vt:lpstr>Traceability</vt:lpstr>
      <vt:lpstr>MC</vt:lpstr>
      <vt:lpstr>MC - Scenarios</vt:lpstr>
      <vt:lpstr>MC - E2E Interfaces</vt:lpstr>
      <vt:lpstr>References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Thiplekha</dc:creator>
  <cp:lastModifiedBy>Jaclyn Puglisi</cp:lastModifiedBy>
  <cp:lastPrinted>2021-03-25T05:30:39Z</cp:lastPrinted>
  <dcterms:created xsi:type="dcterms:W3CDTF">2019-09-20T03:03:06Z</dcterms:created>
  <dcterms:modified xsi:type="dcterms:W3CDTF">2024-09-04T23:13:51Z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0c15abd-c727-4d65-8c9b-7b89f3a8c37e_Enabled">
    <vt:lpwstr>true</vt:lpwstr>
  </property>
  <property fmtid="{D5CDD505-2E9C-101B-9397-08002B2CF9AE}" pid="3" name="MSIP_Label_40c15abd-c727-4d65-8c9b-7b89f3a8c37e_SetDate">
    <vt:lpwstr>2024-07-19T04:59:58Z</vt:lpwstr>
  </property>
  <property fmtid="{D5CDD505-2E9C-101B-9397-08002B2CF9AE}" pid="4" name="MSIP_Label_40c15abd-c727-4d65-8c9b-7b89f3a8c37e_Method">
    <vt:lpwstr>Privileged</vt:lpwstr>
  </property>
  <property fmtid="{D5CDD505-2E9C-101B-9397-08002B2CF9AE}" pid="5" name="MSIP_Label_40c15abd-c727-4d65-8c9b-7b89f3a8c37e_Name">
    <vt:lpwstr>839da1de15bb</vt:lpwstr>
  </property>
  <property fmtid="{D5CDD505-2E9C-101B-9397-08002B2CF9AE}" pid="6" name="MSIP_Label_40c15abd-c727-4d65-8c9b-7b89f3a8c37e_SiteId">
    <vt:lpwstr>49c6971e-d016-4e1a-b041-95533ede53a1</vt:lpwstr>
  </property>
  <property fmtid="{D5CDD505-2E9C-101B-9397-08002B2CF9AE}" pid="7" name="MSIP_Label_40c15abd-c727-4d65-8c9b-7b89f3a8c37e_ActionId">
    <vt:lpwstr>7d5d39ba-68e5-47a7-bc43-a1ee1f3cee13</vt:lpwstr>
  </property>
  <property fmtid="{D5CDD505-2E9C-101B-9397-08002B2CF9AE}" pid="8" name="MSIP_Label_40c15abd-c727-4d65-8c9b-7b89f3a8c37e_ContentBits">
    <vt:lpwstr>3</vt:lpwstr>
  </property>
</Properties>
</file>