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C:\Users\jaclyn.puglisi\Downloads\"/>
    </mc:Choice>
  </mc:AlternateContent>
  <xr:revisionPtr revIDLastSave="0" documentId="8_{62153B49-C275-4AEE-8BD8-94D22C8E0351}" xr6:coauthVersionLast="47" xr6:coauthVersionMax="47" xr10:uidLastSave="{00000000-0000-0000-0000-000000000000}"/>
  <bookViews>
    <workbookView xWindow="-28920" yWindow="-120" windowWidth="29040" windowHeight="15840" xr2:uid="{9D9FABAF-60F2-40A5-AA15-D941113AC698}"/>
  </bookViews>
  <sheets>
    <sheet name="Cover" sheetId="23" r:id="rId1"/>
    <sheet name="Intro" sheetId="20" r:id="rId2"/>
    <sheet name="TSR" sheetId="35" r:id="rId3"/>
    <sheet name="Traceability" sheetId="43" r:id="rId4"/>
    <sheet name="NPDS - Auth &amp; Audit" sheetId="25" r:id="rId5"/>
    <sheet name="NPDS - Main" sheetId="8" r:id="rId6"/>
    <sheet name="NPDS - ASLR" sheetId="36" r:id="rId7"/>
    <sheet name="NPDS - Scenarios" sheetId="34" r:id="rId8"/>
    <sheet name="NPDS - Compatibility" sheetId="45" r:id="rId9"/>
    <sheet name="NPDS - E2E Interfaces" sheetId="16" r:id="rId10"/>
    <sheet name="References" sheetId="22"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6" hidden="1">'NPDS - ASLR'!$B$4:$M$23</definedName>
    <definedName name="_xlnm._FilterDatabase" localSheetId="4" hidden="1">'NPDS - Auth &amp; Audit'!$A$4:$AQ$30</definedName>
    <definedName name="_xlnm._FilterDatabase" localSheetId="5" hidden="1">'NPDS - Main'!$A$4:$AY$113</definedName>
    <definedName name="_xlnm._FilterDatabase" localSheetId="3" hidden="1">Traceability!$B$4:$X$140</definedName>
    <definedName name="CCA" localSheetId="6">[1]Sheet1!$B$100:$B$103</definedName>
    <definedName name="CCA" localSheetId="4">[1]Sheet1!$B$100:$B$103</definedName>
    <definedName name="CCA" localSheetId="9">[1]Sheet1!$B$100:$B$103</definedName>
    <definedName name="CCA" localSheetId="5">[1]Sheet1!$B$100:$B$103</definedName>
    <definedName name="CCA" localSheetId="7">[2]Sheet1!$B$100:$B$103</definedName>
    <definedName name="CCA" localSheetId="3">[1]Sheet1!$B$100:$B$103</definedName>
    <definedName name="CCA">[1]Sheet1!$B$100:$B$103</definedName>
    <definedName name="Intro" localSheetId="1">#REF!</definedName>
    <definedName name="Intro" localSheetId="6">#REF!</definedName>
    <definedName name="Intro" localSheetId="4">#REF!</definedName>
    <definedName name="Intro" localSheetId="9">#REF!</definedName>
    <definedName name="Intro" localSheetId="5">#REF!</definedName>
    <definedName name="Intro" localSheetId="7">#REF!</definedName>
    <definedName name="Intro" localSheetId="10">#REF!</definedName>
    <definedName name="Intro" localSheetId="3">#REF!</definedName>
    <definedName name="Intro" localSheetId="2">#REF!</definedName>
    <definedName name="Intro">#REF!</definedName>
    <definedName name="OFFICIAL">'[3]Data values'!$D$2:$D$4</definedName>
    <definedName name="Refffff" localSheetId="6">#REF!</definedName>
    <definedName name="Refffff" localSheetId="7">#REF!</definedName>
    <definedName name="Refffff" localSheetId="3">#REF!</definedName>
    <definedName name="Refffff" localSheetId="2">#REF!</definedName>
    <definedName name="Refffff">#REF!</definedName>
    <definedName name="TestResults" localSheetId="1">#REF!</definedName>
    <definedName name="TestResults" localSheetId="6">[1]Sheet1!$B$100:$B$103</definedName>
    <definedName name="TestResults" localSheetId="4">[1]Sheet1!$B$100:$B$103</definedName>
    <definedName name="TestResults" localSheetId="9">#REF!</definedName>
    <definedName name="TestResults" localSheetId="5">[1]Sheet1!$B$100:$B$103</definedName>
    <definedName name="TestResults" localSheetId="7">#REF!</definedName>
    <definedName name="TestResults" localSheetId="10">#REF!</definedName>
    <definedName name="TestResults" localSheetId="3">#REF!</definedName>
    <definedName name="TestResults" localSheetId="2">[4]Introduction!$A$188:$A$191</definedName>
    <definedName name="TestResults">#REF!</definedName>
    <definedName name="testrs" localSheetId="6">#REF!</definedName>
    <definedName name="testrs" localSheetId="7">#REF!</definedName>
    <definedName name="testrs" localSheetId="3">#REF!</definedName>
    <definedName name="testrs" localSheetId="2">#REF!</definedName>
    <definedName name="testrs">#REF!</definedName>
    <definedName name="TestStatuses" localSheetId="6">[5]Introduction!$B$23:$B$27</definedName>
    <definedName name="TestStatuses" localSheetId="4">[5]Introduction!$B$23:$B$27</definedName>
    <definedName name="TestStatuses" localSheetId="9">[5]Introduction!$B$23:$B$27</definedName>
    <definedName name="TestStatuses" localSheetId="5">[5]Introduction!$B$23:$B$27</definedName>
    <definedName name="TestStatuses" localSheetId="7">[6]Introduction!$B$23:$B$27</definedName>
    <definedName name="TestStatuses" localSheetId="3">[5]Introduction!$B$23:$B$27</definedName>
    <definedName name="TestStatuses">[5]Introduction!$B$23:$B$27</definedName>
    <definedName name="Z_20B9E7CB_B377_4CA3_9140_04DC7572D088_.wvu.Cols" localSheetId="6" hidden="1">'NPDS - ASLR'!#REF!</definedName>
    <definedName name="Z_20B9E7CB_B377_4CA3_9140_04DC7572D088_.wvu.Cols" localSheetId="4" hidden="1">'NPDS - Auth &amp; Audit'!#REF!</definedName>
    <definedName name="Z_20B9E7CB_B377_4CA3_9140_04DC7572D088_.wvu.Cols" localSheetId="5" hidden="1">'NPDS - Main'!#REF!</definedName>
    <definedName name="Z_F8A0DB4D_C2E2_432B_8BE5_72A25D8D6FC5_.wvu.Cols" localSheetId="6" hidden="1">'NPDS - ASLR'!#REF!,'NPDS - ASLR'!#REF!,'NPDS - ASLR'!$D:$D,'NPDS - ASLR'!#REF!</definedName>
    <definedName name="Z_F8A0DB4D_C2E2_432B_8BE5_72A25D8D6FC5_.wvu.Cols" localSheetId="4" hidden="1">'NPDS - Auth &amp; Audit'!#REF!,'NPDS - Auth &amp; Audit'!#REF!,'NPDS - Auth &amp; Audit'!$D:$D,'NPDS - Auth &amp; Audit'!#REF!</definedName>
    <definedName name="Z_F8A0DB4D_C2E2_432B_8BE5_72A25D8D6FC5_.wvu.Cols" localSheetId="5" hidden="1">'NPDS - Main'!#REF!,'NPDS - Main'!#REF!,'NPDS - Main'!$D:$D,'NPDS - Main'!#REF!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1" i="8" l="1"/>
  <c r="N111" i="8"/>
  <c r="M111" i="8"/>
  <c r="O112" i="8"/>
  <c r="N112" i="8"/>
  <c r="M112" i="8"/>
  <c r="O38" i="8"/>
  <c r="N38" i="8"/>
  <c r="M38" i="8"/>
  <c r="O32" i="8"/>
  <c r="N32" i="8"/>
  <c r="M32" i="8"/>
  <c r="O31" i="8"/>
  <c r="N31" i="8"/>
  <c r="M31" i="8"/>
  <c r="O30" i="8"/>
  <c r="N30" i="8"/>
  <c r="M30" i="8"/>
  <c r="O29" i="8"/>
  <c r="N29" i="8"/>
  <c r="M29" i="8"/>
  <c r="O91" i="8"/>
  <c r="N91" i="8"/>
  <c r="M91" i="8"/>
  <c r="O93" i="8"/>
  <c r="N93" i="8"/>
  <c r="M93" i="8"/>
  <c r="O92" i="8"/>
  <c r="N92" i="8"/>
  <c r="M92" i="8"/>
  <c r="K18" i="45"/>
  <c r="G28" i="35"/>
  <c r="O6" i="25"/>
  <c r="N3" i="45"/>
  <c r="N4" i="45"/>
  <c r="N5" i="45"/>
  <c r="N6" i="45"/>
  <c r="N7" i="45"/>
  <c r="N8" i="45"/>
  <c r="N9" i="45"/>
  <c r="N10" i="45"/>
  <c r="N11" i="45"/>
  <c r="N12" i="45"/>
  <c r="N13" i="45"/>
  <c r="N14" i="45"/>
  <c r="N15" i="45"/>
  <c r="N16" i="45"/>
  <c r="N2" i="45"/>
  <c r="O78" i="8"/>
  <c r="N78" i="8"/>
  <c r="M78" i="8"/>
  <c r="O76" i="8"/>
  <c r="N76" i="8"/>
  <c r="M76" i="8"/>
  <c r="K19" i="45"/>
  <c r="K20" i="45"/>
  <c r="K21" i="45"/>
  <c r="F28" i="35"/>
  <c r="N16" i="8"/>
  <c r="N14" i="8"/>
  <c r="O89" i="8"/>
  <c r="N89" i="8"/>
  <c r="O87" i="8"/>
  <c r="N87" i="8"/>
  <c r="O85" i="8"/>
  <c r="N85" i="8"/>
  <c r="O83" i="8"/>
  <c r="N83" i="8"/>
  <c r="M89" i="8"/>
  <c r="M87" i="8"/>
  <c r="M85" i="8"/>
  <c r="M83" i="8"/>
  <c r="O73" i="8"/>
  <c r="N73" i="8"/>
  <c r="N71" i="8"/>
  <c r="N69" i="8"/>
  <c r="N67" i="8"/>
  <c r="N65" i="8"/>
  <c r="N63" i="8"/>
  <c r="N61" i="8"/>
  <c r="N59" i="8"/>
  <c r="N57" i="8"/>
  <c r="O48" i="8"/>
  <c r="N48" i="8"/>
  <c r="M48" i="8"/>
  <c r="O52" i="8"/>
  <c r="N52" i="8"/>
  <c r="O51" i="8"/>
  <c r="N51" i="8"/>
  <c r="O50" i="8"/>
  <c r="N50" i="8"/>
  <c r="O49" i="8"/>
  <c r="N49" i="8"/>
  <c r="O47" i="8"/>
  <c r="N47" i="8"/>
  <c r="O46" i="8"/>
  <c r="N46" i="8"/>
  <c r="O45" i="8"/>
  <c r="N45" i="8"/>
  <c r="O44" i="8"/>
  <c r="O42" i="8"/>
  <c r="N42" i="8"/>
  <c r="O41" i="8"/>
  <c r="N41" i="8"/>
  <c r="M41" i="8"/>
  <c r="N27" i="8"/>
  <c r="N25" i="8"/>
  <c r="N23" i="8"/>
  <c r="N21" i="8"/>
  <c r="N19" i="8"/>
  <c r="N12" i="8"/>
  <c r="N10" i="8"/>
  <c r="N8" i="8"/>
  <c r="M73" i="8"/>
  <c r="N18" i="36"/>
  <c r="M18" i="36"/>
  <c r="N7" i="36"/>
  <c r="M7" i="36"/>
  <c r="O71" i="8"/>
  <c r="M71" i="8"/>
  <c r="O69" i="8"/>
  <c r="M69" i="8"/>
  <c r="O67" i="8"/>
  <c r="M67" i="8"/>
  <c r="O65" i="8"/>
  <c r="M65" i="8"/>
  <c r="O63" i="8"/>
  <c r="M63" i="8"/>
  <c r="O61" i="8"/>
  <c r="M61" i="8"/>
  <c r="O59" i="8"/>
  <c r="M59" i="8"/>
  <c r="O57" i="8"/>
  <c r="M57" i="8"/>
  <c r="M52" i="8"/>
  <c r="M50" i="8"/>
  <c r="M47" i="8"/>
  <c r="N44" i="8"/>
  <c r="M44" i="8"/>
  <c r="O27" i="8"/>
  <c r="O25" i="8"/>
  <c r="O24" i="8"/>
  <c r="M27" i="8"/>
  <c r="M25" i="8"/>
  <c r="O23" i="8"/>
  <c r="M23" i="8"/>
  <c r="O21" i="8"/>
  <c r="M21" i="8"/>
  <c r="O19" i="8"/>
  <c r="M19" i="8"/>
  <c r="O16" i="8"/>
  <c r="M16" i="8"/>
  <c r="O14" i="8"/>
  <c r="M14" i="8"/>
  <c r="O12" i="8"/>
  <c r="M12" i="8"/>
  <c r="O10" i="8"/>
  <c r="O8" i="8"/>
  <c r="O7" i="8"/>
  <c r="M10" i="8"/>
  <c r="M8" i="8"/>
  <c r="M11" i="25"/>
  <c r="N11" i="25"/>
  <c r="O11" i="25"/>
  <c r="O7" i="25"/>
  <c r="M75" i="8"/>
  <c r="N75" i="8"/>
  <c r="O75" i="8"/>
  <c r="M45" i="8"/>
  <c r="O26" i="8"/>
  <c r="N26" i="8"/>
  <c r="M26" i="8"/>
  <c r="N19" i="36"/>
  <c r="N20" i="36"/>
  <c r="M20" i="36"/>
  <c r="M19" i="36"/>
  <c r="N15" i="36"/>
  <c r="M15" i="36"/>
  <c r="O90" i="8"/>
  <c r="N90" i="8"/>
  <c r="M90" i="8"/>
  <c r="O88" i="8"/>
  <c r="O86" i="8"/>
  <c r="O84" i="8"/>
  <c r="N86" i="8"/>
  <c r="M86" i="8"/>
  <c r="M46" i="8"/>
  <c r="O22" i="8"/>
  <c r="O20" i="8"/>
  <c r="N24" i="8"/>
  <c r="N22" i="8"/>
  <c r="N18" i="8"/>
  <c r="O17" i="8"/>
  <c r="O15" i="8"/>
  <c r="O13" i="8"/>
  <c r="N17" i="8"/>
  <c r="N15" i="8"/>
  <c r="N13" i="8"/>
  <c r="N11" i="8"/>
  <c r="O11" i="8"/>
  <c r="M20" i="8"/>
  <c r="N20" i="8"/>
  <c r="M22" i="8"/>
  <c r="N103" i="8"/>
  <c r="O103" i="8"/>
  <c r="M103" i="8"/>
  <c r="M24" i="8"/>
  <c r="O18" i="8"/>
  <c r="M18" i="8"/>
  <c r="O28" i="8"/>
  <c r="M11" i="8"/>
  <c r="M13" i="8"/>
  <c r="M15" i="8"/>
  <c r="M17" i="8"/>
  <c r="N19" i="25"/>
  <c r="N15" i="25"/>
  <c r="M15" i="25"/>
  <c r="O15" i="25"/>
  <c r="M19" i="25"/>
  <c r="O19" i="25"/>
  <c r="O10" i="25"/>
  <c r="N10" i="25"/>
  <c r="M10" i="25"/>
  <c r="O9" i="25"/>
  <c r="B29" i="35"/>
  <c r="N106" i="8"/>
  <c r="N105" i="8"/>
  <c r="N77" i="8"/>
  <c r="N74" i="8"/>
  <c r="N55" i="8"/>
  <c r="O13" i="25"/>
  <c r="O14" i="25"/>
  <c r="O16" i="25"/>
  <c r="O17" i="25"/>
  <c r="O18" i="25"/>
  <c r="N27" i="25"/>
  <c r="N26" i="25"/>
  <c r="M110" i="8"/>
  <c r="N110" i="8"/>
  <c r="O110" i="8"/>
  <c r="M105" i="8"/>
  <c r="O105" i="8"/>
  <c r="M106" i="8"/>
  <c r="O106" i="8"/>
  <c r="O72" i="8"/>
  <c r="O55" i="8"/>
  <c r="O36" i="8"/>
  <c r="O37" i="8"/>
  <c r="O39" i="8"/>
  <c r="O40" i="8"/>
  <c r="O43" i="8"/>
  <c r="O53" i="8"/>
  <c r="O54" i="8"/>
  <c r="O56" i="8"/>
  <c r="O58" i="8"/>
  <c r="O60" i="8"/>
  <c r="O62" i="8"/>
  <c r="O64" i="8"/>
  <c r="O66" i="8"/>
  <c r="O68" i="8"/>
  <c r="O70" i="8"/>
  <c r="O74" i="8"/>
  <c r="O77" i="8"/>
  <c r="O35" i="8"/>
  <c r="O9" i="8"/>
  <c r="O6" i="8"/>
  <c r="M74" i="8"/>
  <c r="M77" i="8"/>
  <c r="O23" i="25"/>
  <c r="O24" i="25"/>
  <c r="O25" i="25"/>
  <c r="O26" i="25"/>
  <c r="O27" i="25"/>
  <c r="O28" i="25"/>
  <c r="O29" i="25"/>
  <c r="O22" i="25"/>
  <c r="M29" i="25"/>
  <c r="N29" i="25"/>
  <c r="N88" i="8"/>
  <c r="M88" i="8"/>
  <c r="N84" i="8"/>
  <c r="M84" i="8"/>
  <c r="O82" i="8"/>
  <c r="N82" i="8"/>
  <c r="M82" i="8"/>
  <c r="J65" i="34"/>
  <c r="J66" i="34"/>
  <c r="J64" i="34"/>
  <c r="J63" i="34"/>
  <c r="J62" i="34"/>
  <c r="N25" i="25"/>
  <c r="N24" i="25"/>
  <c r="N23" i="25"/>
  <c r="M25" i="25"/>
  <c r="M55" i="8"/>
  <c r="M54" i="8"/>
  <c r="N54" i="8"/>
  <c r="M36" i="8"/>
  <c r="N36" i="8"/>
  <c r="N16" i="36"/>
  <c r="N14" i="36"/>
  <c r="N13" i="36"/>
  <c r="N12" i="36"/>
  <c r="N11" i="36"/>
  <c r="M11" i="36"/>
  <c r="M12" i="36"/>
  <c r="M13" i="36"/>
  <c r="M14" i="36"/>
  <c r="M16" i="36"/>
  <c r="N10" i="36"/>
  <c r="M10" i="36"/>
  <c r="N22" i="36"/>
  <c r="M22" i="36"/>
  <c r="N21" i="36"/>
  <c r="M21" i="36"/>
  <c r="N17" i="36"/>
  <c r="M17" i="36"/>
  <c r="N6" i="36"/>
  <c r="M6" i="36"/>
  <c r="J73" i="34"/>
  <c r="J74" i="34"/>
  <c r="J96" i="34"/>
  <c r="J95" i="34"/>
  <c r="J94" i="34"/>
  <c r="J93" i="34"/>
  <c r="J92" i="34"/>
  <c r="J85" i="34"/>
  <c r="J84" i="34"/>
  <c r="J83" i="34"/>
  <c r="J82" i="34"/>
  <c r="J81" i="34"/>
  <c r="J53" i="34"/>
  <c r="K54" i="34"/>
  <c r="J45" i="34"/>
  <c r="J44" i="34"/>
  <c r="J43" i="34"/>
  <c r="J35" i="34"/>
  <c r="K36" i="34"/>
  <c r="J27" i="34"/>
  <c r="J26" i="34"/>
  <c r="J18" i="34"/>
  <c r="J17" i="34"/>
  <c r="O109" i="8"/>
  <c r="N104" i="8"/>
  <c r="N102" i="8"/>
  <c r="O104" i="8"/>
  <c r="O102" i="8"/>
  <c r="O101" i="8"/>
  <c r="O100" i="8"/>
  <c r="O99" i="8"/>
  <c r="O98" i="8"/>
  <c r="O97" i="8"/>
  <c r="O96" i="8"/>
  <c r="O81" i="8"/>
  <c r="O8" i="25"/>
  <c r="O12" i="25"/>
  <c r="N58" i="8"/>
  <c r="M104" i="8"/>
  <c r="M102" i="8"/>
  <c r="N101" i="8"/>
  <c r="M101" i="8"/>
  <c r="N28" i="25"/>
  <c r="M28" i="25"/>
  <c r="M51" i="8"/>
  <c r="M42" i="8"/>
  <c r="N18" i="25"/>
  <c r="N14" i="25"/>
  <c r="N7" i="25"/>
  <c r="M24" i="25"/>
  <c r="M18" i="25"/>
  <c r="M14" i="25"/>
  <c r="N100" i="8"/>
  <c r="N99" i="8"/>
  <c r="N98" i="8"/>
  <c r="M98" i="8"/>
  <c r="M99" i="8"/>
  <c r="M100" i="8"/>
  <c r="N97" i="8"/>
  <c r="M97" i="8"/>
  <c r="C67" i="34"/>
  <c r="D111" i="34"/>
  <c r="N72" i="8"/>
  <c r="M58" i="8"/>
  <c r="N7" i="8"/>
  <c r="N70" i="8"/>
  <c r="M70" i="8"/>
  <c r="M7" i="8"/>
  <c r="M72" i="8"/>
  <c r="M49" i="8"/>
  <c r="M27" i="25"/>
  <c r="M26" i="25"/>
  <c r="M23" i="25"/>
  <c r="N22" i="25"/>
  <c r="M22" i="25"/>
  <c r="N17" i="25"/>
  <c r="M17" i="25"/>
  <c r="N16" i="25"/>
  <c r="M16" i="25"/>
  <c r="N13" i="25"/>
  <c r="M13" i="25"/>
  <c r="N12" i="25"/>
  <c r="M12" i="25"/>
  <c r="N9" i="25"/>
  <c r="M9" i="25"/>
  <c r="N8" i="25"/>
  <c r="M8" i="25"/>
  <c r="M7" i="25"/>
  <c r="N6" i="25"/>
  <c r="M6" i="25"/>
  <c r="M109" i="8"/>
  <c r="M96" i="8"/>
  <c r="M81" i="8"/>
  <c r="M56" i="8"/>
  <c r="M53" i="8"/>
  <c r="M43" i="8"/>
  <c r="M40" i="8"/>
  <c r="M37" i="8"/>
  <c r="M39" i="8"/>
  <c r="M35" i="8"/>
  <c r="M9" i="8"/>
  <c r="M28" i="8"/>
  <c r="M6" i="8"/>
  <c r="N109" i="8"/>
  <c r="N96" i="8"/>
  <c r="N81" i="8"/>
  <c r="N68" i="8"/>
  <c r="M68" i="8"/>
  <c r="N66" i="8"/>
  <c r="M66" i="8"/>
  <c r="N64" i="8"/>
  <c r="M64" i="8"/>
  <c r="N62" i="8"/>
  <c r="M62" i="8"/>
  <c r="N60" i="8"/>
  <c r="M60" i="8"/>
  <c r="N53" i="8"/>
  <c r="N43" i="8"/>
  <c r="N56" i="8"/>
  <c r="N40" i="8"/>
  <c r="N37" i="8"/>
  <c r="N39" i="8"/>
  <c r="N35" i="8"/>
  <c r="N9" i="8"/>
  <c r="N28" i="8"/>
  <c r="N6" i="8"/>
  <c r="L118" i="8"/>
  <c r="L117" i="8"/>
  <c r="H25" i="35"/>
  <c r="G111" i="34"/>
  <c r="G109" i="34"/>
  <c r="L34" i="25"/>
  <c r="L35" i="25"/>
  <c r="K46" i="34"/>
  <c r="K67" i="34"/>
  <c r="C111" i="34"/>
  <c r="G110" i="34"/>
  <c r="G112" i="34"/>
  <c r="L28" i="36"/>
  <c r="L27" i="36"/>
  <c r="H27" i="35"/>
  <c r="K19" i="34"/>
  <c r="C19" i="34"/>
  <c r="D106" i="34"/>
  <c r="C110" i="34"/>
  <c r="C54" i="34"/>
  <c r="D110" i="34"/>
  <c r="K86" i="34"/>
  <c r="C113" i="34"/>
  <c r="K97" i="34"/>
  <c r="C114" i="34"/>
  <c r="K28" i="34"/>
  <c r="C107" i="34"/>
  <c r="K75" i="34"/>
  <c r="C75" i="34"/>
  <c r="D112" i="34"/>
  <c r="C36" i="34"/>
  <c r="D108" i="34"/>
  <c r="C108" i="34"/>
  <c r="H26" i="35"/>
  <c r="L116" i="8"/>
  <c r="L119" i="8"/>
  <c r="F26" i="35"/>
  <c r="D29" i="35"/>
  <c r="C46" i="34"/>
  <c r="D109" i="34"/>
  <c r="C109" i="34"/>
  <c r="C86" i="34"/>
  <c r="D113" i="34"/>
  <c r="C28" i="34"/>
  <c r="D107" i="34"/>
  <c r="L26" i="36"/>
  <c r="G27" i="35"/>
  <c r="L33" i="25"/>
  <c r="G25" i="35"/>
  <c r="C106" i="34"/>
  <c r="C112" i="34"/>
  <c r="C97" i="34"/>
  <c r="D114" i="34"/>
  <c r="C120" i="34"/>
  <c r="L29" i="36"/>
  <c r="F27" i="35"/>
  <c r="L36" i="25"/>
  <c r="F25" i="35"/>
  <c r="G26" i="35"/>
  <c r="C119" i="34"/>
  <c r="C121" i="34"/>
  <c r="C122" i="34"/>
</calcChain>
</file>

<file path=xl/sharedStrings.xml><?xml version="1.0" encoding="utf-8"?>
<sst xmlns="http://schemas.openxmlformats.org/spreadsheetml/2006/main" count="3187" uniqueCount="1374">
  <si>
    <t>CONFORMANCE REQUIREMENT</t>
  </si>
  <si>
    <t>EXPECTED RESULT</t>
  </si>
  <si>
    <t>TEST RESULT</t>
  </si>
  <si>
    <t>TESTER COMMENTS</t>
  </si>
  <si>
    <t>CALC.</t>
  </si>
  <si>
    <t>M</t>
  </si>
  <si>
    <t>TBD</t>
  </si>
  <si>
    <t xml:space="preserve"> </t>
  </si>
  <si>
    <t>O</t>
  </si>
  <si>
    <t>Total Tests</t>
  </si>
  <si>
    <t>Fail</t>
  </si>
  <si>
    <t>Tests Failed or TBD</t>
  </si>
  <si>
    <t>Pass</t>
  </si>
  <si>
    <t>START:   Authentication and Authorisation</t>
  </si>
  <si>
    <t>Yes</t>
  </si>
  <si>
    <t>TEST DATA</t>
  </si>
  <si>
    <t>Preconditions</t>
  </si>
  <si>
    <t>No</t>
  </si>
  <si>
    <t>END:   Authentication and Authorisation</t>
  </si>
  <si>
    <t>Priority</t>
  </si>
  <si>
    <t>Notes</t>
  </si>
  <si>
    <t>P</t>
  </si>
  <si>
    <t>END:   Audit</t>
  </si>
  <si>
    <t>START:   Audit</t>
  </si>
  <si>
    <t>START:  Submission</t>
  </si>
  <si>
    <t>END:  Submission</t>
  </si>
  <si>
    <t>Conformance Requirements Reference</t>
  </si>
  <si>
    <t>PDS Available.</t>
  </si>
  <si>
    <t>Test Description</t>
  </si>
  <si>
    <t>Scenarios</t>
  </si>
  <si>
    <t>DS-1</t>
  </si>
  <si>
    <t>DS-2</t>
  </si>
  <si>
    <t>DS-3</t>
  </si>
  <si>
    <t>START:  Provision</t>
  </si>
  <si>
    <t>DS-10</t>
  </si>
  <si>
    <t>DS-11</t>
  </si>
  <si>
    <t>DS-12</t>
  </si>
  <si>
    <t>END:  Provision</t>
  </si>
  <si>
    <t>DS-22</t>
  </si>
  <si>
    <t>DS-4</t>
  </si>
  <si>
    <t>DS-5</t>
  </si>
  <si>
    <t>DS-6</t>
  </si>
  <si>
    <t>DS-7</t>
  </si>
  <si>
    <t>DS-8</t>
  </si>
  <si>
    <t>DS-9</t>
  </si>
  <si>
    <t>DS-13</t>
  </si>
  <si>
    <t>DS-14</t>
  </si>
  <si>
    <t>DS-15</t>
  </si>
  <si>
    <t>DS-16</t>
  </si>
  <si>
    <t>DS-17</t>
  </si>
  <si>
    <t>DS-20</t>
  </si>
  <si>
    <t>DS-21</t>
  </si>
  <si>
    <t>START:  Privacy</t>
  </si>
  <si>
    <t>START:  Data Integrity</t>
  </si>
  <si>
    <t>END:  Data Integrity</t>
  </si>
  <si>
    <t>DS-23</t>
  </si>
  <si>
    <t>START:  Security</t>
  </si>
  <si>
    <t>END:  Security</t>
  </si>
  <si>
    <t>DS-26</t>
  </si>
  <si>
    <t>DS-25</t>
  </si>
  <si>
    <t>Provision</t>
  </si>
  <si>
    <t>Submission</t>
  </si>
  <si>
    <t>Data Integrity</t>
  </si>
  <si>
    <t>Privacy</t>
  </si>
  <si>
    <t>Security</t>
  </si>
  <si>
    <t>END:  Privacy</t>
  </si>
  <si>
    <t>Audit</t>
  </si>
  <si>
    <t>Prescription details - as from the original prescription.</t>
  </si>
  <si>
    <t>Data Elements</t>
  </si>
  <si>
    <t>SNOMED</t>
  </si>
  <si>
    <t>Standards</t>
  </si>
  <si>
    <t>Presentation</t>
  </si>
  <si>
    <t>Print</t>
  </si>
  <si>
    <t>Submit</t>
  </si>
  <si>
    <t>Prescriber Authentication</t>
  </si>
  <si>
    <t>Prescription Standards</t>
  </si>
  <si>
    <t xml:space="preserve">Reasoning </t>
  </si>
  <si>
    <t>Evidences</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</si>
  <si>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</si>
  <si>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</si>
  <si>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</si>
  <si>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</si>
  <si>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</si>
  <si>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</si>
  <si>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</si>
  <si>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</si>
  <si>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</si>
  <si>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</si>
  <si>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</si>
  <si>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</si>
  <si>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</si>
  <si>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</si>
  <si>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</si>
  <si>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Cancel - Pre Submit</t>
  </si>
  <si>
    <t>Cancel - Post Submit</t>
  </si>
  <si>
    <t>Prepare / Send Evidences</t>
  </si>
  <si>
    <t>Prescribing System -&gt; SOC / Agent</t>
  </si>
  <si>
    <t>Amend - Pre Submit</t>
  </si>
  <si>
    <t xml:space="preserve">Dispense User Log In and Authenticated </t>
  </si>
  <si>
    <t>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</si>
  <si>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</si>
  <si>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</si>
  <si>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</si>
  <si>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</si>
  <si>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</si>
  <si>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</si>
  <si>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Prescriber cancels the prescription</t>
  </si>
  <si>
    <t>Dispenser submits that the prescription has been dispensed</t>
  </si>
  <si>
    <t>Reverse Prescription</t>
  </si>
  <si>
    <t>Annotations</t>
  </si>
  <si>
    <t>Dispenser makes annotations</t>
  </si>
  <si>
    <t>Agent Registry</t>
  </si>
  <si>
    <t>Description</t>
  </si>
  <si>
    <t>Connection Authenticated</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</si>
  <si>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</si>
  <si>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</si>
  <si>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</si>
  <si>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</si>
  <si>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</si>
  <si>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</si>
  <si>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</si>
  <si>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Prescription Reversal</t>
  </si>
  <si>
    <t>Acknowledgement of Prescription Reconciliation</t>
  </si>
  <si>
    <t>Agent &lt;-&gt; Mobile Intermediary</t>
  </si>
  <si>
    <t>SOC &lt; -&gt; Mobile Intermediary</t>
  </si>
  <si>
    <t>Mobile Application &lt;-&gt; Prescribing System</t>
  </si>
  <si>
    <t>Acronyms</t>
  </si>
  <si>
    <t>Date</t>
  </si>
  <si>
    <t>TSR</t>
  </si>
  <si>
    <t>PDS - AUTH &amp; AUDIT</t>
  </si>
  <si>
    <t>CONFORMANCE REQUIREMENTS REFERENCE</t>
  </si>
  <si>
    <t>Associated Requirements Number taken from the Conformance Profile Specification.</t>
  </si>
  <si>
    <t xml:space="preserve">Displays the requirement to be met by the software being tested.
</t>
  </si>
  <si>
    <t>PRIORITY</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</si>
  <si>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</si>
  <si>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</si>
  <si>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</si>
  <si>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</si>
  <si>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</si>
  <si>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</si>
  <si>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</si>
  <si>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</si>
  <si>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</si>
  <si>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</si>
  <si>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</si>
  <si>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</si>
  <si>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</si>
  <si>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</si>
  <si>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</si>
  <si>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</si>
  <si>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</si>
  <si>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</si>
  <si>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</si>
  <si>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</si>
  <si>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</si>
  <si>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</si>
  <si>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</si>
  <si>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</si>
  <si>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</si>
  <si>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</si>
  <si>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</si>
  <si>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</si>
  <si>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</si>
  <si>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</si>
  <si>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</si>
  <si>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</si>
  <si>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</si>
  <si>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</si>
  <si>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</si>
  <si>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</si>
  <si>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</si>
  <si>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</si>
  <si>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</si>
  <si>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</si>
  <si>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</si>
  <si>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</si>
  <si>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</si>
  <si>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</si>
  <si>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</si>
  <si>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</si>
  <si>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</si>
  <si>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</si>
  <si>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</si>
  <si>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</si>
  <si>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</si>
  <si>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</si>
  <si>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</si>
  <si>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</si>
  <si>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</si>
  <si>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</si>
  <si>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</si>
  <si>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</si>
  <si>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</si>
  <si>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</si>
  <si>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</si>
  <si>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</si>
  <si>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</si>
  <si>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</si>
  <si>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</si>
  <si>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</si>
  <si>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</si>
  <si>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</si>
  <si>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</si>
  <si>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</si>
  <si>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</si>
  <si>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</si>
  <si>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</si>
  <si>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</si>
  <si>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</si>
  <si>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</si>
  <si>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</si>
  <si>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</si>
  <si>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</si>
  <si>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</si>
  <si>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</si>
  <si>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</si>
  <si>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</si>
  <si>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</si>
  <si>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</si>
  <si>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</si>
  <si>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</si>
  <si>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</si>
  <si>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</si>
  <si>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</si>
  <si>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</si>
  <si>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</si>
  <si>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</si>
  <si>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</si>
  <si>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</si>
  <si>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</si>
  <si>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</si>
  <si>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</si>
  <si>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</si>
  <si>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</si>
  <si>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</si>
  <si>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</si>
  <si>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</si>
  <si>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 xml:space="preserve">Prescription details - as from the original prescription, including IHI.
</t>
  </si>
  <si>
    <t>TEST CASE NUMBER</t>
  </si>
  <si>
    <t>TEST CASE</t>
  </si>
  <si>
    <t xml:space="preserve">Test Case, including steps </t>
  </si>
  <si>
    <t xml:space="preserve">The expected / desired outcome of the Test Case.
</t>
  </si>
  <si>
    <t>Trigger Prescription Information to be sent to non-conformant Dispensing System.</t>
  </si>
  <si>
    <t>PDS Acknowledges dispense record to Dispensing System.</t>
  </si>
  <si>
    <t>Dispensing System ACTIONS</t>
  </si>
  <si>
    <t>Prescribing System ACTIONS</t>
  </si>
  <si>
    <t>Assist SoC for register of Active Script List</t>
  </si>
  <si>
    <t>Prescriber registers ASL for SoC</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</si>
  <si>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</si>
  <si>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</si>
  <si>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</si>
  <si>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</si>
  <si>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</si>
  <si>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</si>
  <si>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</si>
  <si>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</si>
  <si>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</si>
  <si>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</si>
  <si>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</si>
  <si>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</si>
  <si>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</si>
  <si>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</si>
  <si>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</si>
  <si>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</si>
  <si>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</si>
  <si>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</si>
  <si>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</si>
  <si>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</si>
  <si>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</si>
  <si>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</si>
  <si>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</si>
  <si>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</si>
  <si>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</si>
  <si>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</si>
  <si>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</si>
  <si>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</si>
  <si>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</si>
  <si>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</si>
  <si>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</si>
  <si>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</si>
  <si>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Dispense Electronic Prescription with ASL</t>
  </si>
  <si>
    <t>Prescribing System -&gt; API Gateway -&gt; ASLR</t>
  </si>
  <si>
    <t>The service operates as a Commonwealth Government Service.</t>
  </si>
  <si>
    <t>Dispensing System Authentication - Verified / Unverified.</t>
  </si>
  <si>
    <t>Dispensing System Authenticates.</t>
  </si>
  <si>
    <t>Dispense record reversed with annotations.</t>
  </si>
  <si>
    <t xml:space="preserve">Conformant Mobile Intermediary System.
Electronic Prescription and associated data. </t>
  </si>
  <si>
    <t>Prescription details - as from the original prescription.
Dispense annotation received.</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</si>
  <si>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</si>
  <si>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</si>
  <si>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</si>
  <si>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</si>
  <si>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</si>
  <si>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</si>
  <si>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</si>
  <si>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</si>
  <si>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</si>
  <si>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</si>
  <si>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</si>
  <si>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</si>
  <si>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</si>
  <si>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</si>
  <si>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</si>
  <si>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</si>
  <si>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</si>
  <si>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</si>
  <si>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</si>
  <si>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</si>
  <si>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</si>
  <si>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</si>
  <si>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</si>
  <si>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</si>
  <si>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</si>
  <si>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</si>
  <si>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</si>
  <si>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</si>
  <si>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</si>
  <si>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</si>
  <si>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</si>
  <si>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</si>
  <si>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</si>
  <si>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</si>
  <si>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MANDATORY AND N/A</t>
  </si>
  <si>
    <t>Accept Electronic Prescription Token from Prescriber</t>
  </si>
  <si>
    <t>SoC (or agent) &lt;-&gt; Mobile Application &lt;-&gt; Mobile Intermediary &lt;-&gt; API Gateway &lt;-&gt; ASLR</t>
  </si>
  <si>
    <t>References and Related Documents</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</si>
  <si>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</si>
  <si>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</si>
  <si>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</si>
  <si>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</si>
  <si>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</si>
  <si>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</si>
  <si>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TRACEABILITY</t>
  </si>
  <si>
    <t>REFERENCES</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</si>
  <si>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</si>
  <si>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</si>
  <si>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</si>
  <si>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</si>
  <si>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Tests Passed, Not Testable or N/A</t>
  </si>
  <si>
    <t>%Passed, Not Testable or N/A</t>
  </si>
  <si>
    <t>Managed and updated conformance list.
Prescribing System request from non-conformant system.</t>
  </si>
  <si>
    <t>Managed and updated conformance list.
Dispensing System request from non-conformant system.</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</si>
  <si>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</si>
  <si>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</si>
  <si>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 xml:space="preserve">Conformance ID linked to organisation.
System to validate against known and maintained register that is maintained and accurate.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</si>
  <si>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</si>
  <si>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</si>
  <si>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t xml:space="preserve">PDS user cannot access, view, modify or delete the   unencrypted payloads </t>
  </si>
  <si>
    <t>Conformance Requirement(s)</t>
  </si>
  <si>
    <t>TEST EVIDENCE 
(SCREEN SHOTS, RECORDINGS, FILES)</t>
  </si>
  <si>
    <t>Prescribing System Authentication.</t>
  </si>
  <si>
    <t>DS-1
DS-3</t>
  </si>
  <si>
    <t>Prescribing System Authentication - Verified / Unverified.</t>
  </si>
  <si>
    <t>Prescription created and Cancelled. Cancellation acknowledged and audited.</t>
  </si>
  <si>
    <t>DS-1 
DS-2
DS-3</t>
  </si>
  <si>
    <t>Dispense record provided.
Data encrypted, transferred securely and audited.</t>
  </si>
  <si>
    <t xml:space="preserve">Dispense record dispensed with annotations.
</t>
  </si>
  <si>
    <t>Mobile Intermediary Authentication.</t>
  </si>
  <si>
    <t>EP Locked</t>
  </si>
  <si>
    <t>EP Unlocked</t>
  </si>
  <si>
    <t>New Updates Unlocked</t>
  </si>
  <si>
    <t>DS-11
DS-8</t>
  </si>
  <si>
    <t xml:space="preserve">Completion of EP dispense event </t>
  </si>
  <si>
    <t xml:space="preserve">DS-10
DS-11
DS-12
DS-21
</t>
  </si>
  <si>
    <t xml:space="preserve">DS-13
DS-14
DS-15
DS-16
DS-22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</si>
  <si>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</si>
  <si>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</si>
  <si>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</si>
  <si>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</si>
  <si>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</si>
  <si>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</si>
  <si>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</si>
  <si>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</si>
  <si>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</si>
  <si>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t>CTD</t>
  </si>
  <si>
    <t>Conformance Test Data</t>
  </si>
  <si>
    <t>CTS</t>
  </si>
  <si>
    <t>Conformance Test Specification</t>
  </si>
  <si>
    <t>Document Name</t>
  </si>
  <si>
    <t>Solution Architecture</t>
  </si>
  <si>
    <t>- Document ID: DH-2625:2017</t>
  </si>
  <si>
    <t>Electronic Prescribing - National Requirements for Electronic Prescriptions v1.0</t>
  </si>
  <si>
    <t>Requirements Overview</t>
  </si>
  <si>
    <t>DS-25A</t>
  </si>
  <si>
    <t>Systems covered by requirement exemptions.</t>
  </si>
  <si>
    <t xml:space="preserve">Software Developer: </t>
  </si>
  <si>
    <t xml:space="preserve">Contact name </t>
  </si>
  <si>
    <t xml:space="preserve">Contact number </t>
  </si>
  <si>
    <t xml:space="preserve">Contact email address </t>
  </si>
  <si>
    <t>Address</t>
  </si>
  <si>
    <t xml:space="preserve">Implementation Under Test: </t>
  </si>
  <si>
    <t>Software description</t>
  </si>
  <si>
    <t>Testing location address</t>
  </si>
  <si>
    <t>Date(s) of testing</t>
  </si>
  <si>
    <t>Name of person(s) conducting tests</t>
  </si>
  <si>
    <t xml:space="preserve">Prescription details - as from the original prescription. 
</t>
  </si>
  <si>
    <t>Electronic Prescribing Model</t>
  </si>
  <si>
    <t>DS-22A</t>
  </si>
  <si>
    <t>Tests for DS-22 completed</t>
  </si>
  <si>
    <t xml:space="preserve">Generate a file or files that contain the information captured in the audit logs </t>
  </si>
  <si>
    <t>The file(s) is generated in human readable format.</t>
  </si>
  <si>
    <t>See above</t>
  </si>
  <si>
    <t>DS-81</t>
  </si>
  <si>
    <t>Software component name (s)</t>
  </si>
  <si>
    <t>Software version number (s)</t>
  </si>
  <si>
    <t>OPDS</t>
  </si>
  <si>
    <t>Number of N/A test results for mandatory tests</t>
  </si>
  <si>
    <t>Please specify all software components being used in this assessment</t>
  </si>
  <si>
    <t>No details sent to ASLR.</t>
  </si>
  <si>
    <t>Registered ASL for SoC.</t>
  </si>
  <si>
    <t>DS-200</t>
  </si>
  <si>
    <t>DS-345</t>
  </si>
  <si>
    <t>DS-365</t>
  </si>
  <si>
    <t>DS-380</t>
  </si>
  <si>
    <t xml:space="preserve">Prescription details sent to ASLR but Token not generated or sent to the ASL.
</t>
  </si>
  <si>
    <t>DS-344</t>
  </si>
  <si>
    <t>No details sent to SoC</t>
  </si>
  <si>
    <t>DS-4A</t>
  </si>
  <si>
    <t>DS-9A</t>
  </si>
  <si>
    <t>Pres &amp; Disp</t>
  </si>
  <si>
    <t>Registration</t>
  </si>
  <si>
    <t>Prescription details - as from the original prescription.
Nominated address for patient carer exists.</t>
  </si>
  <si>
    <t>Prescription repeat details - as from the original prescription.
Nominated address for patient carer exists.</t>
  </si>
  <si>
    <t>TCPDS_AUD_005</t>
  </si>
  <si>
    <t>Record Info</t>
  </si>
  <si>
    <t>Audit records</t>
  </si>
  <si>
    <t>Exchange all conformant data</t>
  </si>
  <si>
    <t>Inspect transmitted data</t>
  </si>
  <si>
    <t>Inspect encrypted data received from ASLR</t>
  </si>
  <si>
    <t>MI Authentication.</t>
  </si>
  <si>
    <t>Prescription and Dispense ASLR traffic</t>
  </si>
  <si>
    <t>Prescription information NOT to send to ASLR</t>
  </si>
  <si>
    <r>
      <t xml:space="preserve">The system accepts every data items including its codes if provided . All data captured and stored.
</t>
    </r>
    <r>
      <rPr>
        <i/>
        <sz val="11"/>
        <rFont val="Calibri"/>
        <family val="2"/>
        <scheme val="minor"/>
      </rPr>
      <t xml:space="preserve">
Note: An exhaustive list or combinations of test data required for full coverage of all potential data inclusion.</t>
    </r>
    <r>
      <rPr>
        <sz val="11"/>
        <rFont val="Calibri"/>
        <family val="2"/>
        <scheme val="minor"/>
      </rPr>
      <t xml:space="preserve"> </t>
    </r>
  </si>
  <si>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</si>
  <si>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</si>
  <si>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</si>
  <si>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</si>
  <si>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</si>
  <si>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</si>
  <si>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</si>
  <si>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</si>
  <si>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</si>
  <si>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</si>
  <si>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</si>
  <si>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</si>
  <si>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</si>
  <si>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</si>
  <si>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DS-405</t>
  </si>
  <si>
    <t>DS-410</t>
  </si>
  <si>
    <t>DS-595</t>
  </si>
  <si>
    <t>DS-715</t>
  </si>
  <si>
    <t>Request for chart prescriptions received, includes chart identifier.</t>
  </si>
  <si>
    <t>DS-924</t>
  </si>
  <si>
    <t>DS-925</t>
  </si>
  <si>
    <t>DS-938</t>
  </si>
  <si>
    <t>DS-50</t>
  </si>
  <si>
    <t>DS-51</t>
  </si>
  <si>
    <t xml:space="preserve">Sufficient activity for audit purposes.
</t>
  </si>
  <si>
    <t>Electronic Prescriptions that have been cancelled exist.</t>
  </si>
  <si>
    <t>Electronic Prescriptions that have already been dispensed exist.</t>
  </si>
  <si>
    <t xml:space="preserve">Encrypt information at rest.
</t>
  </si>
  <si>
    <t xml:space="preserve">Encrypt information in transit.
</t>
  </si>
  <si>
    <t>Electronic Prescription and associated information at rest.
Appropriate tools to check encryption.</t>
  </si>
  <si>
    <t>Electronic Prescription and associated information in transit.
 Appropriate tools to check encryption.</t>
  </si>
  <si>
    <t>Note: Formula -&gt;</t>
  </si>
  <si>
    <t>DS-11A</t>
  </si>
  <si>
    <t xml:space="preserve">Prescription details - as from the original prescription. </t>
  </si>
  <si>
    <t>DS-11B</t>
  </si>
  <si>
    <t xml:space="preserve">Conformant ASLR System.
Electronic Prescription and associated data. </t>
  </si>
  <si>
    <t>Check audit Logs - Including Rejects</t>
  </si>
  <si>
    <t>Electronic Prescriptions that have been disabled exist.</t>
  </si>
  <si>
    <t>DS-597</t>
  </si>
  <si>
    <t xml:space="preserve">System encrypts information at rest.  
</t>
  </si>
  <si>
    <t xml:space="preserve">System encrypts information in transit. 
</t>
  </si>
  <si>
    <t>DS-85</t>
  </si>
  <si>
    <t>Details sent to ASL with instruction NOT to display.</t>
  </si>
  <si>
    <t xml:space="preserve">Encrypt information at rest.
</t>
  </si>
  <si>
    <t>Audit logs contain details of requests and includes those rejected. 
Audit details include details specified in the requirement.</t>
  </si>
  <si>
    <t xml:space="preserve">DS-21
</t>
  </si>
  <si>
    <t xml:space="preserve">PDS System does not provide the EoP to the SoC and their ASL. 
</t>
  </si>
  <si>
    <t>PDS provides EoP - sent to the SoC and their ASL.</t>
  </si>
  <si>
    <t>DS-11
DS-5
DS-8</t>
  </si>
  <si>
    <t xml:space="preserve">DS-13
</t>
  </si>
  <si>
    <t>DS-344
DS-345
DS-410</t>
  </si>
  <si>
    <r>
      <t xml:space="preserve">PRIORITY
</t>
    </r>
    <r>
      <rPr>
        <sz val="8"/>
        <rFont val="Calibri"/>
        <family val="2"/>
        <scheme val="minor"/>
      </rPr>
      <t>(Mandatory, Optional, Recommended, Conditional)</t>
    </r>
  </si>
  <si>
    <t xml:space="preserve">Chart-based Electronic Prescription </t>
  </si>
  <si>
    <t xml:space="preserve">DS-380 </t>
  </si>
  <si>
    <t xml:space="preserve">Software conformance ID
</t>
  </si>
  <si>
    <t>Trigger Electronic Prescription information or dispense information to be sent to non-conformant Dispensing System.</t>
  </si>
  <si>
    <t>Trigger Electronic Prescription information or dispense information to be sent to non-conformant ASLR.</t>
  </si>
  <si>
    <t>Trigger Electronic Prescription information or dispense information to be sent to non-conformant Mobile Intermediary.</t>
  </si>
  <si>
    <t xml:space="preserve">Conformance ID validated and Electronic Prescription accepted.
</t>
  </si>
  <si>
    <t>Chart-based Electronic Prescription cancellation from Prescribing System.</t>
  </si>
  <si>
    <t>The system provides an acknowledgement of receipt of an Electronic Prescription cancellation request and the SUCCESSFUL outcome of that request to the Prescribing System.
Note: Prescribers can cancel an Electronic Prescription at any time prior to it being dispensed. If the Electronic Prescription has already been dispensed, the outcome of that request should be UNSUCCESSFUL.</t>
  </si>
  <si>
    <t xml:space="preserve">The system provides an acknowledgement of receipt of an Electronic Prescription cancellation request and the UNSUCCESSFUL outcome of that request to the Prescribing System.
The reason why the cancellation is unsuccessful (the Electronic Prescription is disabled) should be provided to Prescribing System 
Note: The Electronic Prescription record in Prescribing System should also remain unchanged (not cancelled)
</t>
  </si>
  <si>
    <t>Electronic address specified in Electronic Prescription from Prescribing System.</t>
  </si>
  <si>
    <t>PDS receives the Electronic Prescription. Electronic token is not sent to nominated account.</t>
  </si>
  <si>
    <t>PDS receives an Electronic Prescription repeat. Electronic token is not sent to nominated account.</t>
  </si>
  <si>
    <t>PDS validates Dispensing System user annotation against the Electronic Prescription.</t>
  </si>
  <si>
    <t>Chart-based Electronic Prescription
Dispense annotation received.</t>
  </si>
  <si>
    <t>Chart-based Electronic Prescription exists.
Dispense reversal (roll-back).</t>
  </si>
  <si>
    <t>Chart-based Electronic Prescription exists.</t>
  </si>
  <si>
    <t xml:space="preserve">No Electronic Prescription information or tokens shared. Consent from SoC required.
</t>
  </si>
  <si>
    <t xml:space="preserve">No Electronic Prescription information or tokens shared for the prescriptions that the SoC opted not to have in their ASL. . 
</t>
  </si>
  <si>
    <t>Cancelled Electronic Prescriptions NOT included in sharing of prescription information and tokens.</t>
  </si>
  <si>
    <t>Expired Electronic Prescriptions NOT included in sharing of prescription information and tokens.</t>
  </si>
  <si>
    <t>Disabled Electronic Prescriptions NOT included in sharing of prescription information and tokens.</t>
  </si>
  <si>
    <t>Dispensed Electronic Prescriptions NOT included in sharing of prescription information and tokens.</t>
  </si>
  <si>
    <t xml:space="preserve">Registered ASL for SoC.
Registered ASLR with Electronic Prescriptions with token to send directly to dispenser.
</t>
  </si>
  <si>
    <t>PDS manages Electronic Prescriptions with ASL</t>
  </si>
  <si>
    <t xml:space="preserve">Exchange Electronic Prescription details </t>
  </si>
  <si>
    <t>Manage ASL Electronic Prescription traffic</t>
  </si>
  <si>
    <t>Exchange Electronic Prescription details between systems. Security, regulatory and contractual compliance, receipt of information acknowledgement and audit.</t>
  </si>
  <si>
    <t xml:space="preserve">Exchange Electronic Prescription details between systems post-dispense event(s). </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</si>
  <si>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</si>
  <si>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</si>
  <si>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</si>
  <si>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</si>
  <si>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</si>
  <si>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</si>
  <si>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</si>
  <si>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</si>
  <si>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</si>
  <si>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</si>
  <si>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PDS validates Dispensing System user annotation against the Chart-based Electronic Prescription.</t>
  </si>
  <si>
    <t>Authorised Prescribing or Dispensing System send prescribing or dispensing record.</t>
  </si>
  <si>
    <t xml:space="preserve">Authorised Prescribing or Dispensing System send prescribing or dispensing record. The system accepts every data items including its codes if provided.
</t>
  </si>
  <si>
    <t>Electronic Prescription information exist to be updated / cancelled by a Prescribing System.</t>
  </si>
  <si>
    <t>Electronic Prescription information exist to be retrieved by a Dispensing System.</t>
  </si>
  <si>
    <t>Electronic Prescription information exist to be retrieved by an ASLR System.</t>
  </si>
  <si>
    <t>Electronic Prescription information exist to be retrieved by a mobile intermediary.</t>
  </si>
  <si>
    <t>Electronic Prescription from Prescribing System.</t>
  </si>
  <si>
    <t>Electronic Prescription cancellation from Prescribing System.</t>
  </si>
  <si>
    <t>Electronic Prescription exists.
Dispense reversal (roll-back).</t>
  </si>
  <si>
    <t>Electronic Prescription exists.</t>
  </si>
  <si>
    <t>Electronic Prescriptions exist - have been disabled.</t>
  </si>
  <si>
    <t>Electronic Prescription exists - was disabled but has now been re-enabled.</t>
  </si>
  <si>
    <t>Registered ASL for SoC.
Electronic Prescriptions exist.
Chart-based Electronic Prescriptions exist.
Requirement conditions for ASLR as specified per test case for prescriptions.</t>
  </si>
  <si>
    <t>Electronic Prescription Locking and Unlocking, Security and data integrity in PDS</t>
  </si>
  <si>
    <t>Electronic Prescription created by Prescribing System.</t>
  </si>
  <si>
    <t>Electronic Prescription updated by Prescribing System.</t>
  </si>
  <si>
    <t>Electronic Prescription cancelled.</t>
  </si>
  <si>
    <t xml:space="preserve">Locked Chart-based Electronic Prescription </t>
  </si>
  <si>
    <t xml:space="preserve">Cancelled Chart-based Electronic Prescription </t>
  </si>
  <si>
    <t xml:space="preserve">Disabled Chart-based Electronic Prescription </t>
  </si>
  <si>
    <t>Chart-based Electronic Prescriptions from Prescribing System.</t>
  </si>
  <si>
    <t xml:space="preserve">The system provides an acknowledgement of receipt of an Electronic Prescription cancellation request and the SUCCESSFUL outcome of that request to the Prescribing System.
</t>
  </si>
  <si>
    <t>Interface testing specific to the Prescription Delivery Service Systems is indicated in green shading</t>
  </si>
  <si>
    <t>Interface testing specific to the other systems is indicated in white shading</t>
  </si>
  <si>
    <t>Chart-based Electronic Prescriptions that have been cancelled exist.</t>
  </si>
  <si>
    <t>Chart-based Electronic Prescriptions that have been disabled exist.</t>
  </si>
  <si>
    <t>Chart-based Electronic Prescriptions that have already been dispensed and completely used up exist.</t>
  </si>
  <si>
    <t>Active Electronic Prescriptions exist.
Full details provided by prescriber.
Full details provided by dispenser.
Withheld information (privacy reasons).</t>
  </si>
  <si>
    <t>Active Chart-based Electronic Prescriptions exist.
Full details provided by prescriber.
Full details provided by dispenser.
Withheld information (privacy reasons).</t>
  </si>
  <si>
    <t>Chart-based Electronic Prescriptions exist - have been disabled.</t>
  </si>
  <si>
    <t>Chart-based Electronic Prescription exists - was disabled but has now been re-enabled.</t>
  </si>
  <si>
    <t xml:space="preserve">Electronic Prescription from Prescribing System.
Dispense record from Dispensing System.
Full details of a prescription: 
- All minimal prescription data, including state and territory requirements
- Any codes or coded information
- Additional sundry data
Chart-based electronic prescriptions
</t>
  </si>
  <si>
    <t>The system provides an acknowledgement of receipt of an Electronic Prescription cancellation request and the SUCCESSFUL outcome of that request to the Prescribing System as follows: 
The outstanding repeats are cancelled. 
The dispensed Electronic Prescription cannot be cancelled.</t>
  </si>
  <si>
    <t>Conformance Assessment Scheme</t>
  </si>
  <si>
    <t>Electronic Prescribing  - Conformance Test Data - Prescriptions</t>
  </si>
  <si>
    <t>PDS1 Conformance Version</t>
  </si>
  <si>
    <t>PDS2 Conformance Version</t>
  </si>
  <si>
    <t>ASLR Conformance Version</t>
  </si>
  <si>
    <t>Prescribing System  Conformance Version</t>
  </si>
  <si>
    <t>Dispensing System  Conformance Version</t>
  </si>
  <si>
    <t>Mobile Intermediary  Conformance Version</t>
  </si>
  <si>
    <t>Mobile Application  Conformance Version</t>
  </si>
  <si>
    <t xml:space="preserve">PDS receives Electronic Prescription from Prescribing System </t>
  </si>
  <si>
    <t xml:space="preserve">PDS receives Electronic Prescription update from Prescribing System </t>
  </si>
  <si>
    <t xml:space="preserve">PDS receives Electronic Prescription cancellation from Prescribing System </t>
  </si>
  <si>
    <t xml:space="preserve">PDS provides Electronic Prescription details to Dispensing System and receives dispense event details from Dispensing System </t>
  </si>
  <si>
    <t xml:space="preserve">PDS receives dispense reversal from Dispensing System </t>
  </si>
  <si>
    <t>PDS manages Chart-based Electronic Prescriptions with ASL</t>
  </si>
  <si>
    <t>PDS provides Electronic Prescriptions information to Mobile Intermediary</t>
  </si>
  <si>
    <t>PDS provides Chart-based Electronic Prescriptions information to Mobile Intermediary</t>
  </si>
  <si>
    <t>PDS provides Electronic Prescription details to Dispensing System and receives dispense event details from Dispensing System - Multiple PDS Systems Full E2E (interoperability tests)</t>
  </si>
  <si>
    <t>PDS receives dispense reversal from Dispensing System  - Multiple PDS Systems (interoperability tests)</t>
  </si>
  <si>
    <t>Compatible</t>
  </si>
  <si>
    <t>Scenario ID</t>
  </si>
  <si>
    <t>TS_PDSCOMP_001</t>
  </si>
  <si>
    <t>TS_PDSCOMP_002</t>
  </si>
  <si>
    <t>TS_PDSCOMP_003</t>
  </si>
  <si>
    <t>TS_PDSCOMP_004</t>
  </si>
  <si>
    <t>TS_PDSCOMP_005</t>
  </si>
  <si>
    <t>TS_PDSCOMP_006</t>
  </si>
  <si>
    <t>TS_PDSCOMP_008</t>
  </si>
  <si>
    <t>TS_PDSCOMP_009</t>
  </si>
  <si>
    <t>TS_PDSCOMP_010</t>
  </si>
  <si>
    <t>TS_PDSCOMP_011</t>
  </si>
  <si>
    <t>TS_PDSCOMP_012</t>
  </si>
  <si>
    <t>TS_PDSCOMP_013</t>
  </si>
  <si>
    <t>TS_PDSCOMP_014</t>
  </si>
  <si>
    <t>Electronic Prescription finalised by the prescriber as specified in the test data.</t>
  </si>
  <si>
    <t>Chart-based Electronic Prescription finalised by the prescriber as specified in the test data.</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</si>
  <si>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t>
  </si>
  <si>
    <t xml:space="preserve">The system provides an acknowledgement of receipt of an Electronic Prescription cancellation request and the UNSUCCESSFUL outcome of that request to the Prescribing System.
The reason why the cancellation is unsuccessful should be provided to Prescribing System 
Note: The Electronic Prescription record in Prescribing System should also remain unchanged (not cancelled)
</t>
  </si>
  <si>
    <t>Chart-based Electronic Prescription information and token sent to ASLR.
Cancelled, expired, disabled or reached maximum limit for number of dispenses Electronic Prescriptions are not sent to ASLR.</t>
  </si>
  <si>
    <t xml:space="preserve">Dispensing System scans a Chart-based Electronic Prescription token. </t>
  </si>
  <si>
    <t>2.2.1/2.3</t>
  </si>
  <si>
    <t>TS_PDSCOMP_007</t>
  </si>
  <si>
    <t>TS_PDSCOMP_015</t>
  </si>
  <si>
    <t xml:space="preserve">PDS sends a message to Dispensing System to indicate that the Chart-based Electronic Prescription cannot be retrieved. </t>
  </si>
  <si>
    <t xml:space="preserve">Subset of the Chart-based Electronic Prescription information sent to Mobile Intermediary 
OR 
PDS sends a message to Mobile Intermediary System to indicate that the Chart-based Electronic Prescription cannot be retrieved. </t>
  </si>
  <si>
    <t>Active Ingredient Prescribing test data PRES_PRES_081 to PRES_PRES_103</t>
  </si>
  <si>
    <t>Active Ingredient Prescribing test data PRES_HMC_026 to PRES_HMC_049</t>
  </si>
  <si>
    <t xml:space="preserve">Prescription details - as from the original prescription.
</t>
  </si>
  <si>
    <t xml:space="preserve">PDS provides Electronic Prescriptions information to Mobile Intermediary   - Multiple PDS Systems </t>
  </si>
  <si>
    <r>
      <t>PDS provides Chart-based Electronic Prescriptions information to Mobile Intermediary   - Multiple PDS Systems</t>
    </r>
    <r>
      <rPr>
        <sz val="11"/>
        <color rgb="FFFF0000"/>
        <rFont val="Calibri"/>
        <family val="2"/>
        <scheme val="minor"/>
      </rPr>
      <t xml:space="preserve"> </t>
    </r>
  </si>
  <si>
    <t xml:space="preserve">The system has in place necessary  controls for managing "OFFICIAL" data with a Protective Marking  of "OFFICIAL: Sensitive". </t>
  </si>
  <si>
    <r>
      <t xml:space="preserve">Systems set-up for authenticated / non-authenticated as specified. Uses PKI certificates obtained from publicly trusted Certificate Authorities (CAs)for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</si>
  <si>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SIEM software used for cybersecurity threat auditing provision.</t>
  </si>
  <si>
    <t xml:space="preserve">Request for chart prescriptions received, includes chart identifier.    </t>
  </si>
  <si>
    <t>Request received to share personal and sensitive information from system covered by legal regulatory framework.</t>
  </si>
  <si>
    <t>Request received to share personal and sensitive information from system under legal order of direction.</t>
  </si>
  <si>
    <t>Request received to share personal and sensitive information from system given explicit patient consent for read-only access to their personal and health data.</t>
  </si>
  <si>
    <t>Request received to share personal and sensitive information from system with none of the specified conditions.</t>
  </si>
  <si>
    <t>Personal and sensitive information NOT shared.</t>
  </si>
  <si>
    <t>Personal and sensitive information shared.</t>
  </si>
  <si>
    <t xml:space="preserve">Personal and sensitive information is:
- Encrypted when at rest and
- Encrypted when in transit.
</t>
  </si>
  <si>
    <t>START: ASLR Prescribing and Dispensing</t>
  </si>
  <si>
    <t>DS-12
DS-9
DS-25
DS-25A
DS-410</t>
  </si>
  <si>
    <t>DS-25
DS-23
DS-938</t>
  </si>
  <si>
    <t>DS-715
DS-4
DS-4A
DS-5
DS-6
DS-9
DS-9A
DS-25
DS-25A
DS-81
DS-924
DS-925
DS-23
DS-938
DS-22
DS-22A
DS-405</t>
  </si>
  <si>
    <t>DS-11B
DS-4
DS-4A
DS-5
DS-9A
DS-595
DS-597
DS-25
DS-25A
DS-81
DS-22</t>
  </si>
  <si>
    <t>DS-11B
DS-7
DS-8
DS-595
DS-597
DS-25
DS-25A
DS-81
DS-22</t>
  </si>
  <si>
    <t>DS-10
DS-11
DS-11A
DS-12
DS-595
DS-597
DS-25
DS-25A
DS-81
DS-23
DS-938</t>
  </si>
  <si>
    <t xml:space="preserve">DS-81
</t>
  </si>
  <si>
    <t>DS-2
DS-3
DS-22
DS-81
DS-23
DS-938</t>
  </si>
  <si>
    <r>
      <rPr>
        <sz val="11"/>
        <rFont val="Calibri"/>
        <family val="2"/>
        <scheme val="minor"/>
      </rPr>
      <t xml:space="preserve">DS-50
</t>
    </r>
    <r>
      <rPr>
        <sz val="11"/>
        <color theme="1"/>
        <rFont val="Calibri"/>
        <family val="2"/>
        <scheme val="minor"/>
      </rPr>
      <t>DS-51
DS-13
DS-14
DS-15
DS-16
DS-25
DS-25A
DS-81
DS-23
DS-938
DS-22
DS-22A
DS-405</t>
    </r>
  </si>
  <si>
    <t xml:space="preserve">DS-4A
DS-9A
DS-15
DS-17
DS-20
DS-26
DS-595
DS-597
DS-25
DS-25A
DS-81
DS-22
</t>
  </si>
  <si>
    <t xml:space="preserve">Prescription information NOT to send to ASLR </t>
  </si>
  <si>
    <t>DS-345
DS-85
DS-365
DS-380
DS-87</t>
  </si>
  <si>
    <t>Request to share personal and sensitive information from system with none of the following unless stated.</t>
  </si>
  <si>
    <t xml:space="preserve">All asset information is encrypted correctly as ASD Approved Cryptographic algorithms for encrypting information at rest.
</t>
  </si>
  <si>
    <t>3.0.3</t>
  </si>
  <si>
    <t>Electronic Prescribing - Solution Architecture v3.0</t>
  </si>
  <si>
    <t>- Document ID: DH-3542:2021</t>
  </si>
  <si>
    <r>
      <t xml:space="preserve">All </t>
    </r>
    <r>
      <rPr>
        <u/>
        <sz val="11"/>
        <rFont val="Calibri"/>
        <family val="2"/>
        <scheme val="minor"/>
      </rPr>
      <t xml:space="preserve">active </t>
    </r>
    <r>
      <rPr>
        <sz val="11"/>
        <rFont val="Calibri"/>
        <family val="2"/>
        <scheme val="minor"/>
      </rPr>
      <t>prescriptions made available and sent to the requesting system.</t>
    </r>
  </si>
  <si>
    <t xml:space="preserve">CONDITION: Service is operating as a Commonwealth Government Service
Analyse 'OFFICIAL' data </t>
  </si>
  <si>
    <t xml:space="preserve">Valid Electronic Prescriptions created.
Valid Chart-based Electronic Prescriptions created.
ASLR for activation.
Appropriate ASL, SoC consent, Pharmacy Instruction, prescription status to satisfy the requirements
</t>
  </si>
  <si>
    <t>Prescription information and token sent to ASLR.
Cancelled, expired, disabled or dispensed Electronic Prescriptions are not sent to ASLR.</t>
  </si>
  <si>
    <t>END: ASLR Prescribing and Dispensing</t>
  </si>
  <si>
    <r>
      <t xml:space="preserve">Systems Set-up for Authentication Testing over public network.
</t>
    </r>
    <r>
      <rPr>
        <i/>
        <sz val="11"/>
        <rFont val="Calibri"/>
        <family val="2"/>
        <scheme val="minor"/>
      </rPr>
      <t>Note: See DS-Authentication and PS-Authentication, Dispense and Prescribe specific authentication tests.</t>
    </r>
  </si>
  <si>
    <t>START:  ASLR Integration</t>
  </si>
  <si>
    <t>END:  ASLR Integration</t>
  </si>
  <si>
    <t>Software developer organisation (Product Owner)</t>
  </si>
  <si>
    <t xml:space="preserve">Electronic Prescription transactions exist.
Chart-based Electronic Prescription transactions exist.
</t>
  </si>
  <si>
    <t>Activity for Audit - Including Rejected Requests.</t>
  </si>
  <si>
    <t xml:space="preserve">Registered ASL for SoC.
Electronic Prescriptions exist - Disabled 
Chart-based Electronic Prescriptions exist - Disabled </t>
  </si>
  <si>
    <t xml:space="preserve">Electronic Prescriptions that have expired exist
</t>
  </si>
  <si>
    <t>Expired Chart-based Electronic Prescription - the med chart expires before the script item's expiry date
Expired Chart-based Electronic Prescription - the script item expires before the med chart's expiry date
Expired Chart-based Electronic Prescription - the script item expiry date set by the prescriber, not by default expiry date </t>
  </si>
  <si>
    <t>3.0.1</t>
  </si>
  <si>
    <t xml:space="preserve">Personal and sensitive information is:
- Encrypted when at rest and
- Encrypted when in transit.
</t>
  </si>
  <si>
    <t xml:space="preserve">Personal and sensitive information is:
- Encrypted when at rest and
- Encrypted when in transit.
</t>
  </si>
  <si>
    <t xml:space="preserve">Personal and sensitive information is:
- Encrypted when at rest and
- Encrypted when in transit.
</t>
  </si>
  <si>
    <t xml:space="preserve">All asset information is encrypted correctly as ASD Approved Cryptographic algorithms for encrypting information for transit.
</t>
  </si>
  <si>
    <t>- Document ID: DH-3736:2022</t>
  </si>
  <si>
    <t>All SoC's Electronic Prescription information and tokens shared with the ASLR.</t>
  </si>
  <si>
    <t>When a Dispensing System retrieves an Electronic Prescription, the system SHALL lock that Electronic Prescription while the transaction is in progress to prevent multiple concurrent transactions.</t>
  </si>
  <si>
    <t>When a Prescribing System attempts to amend or cancel an Electronic Prescription that is cancelled, disabled, locked or does not exist, the system SHALL clearly indicate the cause of the failure to the CIS.</t>
  </si>
  <si>
    <t xml:space="preserve">The system SHALL provide an acknowledgement of a Dispense Record to the Dispensing System.
</t>
  </si>
  <si>
    <t xml:space="preserve">The system SHALL accept an annotation made by a dispenser against an Electronic Prescription during a dispense event.
</t>
  </si>
  <si>
    <t xml:space="preserve">The system SHALL provide an acknowledgement of receipt of an annotation to the Dispensing System.
</t>
  </si>
  <si>
    <t>The system SHALL provide the ability to retrieve all active prescriptions when a chart identifier is provided.</t>
  </si>
  <si>
    <r>
      <t>The System SHALL</t>
    </r>
    <r>
      <rPr>
        <b/>
        <sz val="11"/>
        <rFont val="Calibri"/>
        <family val="2"/>
        <scheme val="minor"/>
      </rPr>
      <t xml:space="preserve"> </t>
    </r>
    <r>
      <rPr>
        <sz val="11"/>
        <rFont val="Calibri"/>
        <family val="2"/>
        <scheme val="minor"/>
      </rPr>
      <t xml:space="preserve">prevent a token for a disabled prescription from being sent directly to the Subject of Care / Carer and the Subject of Care's Active Script List.
</t>
    </r>
    <r>
      <rPr>
        <i/>
        <sz val="11"/>
        <rFont val="Calibri"/>
        <family val="2"/>
        <scheme val="minor"/>
      </rPr>
      <t>Note: "Disabled" means the prescription is not accessible by another pharmacy.</t>
    </r>
  </si>
  <si>
    <t>The system SHALL ensure a re-enabled prescription token can be sent directly to the Subject of Care/Carer and is added to the Subject of Care’s Active Script List (if applicable).</t>
  </si>
  <si>
    <t>When encrypting information at rest the system SHALL utilise cryptography that consists of an algorithm that is approved by the ASD for encrypting information at rest.</t>
  </si>
  <si>
    <r>
      <t xml:space="preserve">When encrypting information for transport the system </t>
    </r>
    <r>
      <rPr>
        <sz val="11"/>
        <rFont val="Calibri"/>
        <family val="2"/>
      </rPr>
      <t>SHALL utilise cryptography that consists of an algorithm that is approved by the ASD for encrypting information for transit.</t>
    </r>
  </si>
  <si>
    <t xml:space="preserve">If the service operates as a Commonwealth Government Service, the system SHALL put in place necessary controls for managing "OFFICIAL" data with a Protective Marking  of "OFFICIAL: Sensitive". </t>
  </si>
  <si>
    <r>
      <t xml:space="preserve">The system SHALL validate digital certificates.
</t>
    </r>
    <r>
      <rPr>
        <i/>
        <sz val="11"/>
        <rFont val="Calibri"/>
        <family val="2"/>
        <scheme val="minor"/>
      </rPr>
      <t>Note: See Appendix B in the Conformance Profile for further implementation guidance.</t>
    </r>
  </si>
  <si>
    <t>The system SHALL ensure a disabled prescription is not visible in the patients Active Script List.</t>
  </si>
  <si>
    <r>
      <t>The system SHALL</t>
    </r>
    <r>
      <rPr>
        <b/>
        <sz val="11"/>
        <rFont val="Calibri"/>
        <family val="2"/>
        <scheme val="minor"/>
      </rPr>
      <t xml:space="preserve"> </t>
    </r>
    <r>
      <rPr>
        <sz val="11"/>
        <rFont val="Calibri"/>
        <family val="2"/>
        <scheme val="minor"/>
      </rPr>
      <t xml:space="preserve">NOT generate a token for a paper prescription.
</t>
    </r>
    <r>
      <rPr>
        <i/>
        <sz val="11"/>
        <rFont val="Calibri"/>
        <family val="2"/>
        <scheme val="minor"/>
      </rPr>
      <t xml:space="preserve">
Note: the prescription information can be displayed in the ASL without the token. However, there must not be a dispense without the paper prescription.</t>
    </r>
  </si>
  <si>
    <t>Branch Manager – Clinical and Digital Health Standards Governance, Digital Strategy Division</t>
  </si>
  <si>
    <t>Please enter a text string of no more than 36 printable characters containing a text string representing the Product Name, a single character delimiter (‘|’) and an alpha-numeric string representing the Software Product Version.</t>
  </si>
  <si>
    <r>
      <t xml:space="preserve">The system SHALL verify the authenticity of the requestor for all connection requests over public networks using Public Key Infrastructure (PKI) and PKI certificates SHALL be obtained from publicly trusted Certificate Authorities (CAs).
</t>
    </r>
    <r>
      <rPr>
        <i/>
        <sz val="11"/>
        <color theme="1"/>
        <rFont val="Calibri"/>
        <family val="2"/>
        <scheme val="minor"/>
      </rPr>
      <t>Note: The system will not accept connections from unknown participants.</t>
    </r>
  </si>
  <si>
    <r>
      <t xml:space="preserve">The system SHALL NOT provide electronic prescription information or dispense information to a non-conforming system.
</t>
    </r>
    <r>
      <rPr>
        <i/>
        <sz val="11"/>
        <color theme="1"/>
        <rFont val="Calibri"/>
        <family val="2"/>
        <scheme val="minor"/>
      </rPr>
      <t xml:space="preserve">Note: every communication received by the system must contain a conformance ID and the system must verify that conformance ID is active. This may be done by comparing the conformance ID against an internal white list of active conformance ID's.
</t>
    </r>
  </si>
  <si>
    <t>Active Chart-based Electronic Prescription
Expired Chart-based Electronic Prescription - the med chart expires before the script item's expiry date
Expired Chart-based Electronic Prescription - the script item expires before the med chart's expiry date
Expired Chart-based Electronic Prescription - the script item expiry date set by the prescriber, not by default expiry date 
Cancelled Chart-based Electronic Prescription  and
Disabled Chart-based Electronic Prescription with a Chart Identifiers exist.</t>
  </si>
  <si>
    <t>The system SHALL NOT share personal and sensitive information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</si>
  <si>
    <t xml:space="preserve">Personal and sensitive information SHALL be:
a)	Encrypted when at rest and
b)	Encrypted when in transit 
EXCEPT when a conformant dispensing or consumer facing system requires this to be decrypted or when it needs to be decrypted to meet legal obligations. 
</t>
  </si>
  <si>
    <t>The system SHALL NOT accept electronic prescriptions or dispense notifications from non-conforming systems.</t>
  </si>
  <si>
    <t>Audit record created and includes:
1. Date and Time (and time zone) 
2. Transaction type 
3. Transaction status (for example, "Accepted", "Rejected") 
4. Reason for rejection (if rejected) 
5. Identifier of submitting system/requesting system 
6. The Globally Unique Prescription Identifier 
7. The Delivery Service Prescription Identifier (DSPID) 
8. Date and time receipt acknowledged(time and time zone)
9. All information fields contained in the message meta data.
Note: The system must be able to support originalRepositorySoftUniqueID and Globally Unique Prescription Identifier which are up to 36 characters in length (alpha-numeric).</t>
  </si>
  <si>
    <r>
      <t xml:space="preserve">The system SHALL,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</si>
  <si>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The system SHALL retain, for auditing purposes, all electronic requests for information, including requests that were rejected.
Audit logs SHALL include at least:
•	the date and time of each request for information 
• the DSPID submitted (if available)
• the conformance ID(s) submitted (if available).</t>
  </si>
  <si>
    <t xml:space="preserve">Check audit Logs </t>
  </si>
  <si>
    <t xml:space="preserve">When a Dispensing System retrieves an Electronic Prescription, the system SHALL be able to compile and provide all the relevant information including:
• Original Electronic Prescription 
• Most recent dispense record  
• All annotations. 
</t>
  </si>
  <si>
    <r>
      <t xml:space="preserve">When a Dispensing System attempts to retrieve an Electronic Prescription that is not available (locked/cancelled/disabled/does not exist), the system SHALL withhold that prescription from the Dispensing System and clearly indicate the cause of the failure to the CIS.
</t>
    </r>
    <r>
      <rPr>
        <i/>
        <sz val="11"/>
        <rFont val="Calibri"/>
        <family val="2"/>
        <scheme val="minor"/>
      </rPr>
      <t>Note: the system that disabled the prescription is permitted to retrieve and view that prescription for auditing, investigation, review and for re-instating if appropriate.</t>
    </r>
  </si>
  <si>
    <r>
      <t xml:space="preserve">When a technical error prevents the provision of prescription information then the system SHALL return an error message to the requesting system that indicates the presence of a technical issue.
</t>
    </r>
    <r>
      <rPr>
        <i/>
        <sz val="11"/>
        <rFont val="Calibri"/>
        <family val="2"/>
        <scheme val="minor"/>
      </rPr>
      <t>Note: a technical failure is not to be confused with the absence of data or the rejection of a request. Systems need to be unambiguously clear when information cannot be discovered due to technical faults so tokens are not misconstrued as ‘not active’ and incorrectly removed from the local system.</t>
    </r>
    <r>
      <rPr>
        <sz val="11"/>
        <rFont val="Calibri"/>
        <family val="2"/>
        <scheme val="minor"/>
      </rPr>
      <t xml:space="preserve"> </t>
    </r>
  </si>
  <si>
    <t xml:space="preserve">The system SHALL accept electronic prescriptions from Prescribing Systems that provide a valid conformance id from an organisation with which they have a contractual agreement.
</t>
  </si>
  <si>
    <t xml:space="preserve">The system SHALL provide an acknowledgement of receipt of an electronic prescription to the Prescribing System.
</t>
  </si>
  <si>
    <t>The system SHALL define and use a Delivery Service prescription identifier (DSPID) format that will result in globally unique and distinguishable delivery service prescription identifiers.</t>
  </si>
  <si>
    <t xml:space="preserve">The system SHALL accept and process a request for cancellation of an electronic prescription.
</t>
  </si>
  <si>
    <r>
      <t xml:space="preserve">The system MAY support the delivery of the electronic Token to a nominated electronic address in accordance with DS-9A.
</t>
    </r>
    <r>
      <rPr>
        <i/>
        <sz val="11"/>
        <rFont val="Calibri"/>
        <family val="2"/>
        <scheme val="minor"/>
      </rPr>
      <t xml:space="preserve">Note: an electronic token may be sent or re-sent to a nominated electronic address should there be a need to do so. The system is not expected to re-send an electronic token that originated from a different system. </t>
    </r>
    <r>
      <rPr>
        <sz val="11"/>
        <rFont val="Calibri"/>
        <family val="2"/>
        <scheme val="minor"/>
      </rPr>
      <t xml:space="preserve">
</t>
    </r>
  </si>
  <si>
    <r>
      <t>The system</t>
    </r>
    <r>
      <rPr>
        <b/>
        <sz val="11"/>
        <rFont val="Calibri"/>
        <family val="2"/>
        <scheme val="minor"/>
      </rPr>
      <t xml:space="preserve"> </t>
    </r>
    <r>
      <rPr>
        <sz val="11"/>
        <rFont val="Calibri"/>
        <family val="2"/>
        <scheme val="minor"/>
      </rPr>
      <t>SHALL</t>
    </r>
    <r>
      <rPr>
        <b/>
        <sz val="11"/>
        <rFont val="Calibri"/>
        <family val="2"/>
        <scheme val="minor"/>
      </rPr>
      <t xml:space="preserve"> </t>
    </r>
    <r>
      <rPr>
        <sz val="11"/>
        <rFont val="Calibri"/>
        <family val="2"/>
        <scheme val="minor"/>
      </rPr>
      <t xml:space="preserve">NOT send an electronic token to a nominated address (i.e. the patient/carer) for prescriptions or repeat authorities where that prescription or repeat authorisation will be sent directly to a dispenser.
</t>
    </r>
    <r>
      <rPr>
        <i/>
        <sz val="11"/>
        <rFont val="Calibri"/>
        <family val="2"/>
        <scheme val="minor"/>
      </rPr>
      <t>Note: tokens to be controlled by healthcare providers for legal reasons (e.g. dosing points) must not be provided to the subject of care/carers – including the ASL if one is active</t>
    </r>
  </si>
  <si>
    <t>The system SHALL accept a notification of dispense against an Electronic Prescription.</t>
  </si>
  <si>
    <r>
      <t xml:space="preserve">The system SHALL accept and process a notification of dispense reversal.
</t>
    </r>
    <r>
      <rPr>
        <i/>
        <sz val="11"/>
        <rFont val="Calibri"/>
        <family val="2"/>
        <scheme val="minor"/>
      </rPr>
      <t>Note: there may be instances where a dispenser is required to reverse a dispense prior to supply to a SoC (for example, the pharmacy is out of stock). In this instance, following the submission of the dispense reversal, the Electronic Prescription record should be returned to an unlocked state. The outcome is that the prescription is valid for dispense.
Related requirement: DISP-25.</t>
    </r>
  </si>
  <si>
    <t>Electronic Prescription exists</t>
  </si>
  <si>
    <t xml:space="preserve">Chart-based Electronic Prescription exists </t>
  </si>
  <si>
    <r>
      <t xml:space="preserve">The system SHALL unlock an electronic prescription when the Dispensing System releases it (unchanged).
</t>
    </r>
    <r>
      <rPr>
        <i/>
        <sz val="11"/>
        <rFont val="Calibri"/>
        <family val="2"/>
        <scheme val="minor"/>
      </rPr>
      <t xml:space="preserve">Note: where an Electronic Prescription is released by the Dispensing System without a dispense record (i.e. not dispensed), the prescription shall be unlocked. That prescription shall be unchanged from that which was originally drawn down by the dispenser.
</t>
    </r>
  </si>
  <si>
    <r>
      <t xml:space="preserve">In response to a request for information for a prescription that is active, the system SHALL provide all the information the prescribers and dispensers have provided on that prescription (if requested).
</t>
    </r>
    <r>
      <rPr>
        <i/>
        <sz val="11"/>
        <rFont val="Calibri"/>
        <family val="2"/>
        <scheme val="minor"/>
      </rPr>
      <t xml:space="preserve">
Note: other requirements in this conformance profile that conflict with this requirement, take precedence. Eg The need to withhold some information for privacy reasons.</t>
    </r>
    <r>
      <rPr>
        <sz val="11"/>
        <rFont val="Calibri"/>
        <family val="2"/>
        <scheme val="minor"/>
      </rPr>
      <t xml:space="preserve">
</t>
    </r>
  </si>
  <si>
    <t xml:space="preserve">Audit capability and checking available. 
Interfacing Prescription and Dispensing environments available for testing. </t>
  </si>
  <si>
    <r>
      <t>The system SHALL</t>
    </r>
    <r>
      <rPr>
        <b/>
        <sz val="11"/>
        <rFont val="Calibri"/>
        <family val="2"/>
        <scheme val="minor"/>
      </rPr>
      <t xml:space="preserve"> </t>
    </r>
    <r>
      <rPr>
        <sz val="11"/>
        <rFont val="Calibri"/>
        <family val="2"/>
        <scheme val="minor"/>
      </rPr>
      <t xml:space="preserve">NOT aggregate and make available prescription information based on an IHI number.
</t>
    </r>
    <r>
      <rPr>
        <i/>
        <sz val="11"/>
        <rFont val="Calibri"/>
        <family val="2"/>
        <scheme val="minor"/>
      </rPr>
      <t>Note: an IHI number shall be included in the electronic prescription provided by the prescriber.</t>
    </r>
  </si>
  <si>
    <r>
      <t xml:space="preserve">The system SHALL provide an acknowledgement of receipt of an electronic prescription cancellation request and the outcome  of an Electronic Prescription cancellation request to the Prescribing System.
</t>
    </r>
    <r>
      <rPr>
        <i/>
        <sz val="11"/>
        <rFont val="Calibri"/>
        <family val="2"/>
        <scheme val="minor"/>
      </rPr>
      <t>Note: if the cancellation request fails, the outcome must include the cause of the failure e.g. already dispensed, locked, disabled. (refer to DS-11B)</t>
    </r>
    <r>
      <rPr>
        <sz val="11"/>
        <rFont val="Calibri"/>
        <family val="2"/>
        <scheme val="minor"/>
      </rPr>
      <t xml:space="preserve">
</t>
    </r>
  </si>
  <si>
    <r>
      <t xml:space="preserve">On receipt of a new Electronic Prescription (i.e. not during an assisted ASL registration event), the system SHALL send the prescription information and the token (if applicable) to the ASLR only when: 
• The prescription is active (i.e. not cancelled, not expired, not disabled or not dispensed) 
• It is known the SoC has an active ASL.
</t>
    </r>
    <r>
      <rPr>
        <i/>
        <sz val="11"/>
        <rFont val="Calibri"/>
        <family val="2"/>
        <scheme val="minor"/>
      </rPr>
      <t>Note: prescription information can be shared with the ASLR if the patient consents, that is, the ASL is active, and exception conditions are absent.</t>
    </r>
    <r>
      <rPr>
        <sz val="11"/>
        <rFont val="Calibri"/>
        <family val="2"/>
        <scheme val="minor"/>
      </rPr>
      <t xml:space="preserve">
</t>
    </r>
  </si>
  <si>
    <t>- Document ID: DH-3658:2022</t>
  </si>
  <si>
    <t>Electronic Prescribing - Test Data - Subject of Care, HPI-I and HPI-O v3.0</t>
  </si>
  <si>
    <t>Electronic Prescribing  - Conformance Test Data - Subject of Care, HPI-I and HPI-O</t>
  </si>
  <si>
    <t>Personal and sensitive information shared.
Note: Personal information is information about an individual. Sensitive information is personal information that has a higher level of privacy protection than other personal information.
See https://www.oaic.gov.au/privacy/guidance-and-advice/what-is-personal-information</t>
  </si>
  <si>
    <t xml:space="preserve">Request received to share personal and sensitive information from system covered by legal regulatory framework.  </t>
  </si>
  <si>
    <t>System cannot return multiple eScripts via IHI search.</t>
  </si>
  <si>
    <t>The system supports the delivery of the electronic Token to an electronic address nominated by the prescriber/dispenser via the prescribing/dispensing system.</t>
  </si>
  <si>
    <t xml:space="preserve">The electronic Token sent to an electronic address nominated by the prescriber/dispenser via the prescribing/dispensing system.
Note: See also conformance requirements relating to electronic Tokens for Prescribing and Dispensing Systems. </t>
  </si>
  <si>
    <t xml:space="preserve">Dispensing System or Mobile Intermediary requests Electronic Prescriptions.
 </t>
  </si>
  <si>
    <t xml:space="preserve">Electronic Prescriptions supplied to Dispensing System or Mobile Intermediary without any changes. 
Note: For example, electronic prescriptions created from the test cases for PRES-24 should be supplied to Dispensing System and Mobile Intermediary without any changes. </t>
  </si>
  <si>
    <t>Request received to share personal and sensitive information from system with none of the specified conditions.
Note: If this is not testable, please provide your comment and supporting information.</t>
  </si>
  <si>
    <t>Use the certificate that has been revoked and is on Certificate Revocation List (CRL).</t>
  </si>
  <si>
    <t xml:space="preserve">Attempt to connect.
Note: Certificate validation should be done by:
•	ensuring the certificate has not been revoked. This may be done by using a Certificate Revocation List (CRL), Online Certificate Status Protocol (OCSP) or other method </t>
  </si>
  <si>
    <t xml:space="preserve">Connection is denied and appropriate error code returned.
</t>
  </si>
  <si>
    <t>Use the certificate that is not valid and has expired.</t>
  </si>
  <si>
    <t xml:space="preserve">Attempt to connect.
</t>
  </si>
  <si>
    <t>Use the certificate that is not from a publicly trusted Certificate Authority.</t>
  </si>
  <si>
    <t xml:space="preserve">Use the certificate that has been revoked and is on Certificate Revocation List (CRL).
</t>
  </si>
  <si>
    <t xml:space="preserve">Use the certificate that is not valid and has expired.
</t>
  </si>
  <si>
    <t xml:space="preserve">Use the certificate that is not from a publicly trusted Certificate Authority.
</t>
  </si>
  <si>
    <t>Non-conformant Prescribing System- Attempt to send Electronic Prescription to NPDS.</t>
  </si>
  <si>
    <t>No Authorisation given. 
No action possible - Nothing accepted by the NPDS. 
Appropriate rejection response from NPDS System triggered.</t>
  </si>
  <si>
    <t>Non-conformant Dispensing System - Attempt to send dispense notification to NPDS.</t>
  </si>
  <si>
    <r>
      <t xml:space="preserve">Systems set-up for Authentication Testing. 
</t>
    </r>
    <r>
      <rPr>
        <i/>
        <sz val="11"/>
        <rFont val="Calibri"/>
        <family val="2"/>
        <scheme val="minor"/>
      </rPr>
      <t xml:space="preserve">
Note: NPDS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r>
      <rPr>
        <sz val="11"/>
        <rFont val="Calibri"/>
        <family val="2"/>
        <scheme val="minor"/>
      </rPr>
      <t xml:space="preserve"> </t>
    </r>
  </si>
  <si>
    <r>
      <t xml:space="preserve">Systems set-up for Authentication Testing. 
</t>
    </r>
    <r>
      <rPr>
        <i/>
        <sz val="11"/>
        <rFont val="Calibri"/>
        <family val="2"/>
        <scheme val="minor"/>
      </rPr>
      <t>Note: NPDS System manages an updated conformance list to validate against.
Note: See also DS-Authentication and PS-Authentication, Dispense and Prescribe specific authentication tests.</t>
    </r>
  </si>
  <si>
    <t xml:space="preserve">Dispensing System not conformant with the NPDS.
</t>
  </si>
  <si>
    <t xml:space="preserve">ASLR System not conformant with the NPDS.
</t>
  </si>
  <si>
    <t xml:space="preserve">Mobile Intermediary not conformant with the NPDS.
</t>
  </si>
  <si>
    <t>Authenticated Prescribing System connects to NPDS.</t>
  </si>
  <si>
    <t>Prescribing System Authenticated using PKI.
Connection made to NPDS.</t>
  </si>
  <si>
    <t>Authenticated Dispensing System connects to NPDS.</t>
  </si>
  <si>
    <t>Dispensing System Authenticated using PKI.
Connection made to NPDS.</t>
  </si>
  <si>
    <t>Authenticated ASLR System connects to NPDS.</t>
  </si>
  <si>
    <t>ASLR System Authenticated using PKI.
Connection made to NPDS.</t>
  </si>
  <si>
    <t>Authenticated Mobile Intermediary connects to NPDS.</t>
  </si>
  <si>
    <t>Mobile Intermediary Authenticated using PKI.
Connection made to NPDS.</t>
  </si>
  <si>
    <t>Unauthenticated Prescribing System connects to NPDS.</t>
  </si>
  <si>
    <t>Prescribing System NOT Authenticated. Fails PKI authentication.
No Connection made to NPDS.
Appropriate rejection response from NPDS System triggered.</t>
  </si>
  <si>
    <t>Unauthenticated Dispensing System connects to NPDS.</t>
  </si>
  <si>
    <t>Dispensing System NOT Authenticated. Fails PKI authentication.
No Connection made to NPDS.
Appropriate rejection response from NPDS System triggered.</t>
  </si>
  <si>
    <t>Unauthenticated ASLR System connects to NPDS.</t>
  </si>
  <si>
    <t>ASLR System NOT Authenticated. Fails PKI authentication.
No Connection made to NPDS.
Appropriate rejection response from NPDS System triggered.</t>
  </si>
  <si>
    <t>Unauthenticated Mobile Intermediary connects to NPDS.</t>
  </si>
  <si>
    <t>Mobile Intermediary NOT Authenticated. Fails PKI authentication.
No Connection made to NPDS.
Appropriate rejection response from NPDS System triggered.</t>
  </si>
  <si>
    <t>NPDS receives Prescribing System Electronic Prescription details.</t>
  </si>
  <si>
    <t>NPDS receives Dispensing event updates to Electronic Prescription.</t>
  </si>
  <si>
    <t>NPDS System sends Electronic Prescription details to Mobile Intermediary</t>
  </si>
  <si>
    <t>NPDS System sends ASL Electronic Prescription details to ASLR via API gateway.</t>
  </si>
  <si>
    <t xml:space="preserve">The system SHALL record each transaction in an audit log. 
The details of the record SHALL include:
• Date and Time (and time zone) of creation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 All information fields contained in the message metadata.
Note: Security Information and Event Management (SIEM) should be used to identify attempts at unauthorised access. This should raise an incident for investigation when a threshold number of attempts is identified
</t>
  </si>
  <si>
    <t>NPDS
Applicable</t>
  </si>
  <si>
    <t xml:space="preserve">NPDS receives retrieve request for Electronic Prescription details from Dispensing System - Includes annotations. </t>
  </si>
  <si>
    <t xml:space="preserve">NPDS receives retrieve request for Electronic Prescription repeat from Dispensing System.  </t>
  </si>
  <si>
    <t xml:space="preserve">NPDS receives retrieve request for Chart-based Electronic Prescription details from Dispensing System </t>
  </si>
  <si>
    <t xml:space="preserve">NNPDS receives Electronic Prescription request from Dispensing Systems - Electronic Prescription currently Unlocked </t>
  </si>
  <si>
    <t xml:space="preserve">Stored prescription details sent to Dispensing System.
Electronic Prescription now LOCKED in the NPDS.
</t>
  </si>
  <si>
    <t>NPDS receives Chart-based Electronic Prescription request from Dispensing Systems - Electronic Prescription currently Unlocked</t>
  </si>
  <si>
    <t xml:space="preserve">Stored Chart-based Electronic Prescription details sent to Dispensing System.
Electronic Prescription now LOCKED in the NPDS.
</t>
  </si>
  <si>
    <t>NPDS receives request for Electronic Prescription from Dispensing System
When Electronic Prescription is not available - Locked (being dispensed)</t>
  </si>
  <si>
    <t>NPDS receives request for Chart-based Electronic Prescription from Dispensing System
When Electronic Prescription is not available - Locked (being dispensed)</t>
  </si>
  <si>
    <t>NPDS receives request for Electronic Prescription from Dispensing System
When Electronic Prescription is not available - Cancelled</t>
  </si>
  <si>
    <t>NPDS receives request for Chart-based Electronic Prescription from Dispensing System
When Electronic Prescription is not available - Cancelled</t>
  </si>
  <si>
    <t>NPDS receives request for Electronic Prescription from Dispensing System
When Electronic Prescription is not available - Disabled</t>
  </si>
  <si>
    <t>NPDS receives request for Chart-based Electronic Prescription from Dispensing System
When Electronic Prescription is not available - Disabled</t>
  </si>
  <si>
    <t>NPDS receives request for Electronic Prescription from Dispensing System
When Electronic Prescription is not available - Does not exist (not found)</t>
  </si>
  <si>
    <t>The NPDS provides reason to the Dispensing System when the Electronic Prescription is unavailable - Locked (being dispensed).</t>
  </si>
  <si>
    <t>The NPDS provides reason to the Dispensing System when the Chart-based Electronic Prescription is unavailable - Locked (being dispensed).</t>
  </si>
  <si>
    <t>The NPDS provides reason to the Dispensing System when the Electronic Prescription is unavailable - Cancelled.</t>
  </si>
  <si>
    <t>The NPDS provides reason to the Dispensing System when the Chart-based Electronic Prescription is unavailable - Cancelled.</t>
  </si>
  <si>
    <t>The NPDS provides reason to the Dispensing System when the Electronic Prescription is unavailable - Disabled.</t>
  </si>
  <si>
    <t>The NPDS provides reason to the Dispensing System when the Chart-based Electronic Prescription is unavailable - Disabled.</t>
  </si>
  <si>
    <t>The NPDS provides reason to the Dispensing System when the Electronic Prescription is unavailable - Does not exist - not found.</t>
  </si>
  <si>
    <t>NPDS receives request to update Electronic Prescription from Prescribing System:
When Electronic Prescription has been cancelled.</t>
  </si>
  <si>
    <t>The NPDS provides reason to the Prescribing System when the Electronic Prescription is unavailable - Cancelled.</t>
  </si>
  <si>
    <t xml:space="preserve">Existing Electronic Prescriptions held in NPDS in the following state:
- Cancelled
</t>
  </si>
  <si>
    <t>NPDS receives request to update Chart-based Electronic Prescription from Prescribing System:
When Electronic Prescription has been cancelled.</t>
  </si>
  <si>
    <t>The NPDS provides reason to the Prescribing System when the Chart-based Electronic Prescription is unavailable - Cancelled.</t>
  </si>
  <si>
    <t xml:space="preserve">Existing Chart-based Electronic Prescriptions held in NPDS in the following state:
- Cancelled
</t>
  </si>
  <si>
    <t>NPDS receives request to update Electronic Prescription from Prescribing System:
When Electronic Prescription has been disabled.</t>
  </si>
  <si>
    <t>The NPDS provides reason to the Prescribing System when the Electronic Prescription is unavailable - Disabled.</t>
  </si>
  <si>
    <t>Existing Electronic Prescriptions held in NPDS in the following state:
- Disabled</t>
  </si>
  <si>
    <t>NPDS receives request to update Chart-based Electronic Prescription from Prescribing System:
When Electronic Prescription has been disabled.</t>
  </si>
  <si>
    <t>The NPDS provides reason to the Prescribing System when the Chart-based Electronic Prescription is unavailable - Disabled.</t>
  </si>
  <si>
    <t>Existing Chart-based Electronic Prescriptions held in NPDS in the following state:
- Disabled</t>
  </si>
  <si>
    <t>NPDS receives request to update Electronic Prescription from Prescribing System:
When Electronic Prescription has been locked.</t>
  </si>
  <si>
    <t>The NPDS provides reason to the Prescribing System when the Electronic Prescription is unavailable - Locked (being dispensed).</t>
  </si>
  <si>
    <t xml:space="preserve">Existing Electronic Prescriptions held in NPDS in the following state:
- Locked
</t>
  </si>
  <si>
    <t>NPDS receives request to update Chart-based Electronic Prescription from Prescribing System:
When Electronic Prescription has been locked.</t>
  </si>
  <si>
    <t>The NPDS provides reason to the Prescribing System when the Chart-based Electronic Prescription is unavailable - Locked (being dispensed).</t>
  </si>
  <si>
    <t xml:space="preserve">Existing Chart-based Electronic Prescriptions held in NPDS in the following state:
- Locked
</t>
  </si>
  <si>
    <t>NPDS receives request to cancel Electronic Prescription from Prescribing System:
When Electronic Prescription has been disabled.</t>
  </si>
  <si>
    <t>NPDS receives request to cancel Chart-based electronic prescription from Prescribing System:
When Electronic Prescription has been disabled.</t>
  </si>
  <si>
    <t>NPDS receives request to cancel Electronic Prescription from Prescribing System:
When Electronic Prescription has been locked.</t>
  </si>
  <si>
    <t>NPDS receives request to cancel Chart-based Electronic Prescription from Prescribing System:
When Electronic Prescription has been locked.</t>
  </si>
  <si>
    <r>
      <t xml:space="preserve">The system SHALL provide an acknowledgement of receipt of a dispense reversal to the Dispensing System.
</t>
    </r>
    <r>
      <rPr>
        <i/>
        <sz val="11"/>
        <rFont val="Calibri"/>
        <family val="2"/>
        <scheme val="minor"/>
      </rPr>
      <t xml:space="preserve">Note: the system will reverse the dispense event and return the Electronic Prescription to its previous state.
</t>
    </r>
  </si>
  <si>
    <t>The system and the NPDS Operator SHALL NOT change or manipulate the semantic content of any prescription.</t>
  </si>
  <si>
    <t xml:space="preserve">NPDS Available.
Various types of Electronic Prescriptions created by Prescribing System
</t>
  </si>
  <si>
    <t>NPDS Available.
Chart-based Electronic Prescription record is expired.</t>
  </si>
  <si>
    <t>NPDS Available.
Electronic Prescription record is expired.</t>
  </si>
  <si>
    <t>NPDS Available.
Electronic Prescription record is cancelled (Prescribing System).</t>
  </si>
  <si>
    <t>NPDS Available.
Chart-based Electronic Prescription record is cancelled (Prescribing System).</t>
  </si>
  <si>
    <t>NPDS Available.
Electronic Prescription record is disabled.</t>
  </si>
  <si>
    <t>NPDS Available.
Chart-based Electronic Prescription record is disabled.</t>
  </si>
  <si>
    <t>NPDS Available.
Electronic Prescription record is already dispensed.</t>
  </si>
  <si>
    <t>NPDS Available.
Chart-based Electronic Prescription record is already dispensed and completely used up (maximum number of dispenses reached).</t>
  </si>
  <si>
    <t>NPDS receives request for Electronic Prescription - expired prescription</t>
  </si>
  <si>
    <t>NPDS receives request for Chart-based Electronic Prescription - expired prescription</t>
  </si>
  <si>
    <t>NPDS receives request for Electronic Prescription - cancelled prescription</t>
  </si>
  <si>
    <t>NPDS receives request for Chart-based Electronic Prescription - cancelled prescription</t>
  </si>
  <si>
    <t>NPDS receives request for Electronic Prescription - disabled prescription</t>
  </si>
  <si>
    <t>NPDS receives request for Chart-based Electronic Prescription - disabled prescription</t>
  </si>
  <si>
    <t>NPDS receives request for Electronic Prescription - dispensed prescription</t>
  </si>
  <si>
    <t>NPDS receives request for Chart-based Electronic Prescription - dispensed prescription - completely used up</t>
  </si>
  <si>
    <t xml:space="preserve">NPDS Available.
Prescribing System available.
</t>
  </si>
  <si>
    <t xml:space="preserve">Inspect transmitted Electronic Prescription information between NPDS Systems and Prescribing System:
- Created Electronic Prescription
- Updated Electronic Prescription
- Cancellations
- Acknowledgements
- Receipts
 </t>
  </si>
  <si>
    <t xml:space="preserve">Conformant NPDS System.
Conformant Prescribing System.
Electronic Prescription and associated data. </t>
  </si>
  <si>
    <t xml:space="preserve">NPDS Available.
Dispensing System available.
</t>
  </si>
  <si>
    <t xml:space="preserve">Inspect transmitted Electronic Prescription and other traffic between NPDS System and Dispensing System:
- Request Electronic Prescription Information
- Dispense Event
- Annotations
- Dispense Reversals
- Dispense Cancellations
- Acknowledgements
- Receipts
 </t>
  </si>
  <si>
    <t xml:space="preserve">Conformant NPDS System.
Conformant Dispensing System.
Electronic Prescription and associated data. </t>
  </si>
  <si>
    <t>NPDS Available.
ASLR System.</t>
  </si>
  <si>
    <t>Inspect transmitted Electronic Prescription and other traffic between NPDS System and ASLR.
Note: For Open NPDS model only</t>
  </si>
  <si>
    <t>NPDS Available.
Mobile Intermediary Available.</t>
  </si>
  <si>
    <t xml:space="preserve">Inspect transmitted Electronic Prescription and other traffic between NPDS System and Mobile Intermediary.
</t>
  </si>
  <si>
    <r>
      <t xml:space="preserve">The system SHALL facilitate the exchange of prescription information between the NPDS and the ASLR. 
</t>
    </r>
    <r>
      <rPr>
        <i/>
        <sz val="11"/>
        <rFont val="Calibri"/>
        <family val="2"/>
        <scheme val="minor"/>
      </rPr>
      <t xml:space="preserve">
</t>
    </r>
    <r>
      <rPr>
        <sz val="11"/>
        <rFont val="Calibri"/>
        <family val="2"/>
        <scheme val="minor"/>
      </rPr>
      <t xml:space="preserve"> </t>
    </r>
  </si>
  <si>
    <t xml:space="preserve">ASL System Available.
NPDS Available.
</t>
  </si>
  <si>
    <t>Registered ASLR.
Electronic Prescriptions for transfer exist 
Several active prescriptions on  ASLR.</t>
  </si>
  <si>
    <t>Registered ASLR.
Chart-based Electronic Prescriptions for transfer exist 
Several active prescriptions on  ASLR.</t>
  </si>
  <si>
    <t xml:space="preserve">When activating an ASL, the NPDS SHALL share with the ASLR prescription information (and tokens) for all known prescriptions for that SoC if: 
•	The SoC consents to the pre-population of their ASL 
•	The SoC, at the time of prescription creation, did not exercise their choice to keep the prescription information away from the ASLR (even if the ASL was not active at the time) 
•	The prescription is active (i.e. not cancelled, not expired, not disabled or not dispensed).
</t>
  </si>
  <si>
    <r>
      <t>If the system has the capability to send an electronic EoP (token) to the subject of care, then the system SHALL</t>
    </r>
    <r>
      <rPr>
        <b/>
        <sz val="11"/>
        <rFont val="Calibri"/>
        <family val="2"/>
        <scheme val="minor"/>
      </rPr>
      <t xml:space="preserve"> </t>
    </r>
    <r>
      <rPr>
        <sz val="11"/>
        <rFont val="Calibri"/>
        <family val="2"/>
        <scheme val="minor"/>
      </rPr>
      <t xml:space="preserve">NOT send an electronic EoP (token) to the SoC if the token will be sent directly to a dispenser.
</t>
    </r>
    <r>
      <rPr>
        <i/>
        <sz val="11"/>
        <rFont val="Calibri"/>
        <family val="2"/>
        <scheme val="minor"/>
      </rPr>
      <t xml:space="preserve">
Note: some CIS's delegate the sending of the communication to the NPDS.</t>
    </r>
  </si>
  <si>
    <t xml:space="preserve">ASL System Available.
NPDS Available.
ASL is being activated - Electronic Prescriptions available to share.
</t>
  </si>
  <si>
    <t>ASL System Available.
NPDS Available.
New Electronic Prescription - Requirements met except where specified.</t>
  </si>
  <si>
    <t xml:space="preserve">ASL System Available.
NPDS Available.
Registered ASL
</t>
  </si>
  <si>
    <t>ASL System Available.
NPDS Available.</t>
  </si>
  <si>
    <t>NPDS receives requests from ASLR for an Electronic Prescription.</t>
  </si>
  <si>
    <t xml:space="preserve">NPDS receives requests from ASLR for a Chart-based Electronic Prescription. </t>
  </si>
  <si>
    <t xml:space="preserve">NPDS receives ASL request to download all prescription information for activated ASL - Electronic Prescriptions shared.  </t>
  </si>
  <si>
    <t>NPDS receives ASL request to download all prescription information for activated ASL - No consent for pre-population from SoC.
Note: The SoC may want to activate their ASL but does not want to include existing scripts in the ASL. (The SoC wants to start with an empty ASL.)</t>
  </si>
  <si>
    <t>NPDS receives ASL request to download all prescription information for activated ASL - SoC opted to keep some of the Electronic Prescriptions away from their ASLR.</t>
  </si>
  <si>
    <t>NPDS receives ASL request to download all prescription information for activated ASL - some of the electronic prescriptions have been cancelled.</t>
  </si>
  <si>
    <t>NPDS receives ASL request to download all prescription information for activated ASL - Electronic Prescription has expired.</t>
  </si>
  <si>
    <t>NPDS receives ASL request to download all prescription information for activated ASL -some of the Electronic Prescriptions have been disabled.</t>
  </si>
  <si>
    <t>NPDS receives ASL request to download all prescription information for activated ASL - Electronic Prescription has been dispensed.</t>
  </si>
  <si>
    <t>NPDS receives new prescription - All requirements met.</t>
  </si>
  <si>
    <t>NPDS receives new Chart-based Electronic Prescription - All requirements met.</t>
  </si>
  <si>
    <t xml:space="preserve">NPDS receives new prescription - SoC has  not got an active ASL
</t>
  </si>
  <si>
    <t xml:space="preserve">NPDS receives update to prescription - Now disabled.
</t>
  </si>
  <si>
    <t>Dispensing System retrieves Electronic Prescription.
NPDS Available</t>
  </si>
  <si>
    <t>Electronic Prescription is dispensed and annotated but remaining repeats available
Dispensing Systems retrieves Electronic Prescription.
NPDS Available.</t>
  </si>
  <si>
    <t>Dispensing System retrieves Chart-based Electronic Prescription.
NPDS Available.</t>
  </si>
  <si>
    <t>Dispensing Systems retrieves Electronic Prescription.
NPDS Available.</t>
  </si>
  <si>
    <t>Dispensing Systems retrieves Chart-based Electronic Prescription.
NPDS Available.</t>
  </si>
  <si>
    <t>Prescription details present in the Dispensing System, prepared and submitted.  
NPDS Available.</t>
  </si>
  <si>
    <t xml:space="preserve">Chart-based Electronic Prescription details present in the Dispensing System, prepared and submitted.  
NPDS Available. </t>
  </si>
  <si>
    <t>Dispenser makes changes to dispense record post finalisation.
NPDS Available.</t>
  </si>
  <si>
    <t>NPDS Available.</t>
  </si>
  <si>
    <t>Prescription details present in the Dispensing System and annotations made.  
NPDS Available.</t>
  </si>
  <si>
    <t>Chart-based Electronic Prescription details present in the Dispensing System and annotations made.  
NPDS Available.</t>
  </si>
  <si>
    <t xml:space="preserve">Dispensing System user has reversed a dispense event. 
PDS System has received reversal notification
NPDS Available.
</t>
  </si>
  <si>
    <t>CONDITION: System has capability to send electronic EoP (token) to the SoC.
NPDS requested for an Electronic Prescription EoP token that marked - send directly to dispenser.</t>
  </si>
  <si>
    <t>NPDS transfer of prescription details when prescription is a paper based.</t>
  </si>
  <si>
    <t>NPDS sends Electronic Prescription details to the requesting ASL.</t>
  </si>
  <si>
    <t xml:space="preserve">NPDS  sends Chart-based Electronic Prescription details to the  requesting ASL.
</t>
  </si>
  <si>
    <t>Test Summary Report: 
Full name: Test Summary Report
Objective: This worksheet has 2 parts:
Part 1 - Enter full development details for your organisation and the software being tested.
Part 2 - Select 'Yes' for the appropriate testing for your PDS: 
- NPDS 
All results of the testing will be automatically calculated. 
If the tester selects a TEST RESULT of N/A for one or more mandatory test cases - a warning will be displayed on the TSR page, because the only appropriate results for a mandatory test case are Pass or Fail.</t>
  </si>
  <si>
    <t>NPDS Electronic Prescriptions - Select 'Yes' if this is to be tested -------&gt;</t>
  </si>
  <si>
    <t>NPDS</t>
  </si>
  <si>
    <t>National Prescription Delivery Service</t>
  </si>
  <si>
    <t xml:space="preserve">NPDS </t>
  </si>
  <si>
    <t>NPDS - Scenarios Complete</t>
  </si>
  <si>
    <t>NPDS - Scenarios Not Complete</t>
  </si>
  <si>
    <t>NPDS - Total Scenarios</t>
  </si>
  <si>
    <t>NPDS receives Electronic Prescription from Prescribing System</t>
  </si>
  <si>
    <t>NPDS receives Electronic Prescription update from Prescribing System</t>
  </si>
  <si>
    <t>NPDS receives Electronic Prescription cancellation from Prescribing System</t>
  </si>
  <si>
    <t>NPDS provides Electronic Prescription details to Dispensing System and receives dispense event details from Dispensing System</t>
  </si>
  <si>
    <t>NPDS receives dispense reversal from Dispensing System</t>
  </si>
  <si>
    <t>NPDS manages Electronic Prescriptions with ASL</t>
  </si>
  <si>
    <t>NPDS provides Electronic Prescription information to Mobile Intermediary</t>
  </si>
  <si>
    <t>Electronic Prescription Locking and Unlocking, Security and data integrity in NPDS</t>
  </si>
  <si>
    <t>NPDS provides Electronic Prescription details to Dispensing System and receives dispense event details from Dispensing System - Multiple NPDS Systems Full E2E</t>
  </si>
  <si>
    <t xml:space="preserve">1. Prescribing System available.
2. NPDS System available </t>
  </si>
  <si>
    <t>NPDS receives Electronic Prescription cancellation from Prescribing System:
1. NPDS accepts Electronic Prescription cancellation from Prescribing System.
2. NPDS Acknowledges receipt of Electronic Prescription cancellation.
3. NPDS audits Electronic Prescription details.
Note: Please use the test data in  "Electronic Prescribing  - Conformance Test Data - Prescriptions".  The system should be able to create prescriptions for various types of medications, repeat, PBS, RPBS and Private prescription etc.</t>
  </si>
  <si>
    <t>1. Prescribing System available.
2. NPDS System available.
3. An Electronic Prescription is created in the system.</t>
  </si>
  <si>
    <t>1. Dispensing System(s) available.
2. NPDS System available 
3. Electronic Prescription created in the system.</t>
  </si>
  <si>
    <t xml:space="preserve">NPDS provides Electronic Prescription details to Dispensing System
</t>
  </si>
  <si>
    <t>NPDS receives dispense reversal from Dispensing System
1. NPDS accepts Electronic Prescription dispense reversal request from Dispensing System.
2. NPDS Acknowledges receipt of dispense reversal and annotations.
3. NPDS audits Electronic Prescription dispense details.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</si>
  <si>
    <t xml:space="preserve">NPDS manages Electronic Prescriptions with ASL:
1. Created Electronic Prescription - Prescribing System
2. Dispense Electronic Prescription - Dispensing System
3. Not sending information not for the ASLR
Note: Please use the test data in  "Electronic Prescribing  - Conformance Test Data - Prescriptions".  The system should be able to create prescriptions for various types of medications, repeat, PBS, RPBS and Private prescription etc.
</t>
  </si>
  <si>
    <t xml:space="preserve">1. NPDS System available.
2. Prescribing System available.
3. Dispensing System available.
4. API Gateway available.
5. Electronic Prescription created as required.
</t>
  </si>
  <si>
    <t xml:space="preserve">NPDS provides Electronic Prescription information to Mobile Intermediary:
1. Provide Electronic Prescription information to Mobile Intermediary
</t>
  </si>
  <si>
    <t>1. NPDS System available.
2. Mobile Intermediary System available.
3. API Gateway available.
4. Electronic Prescriptions created
5. Dispense records created</t>
  </si>
  <si>
    <t>1. NPDS Systems available.
2. Prescribing System available.
3. Dispensing System available.
4. Electronic Prescriptions created.
5. Dispense record being dispensed.</t>
  </si>
  <si>
    <t xml:space="preserve">NPDS receives EP request from Dispensing Systems - EP is provided and NPDS Locks record.
NPDS receives Update from holding Prescribing System (still holding original details) - Denied as EP is Locked
NPDS receives Cancellation from holding Prescribing System (still holding original details) - Denied as EP is Locked  
</t>
  </si>
  <si>
    <t>NPDS data integrity and security.</t>
  </si>
  <si>
    <t>NPDS cannot change content and requires explicit consent for viewing private information. Data classified appropriately.</t>
  </si>
  <si>
    <t>1. Dispensing System(s) available.
2. Multiple NPDS Systems available
3. Electronic Prescription created as required.</t>
  </si>
  <si>
    <t>NPDS Connections - Authentication between NPDS Systems and exchange of Electronic Prescription details between NPDS operators.</t>
  </si>
  <si>
    <t>NPDS Connections - Exchange of Electronic Prescription details between NPDS operators post dispense event.</t>
  </si>
  <si>
    <t>NPDS receives Electronic Prescription from Prescribing System:
1. Authenticate Prescribing System with NPDS.
2. NPDS accepts Electronic Prescription from Prescribing System.
3. NPDS Acknowledges receipt of Electronic Prescription.
4. NPDS audits Electronic Prescription details.
Note: Please use the test data in  "Electronic Prescribing  - Conformance Test Data - Prescriptions".  The system should be able to create prescriptions for various types of medications, repeat, PBS, RPBS and Private prescription etc.</t>
  </si>
  <si>
    <t>Prescription created. Received and Updated by NPDS, acknowledged.
Data encrypted, transferred securely and audited.</t>
  </si>
  <si>
    <t>NPDS receives Electronic Prescription update from Prescribing System:
1. Authenticate Prescribing System with NPDS.
2. NPDS accepts Electronic Prescription update from Prescribing System.
3. NPDS Acknowledges receipt of Electronic Prescription update.
4. NPDS audits Electronic Prescription details.
Note: Please use the test data in  "Electronic Prescribing  - Conformance Test Data - Prescriptions".  The system should be able to create prescriptions for various types of medications, repeat, PBS, RPBS and Private prescription etc.</t>
  </si>
  <si>
    <t>Prescription update received and updated by NPDS
Data encrypted, transferred securely and audited.</t>
  </si>
  <si>
    <t>NPDS provides Electronic Prescription details to Dispensing System and receives dispense event details from Dispensing System
1. Authenticate Dispensing System with NPDS.
2. NPDS provides Electronic Prescription details to Dispensing System
3. NPDS accepts Electronic Prescription dispense from Dispensing System.
4. NPDS Acknowledges receipt of dispense and annotations.
5. NPDS audits Electronic Prescription dispense details.C73
Note: Please use the test data in  "Electronic Prescribing  - Conformance Test Data - Prescriptions".  The system should be able to create prescriptions for various types of medications, repeat, PBS, RPBS and Private prescription etc.</t>
  </si>
  <si>
    <t>Dispense record completed with annotations to NPDS. Receipts acknowledged. 
Data encrypted, transferred securely and audited.</t>
  </si>
  <si>
    <t>1. Dispensing System available.
2. NPDS System available.
3. Electronic Prescription created and dispense record submitted to NPDS</t>
  </si>
  <si>
    <t xml:space="preserve">Dispense record reversed with annotations to NPDS. Details audited and receipts acknowledged. </t>
  </si>
  <si>
    <t xml:space="preserve">Electronic Prescription Locking and Unlocking, Security and data integrity in NPDS
1. NPDS manages Electronic Prescriptions locking / unlocking.
2. Electronic Prescription privacy and security managed by NPDS Systems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</si>
  <si>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 xml:space="preserve">NPDS receives Dispensing System Release of EP not dispensed - EP Unlocked by NPDS
NPDS receives Dispensing System Release EP as timed out - EP Unlocked by NPDS
NPDS receives Dispensing System Cancellation of dispense event - EP Unlocked by NPDS
NPDS receives Dispensing System Reversal of dispense event - EP Unlocked by NPDS
</t>
  </si>
  <si>
    <t>NPDS receives New Dispense System EP requests following above events now unlocked - EP provided and Locked by NPDS
NPDS receives Cancel request from holding Prescribing System (still holding original details) - EP Unlocked</t>
  </si>
  <si>
    <t>NPDS receives Dispensing System Completion of EP dispense event - EP Unlocked by NPDS
NPDS receives Update from holding Prescribing System (still holding original details) - Denied as EP has been dispensed</t>
  </si>
  <si>
    <t xml:space="preserve">NPDS provides Electronic Prescription details to Dispensing System and receives dispense event details from Dispensing System  - Multiple NPDS Systems Full E2E
1. Authenticate Dispensing System with NPDS.
2. Conformant NPDS Systems comply with security, registration and contractual requirements, can authenticate and exchange Electronic Prescription details.
3. NPDS provides Electronic Prescription details to Dispensing System
4. NPDS accepts Electronic Prescription dispense from Dispensing System.
5. NPDS Acknowledges receipt of dispense and annotations.
6. NPDS audits Electronic Prescription dispense details.
7. Conformant NPDS Systems can exchange Electronic Prescription detailed post dispense event(s).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</si>
  <si>
    <t xml:space="preserve">Dispense record completed with annotations to NPDS. Details audited and receipts acknowledged. </t>
  </si>
  <si>
    <t>NPDS Scenarios percentage Completed.</t>
  </si>
  <si>
    <t>NPDS - Main</t>
  </si>
  <si>
    <t>NPDS - Auth &amp; Audit</t>
  </si>
  <si>
    <t>NPDS - ASLR</t>
  </si>
  <si>
    <t>NPDS - Compatibility</t>
  </si>
  <si>
    <t>NPDS System</t>
  </si>
  <si>
    <t xml:space="preserve">An Electronic Prescription is created in the system.
NPDS Available. </t>
  </si>
  <si>
    <t xml:space="preserve">A Chart-based Electronic Prescription is created in the system.
NPDS Available. </t>
  </si>
  <si>
    <t xml:space="preserve">An Electronic Prescription is created in the system.
The Electronic Prescription has been dispensed but remaining repeats available
NPDS Available. </t>
  </si>
  <si>
    <t>An Electronic Prescription is created in the system.
NPDS Available. 
Electronic Prescription record is not locked (not being dispensed)</t>
  </si>
  <si>
    <t>A Chart-based Electronic Prescription is created in the system.
NPDS Available. 
Chart-based Electronic Prescription record is not locked (not being dispensed)</t>
  </si>
  <si>
    <t>A Chart-based  Electronic Prescription is created in the system.
NPDS Available. 
Electronic Prescription has been disabled.</t>
  </si>
  <si>
    <t>A Chart-based Electronic Prescription is created in the system.
NPDS Available. 
Electronic Prescription record is LOCKED  for dispensing.</t>
  </si>
  <si>
    <t>An Electronic Prescription is created in the system.
NPDS Available. 
Electronic Prescription record is LOCKED for dispensing.</t>
  </si>
  <si>
    <t>A Chart-based Electronic Prescription is created in the system.
NPDS Available. 
Electronic Prescription has been dispensed  (multiple dispenses allowed and completely used up)</t>
  </si>
  <si>
    <t>A Chart-based Electronic Prescription is created in the system.
NPDS Available. 
Electronic Prescription has been dispensed (once off prescription)</t>
  </si>
  <si>
    <t>An Electronic Prescription is created in the system.
NPDS Available. 
Electronic Prescription has been dispensed (Completely used up)</t>
  </si>
  <si>
    <t>An Electronic Prescription is created in the system.
NPDS Available. 
Original prescriptions and/or some repeats have already been dispensed, but remaining repeats are available and have not yet been dispensed.</t>
  </si>
  <si>
    <t xml:space="preserve">Prescribing System set-up to interface with NPDS.
Dispensing System set-up to interface with NPDS.
NPDS Available. </t>
  </si>
  <si>
    <t>Prescribing and Dispensing System set-up to interface with NPDS.
NPDS Available. 
Repeat marked to be sent directly to dispenser.</t>
  </si>
  <si>
    <t xml:space="preserve">Prescribing System set-up to interface with NPDS.
NPDS Available. </t>
  </si>
  <si>
    <t xml:space="preserve">Prescribing / Dispensing System set-up to interface with NPDS
NPDS Available. </t>
  </si>
  <si>
    <t xml:space="preserve">Prescribing System set-up to interface with NPDS.
NPDS Available. 
</t>
  </si>
  <si>
    <t>Prescribing System set-up to interface with NPDS.
PDS Available.</t>
  </si>
  <si>
    <t>Prescribing and Dispensing System set-up to interface with NPDS.
NPDS Available. 
Electronic Prescription marked to be sent directly to dispenser.</t>
  </si>
  <si>
    <t xml:space="preserve">Dispensing System currently has Electronic Prescription for dispense - Locked in NPDS
NPDS Available.
</t>
  </si>
  <si>
    <t>Dispensing Systems calls for Electronic Prescription.
(locked/cancelled/disabled/does not exist) in NPDS
NPDS Available.</t>
  </si>
  <si>
    <t>Prescribing Systems calls for Electronic Prescription.
(cancelled/disabled/locked/does not exist) in NPDS
NPDS Available.</t>
  </si>
  <si>
    <t>Electronic Prescription created in NPDS as specified as presented in the Prescribing System.
The system provides an acknowledgement of receipt of the Electronic Prescription to the Prescribing System.</t>
  </si>
  <si>
    <t>Chart-based Electronic Prescription created in NPDS as presented in the Prescribing System.
The system provides an acknowledgement of receipt of the Electronic Prescription to the Prescribing System.</t>
  </si>
  <si>
    <t xml:space="preserve">Electronic Prescription created with globally unique DSPID in NPDS.
</t>
  </si>
  <si>
    <t>Electronic Prescription cancellation from Prescribing System.
Existing Electronic Prescriptions held in NPDS in the following state:
- not locked (not being dispensed)</t>
  </si>
  <si>
    <t xml:space="preserve">Electronic Prescription cancellation from Prescribing System.
Chart-based Electronic Prescriptions held in NPDS in the following state:
- not locked (not being dispensed)
</t>
  </si>
  <si>
    <t xml:space="preserve">Electronic Prescription cancellation from Prescribing System.
Existing Electronic Prescriptions held in NPDS in the following state:
- Dispensed but remaining repeats available 
</t>
  </si>
  <si>
    <t xml:space="preserve">Electronic Prescription cancellation from Prescribing System.
Existing Electronic Prescriptions held in NPDS in the following state:
- Dispensed and completely used up
</t>
  </si>
  <si>
    <t xml:space="preserve">Electronic Prescription cancellation from Prescribing System.
Existing Chart-based Electronic Prescriptions held in NPDS in the following state:
- Dispensed (once off prescription)
</t>
  </si>
  <si>
    <t xml:space="preserve">Electronic Prescription cancellation from Prescribing System.
Existing Chart-based Electronic Prescriptions held in NPDS in the following state:
- Dispensed (multiple dispenses allowed and completely used up)
</t>
  </si>
  <si>
    <t xml:space="preserve">Electronic Prescription cancellation from Prescribing System.
Existing Electronic Prescriptions held in NPDS in the following state:
- Locked for dispensing
</t>
  </si>
  <si>
    <t>Electronic Prescription cancellation from Prescribing System.
Existing Chart-based Electronic Prescriptions held in NPDS in the following state:
- Locked for dispensing</t>
  </si>
  <si>
    <t>Electronic Prescription cancellation from Prescribing System.
Existing Electronic Prescriptions held in NPDS in the following state:
- Disabled</t>
  </si>
  <si>
    <t>Electronic Prescription cancellation from Prescribing System.
Existing Chart-based Electronic Prescriptions held in NPDS in the following state:
- Disabled</t>
  </si>
  <si>
    <t>The system accepts and processes the
notification of dispense reversal.
The Electronic Prescription record is not locked and is valid for dispense.
Dispense record is not created in NPDS.</t>
  </si>
  <si>
    <t>The system accepts and processes the
notification of dispense reversal.
The Chart-based Electronic Prescription record is not locked and is valid for dispense.
Dispense record is not created in NPDS.</t>
  </si>
  <si>
    <t xml:space="preserve">Stored prescription details including most recent dispense record and all annotations sent to Dispensing System (from NPDS).
</t>
  </si>
  <si>
    <t xml:space="preserve">Stored Chart-based prescription details sent to Dispensing System (from NPDS).
Note: NPDS must be able to support all CIS electronic prescribing conformance requirements in every state. </t>
  </si>
  <si>
    <t xml:space="preserve">Multiple electronic prescriptions in the NPDS for a single SoC(IHI) 
NPDS Available. </t>
  </si>
  <si>
    <t xml:space="preserve">Authorised Prescribing System sends prescription to NPDS which includes valid Conformance ID.
Note: authorised Prescribing System is the system which NPDS has a contractual agreement with. NPDS should maintain a register for Authorised Prescribing Systems.
</t>
  </si>
  <si>
    <t xml:space="preserve">The request for cancellation is received by the NPDS System. 
The system accepts and processes the request for cancellation of the Electronic Prescription.
Note: To confirm that the cancellation has been made successfully a Dispensing System requests a new dispense of the Electronic Prescription which should now no longer be valid. </t>
  </si>
  <si>
    <t>The request for cancellation is received by the NPDS System. 
The system accepts and processes the request for cancellation of the Chart-based Electronic Prescription.
Note: To confirm that the cancellation has been made successfully a Dispensing System requests a new dispense of the Electronic Prescription which should now no longer be valid.</t>
  </si>
  <si>
    <t xml:space="preserve">The request for cancellation is received by the NPDS System. 
The system accepts and processes the request for cancellation of the Electronic Prescription.
The outstanding repeats are cancelled.
The dispensed Electronic Prescription cannot be cancelled.
</t>
  </si>
  <si>
    <t xml:space="preserve">Dispense notification received by NPDS. 
PDS System accepts the dispense notification against the Electronic Prescription.
The Electronic Prescription record is not locked and is valid for dispense if there is any remaining repeat(s).
Note: The Electronic Prescription cannot be cancelled or updated by Prescriber as it has already been dispensed (completely used up). If Prescriber attempts to cancel or update the Electronic Prescription an appropriate message should be sent to the Prescriber.
</t>
  </si>
  <si>
    <t>Prescription details - as from the original prescription.
Dispense event notification to NPDS.</t>
  </si>
  <si>
    <t xml:space="preserve">Dispense notification received by NPDS. 
PDS System accepts the dispense notification against the Chart-based Electronic Prescription.
The Chart-based Electronic Prescription record is not locked and is valid for dispense if further dispense is allowed
</t>
  </si>
  <si>
    <t>Chart-based Electronic Prescription
Dispense event notification to NPDS.</t>
  </si>
  <si>
    <t xml:space="preserve">Dispense record update notification received by NPDS. 
Dispense record updated correctly in NPDS
</t>
  </si>
  <si>
    <t>Electronic Prescription exists.
Dispense Record to NPDS.</t>
  </si>
  <si>
    <t>Chart-based Electronic Prescription exists.
Dispense Record to NPDS.</t>
  </si>
  <si>
    <t>Dispense Record annotation details sent to NPDS.
PDS System accepts the dispense annotations.
Note: The conformance profile does not dictate if annotation needs to be a dedicated annotation message for electronic prescriptions.</t>
  </si>
  <si>
    <t>Prescription details - as from the original prescription.
Dispense annotation to NPDS.</t>
  </si>
  <si>
    <t>Dispense Record annotation details sent to NPDS.
PDS System accepts the dispense annotations.
Note: The conformance profile does not dictate if annotation needs to be a dedicated annotation message for chart based electronic prescriptions.</t>
  </si>
  <si>
    <t>Chart-based Electronic Prescription
Dispense annotation to NPDS.</t>
  </si>
  <si>
    <t>Dispense Record annotation details sent to NPDS.
PDS System acknowledges annotated record to Dispensing System.</t>
  </si>
  <si>
    <t>An Electronic Prescription is created in the system.
Dispensing System user reverses the dispense process after the dispense notice is posted to the NPDS.
NPDS Available.</t>
  </si>
  <si>
    <t>A Chart-based Electronic Prescription is created in the system.
Dispensing System user reverses the dispense process after the dispense notice is posted to the NPDS.
NPDS Available.</t>
  </si>
  <si>
    <t xml:space="preserve">Electronic Prescription is unchanged. 
Electronic Prescription UNLOCKED in the NPDS.
</t>
  </si>
  <si>
    <t xml:space="preserve">Chart-based Electronic Prescription is unchanged. 
Electronic Prescription UNLOCKED in the NPDS.
</t>
  </si>
  <si>
    <t xml:space="preserve">Electronic Prescription is unchanged. 
Electronic Prescription UNLOCKED in the NPDS.
Dispense record is not created 
</t>
  </si>
  <si>
    <t xml:space="preserve">Chart-based Electronic Prescription is unchanged. 
Electronic Prescription UNLOCKED in the NPDS.
Dispense record is not created 
</t>
  </si>
  <si>
    <t>The NPDS response includes the appropriate status of the item - Expired.</t>
  </si>
  <si>
    <t>The NPDS response includes the appropriate status of the item - Cancelled.</t>
  </si>
  <si>
    <t>The NPDS response includes the appropriate status of the item - Disabled.</t>
  </si>
  <si>
    <t>The NPDS response includes the appropriate status of the item - Dispensed.</t>
  </si>
  <si>
    <t>The NPDS response includes the appropriate status of the item - Exhausted.</t>
  </si>
  <si>
    <t xml:space="preserve">The NPDS response includes all appropriate prescribing and dispense details.
</t>
  </si>
  <si>
    <t>The NPDS response includes all appropriate prescribing and dispense details.</t>
  </si>
  <si>
    <t xml:space="preserve">The NPDS response includes all prescribing and dispense details.
A response to the request should include all EP data elements (as from original text).
</t>
  </si>
  <si>
    <t xml:space="preserve">The NPDS response includes all prescribing and dispense details.
A response to the request should include all EP data elements (as from original text).
</t>
  </si>
  <si>
    <t xml:space="preserve">The system SHALL NOT expose the unencrypted payload to the operator or user of the NPDS system when in normal operations.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</si>
  <si>
    <t>Conformant NPDS
Conformant Dispensing System.
Conformant Prescribing System.
Conformant Mobile Intermediary  (if applicable)
Electronic Prescriptions exists.</t>
  </si>
  <si>
    <t>NPDS receives valid Electronic Prescription from Prescribing System.</t>
  </si>
  <si>
    <t xml:space="preserve">NPDS receives valid Chart-based Electronic Prescription from Prescribing System.
</t>
  </si>
  <si>
    <t>NPDS receives new Electronic Prescription from Prescription Service.</t>
  </si>
  <si>
    <t>NPDS receives request to cancel the Electronic Prescription.</t>
  </si>
  <si>
    <t xml:space="preserve">NPDS receives request to cancel the Chart-based Electronic Prescription.
</t>
  </si>
  <si>
    <t>NPDS receives the Electronic Prescription cancellation request from Prescribing System. Successful.</t>
  </si>
  <si>
    <t xml:space="preserve">NPDS receives the Chart-based Electronic Prescription cancellation request from Prescribing System. Successful. </t>
  </si>
  <si>
    <t>NPDS receives the Electronic Prescription cancellation request from Prescribing System. Successful for repeats</t>
  </si>
  <si>
    <t xml:space="preserve">NPDS receives the Electronic Prescription cancellation request from Prescribing System. Unsuccessful - Dispensed. </t>
  </si>
  <si>
    <t xml:space="preserve">NPDS receives the Chart-based Electronic Prescription cancellation request from Prescribing System. Unsuccessful - Dispensed </t>
  </si>
  <si>
    <t>NPDS receives the Electronic Prescription cancellation request from Prescribing System. Unsuccessful - LOCKED  for dispensing.</t>
  </si>
  <si>
    <t xml:space="preserve">NPDS receives the Chart-based Electronic Prescription cancellation request from Prescribing System. Unsuccessful - LOCKED  for dispensing.. </t>
  </si>
  <si>
    <t>NPDS receives the Electronic Prescription cancellation request from Prescribing System. Unsuccessful - Disabled</t>
  </si>
  <si>
    <t>NPDS receives Electronic Prescription- Marked to be sent direct to dispenser</t>
  </si>
  <si>
    <t>NPDS receives Electronic Prescription repeat - Marked to be sent direct to dispenser</t>
  </si>
  <si>
    <t xml:space="preserve">NPDS receives Dispensing System dispense record for Electronic Prescription. </t>
  </si>
  <si>
    <t xml:space="preserve">NPDS receives Dispensing System dispense record for Chart-based Electronic Prescription. </t>
  </si>
  <si>
    <t xml:space="preserve">CONDITION: NPDS has update facility
NPDS receives Dispensing System dispense update for Electronic Prescription.  
Note: Dispenser should be able to add annotation(s) to the dispense record if they choose to. 
</t>
  </si>
  <si>
    <t xml:space="preserve">CONDITION: NPDS has update facility
NPDS receives Dispensing System dispense update for Chart-based Electronic Prescription.  
Note: Dispenser should be able to add annotation(s) to the dispense record if they choose to. 
</t>
  </si>
  <si>
    <t xml:space="preserve">NPDS receives Dispensing System user annotation against the Electronic Prescription  </t>
  </si>
  <si>
    <t xml:space="preserve">NPDS receives Dispensing System user annotation against the Chart-based Electronic Prescription  </t>
  </si>
  <si>
    <t>NPDS receives Electronic Prescription's dispense reversal.</t>
  </si>
  <si>
    <t>NPDS receives Chart-based  Electronic Prescription's dispense reversal.</t>
  </si>
  <si>
    <t xml:space="preserve">NPDS receives Dispensing System Cancellation of a Dispense Event </t>
  </si>
  <si>
    <t xml:space="preserve">NPDS receives Dispensing System Cancellation of a Chart-based Electronic Prescription's Dispense Event </t>
  </si>
  <si>
    <t>NPDS receives Dispensing System Release of Electronic Prescription as Timed Out and not dispensed</t>
  </si>
  <si>
    <t xml:space="preserve">NPDS receives Dispensing System Release of Chart-based Electronic Prescription as Timed Out and not dispensed
</t>
  </si>
  <si>
    <t>NPDS receives request for Electronic Prescription  - marked disabled.</t>
  </si>
  <si>
    <t>NPDS receives request for Chart-based Electronic Prescription  - marked disabled.</t>
  </si>
  <si>
    <t>NPDS receives request for Electronic Prescription - Re-enabled.</t>
  </si>
  <si>
    <t>NPDS receives request for Chart-based Electronic Prescription - Re-enabled.</t>
  </si>
  <si>
    <t>NPDS receives request for Electronic Prescription - Electronic Prescription includes full prescribing and dispensing information.</t>
  </si>
  <si>
    <t>NPDS receives request for Chart-based Electronic Prescription - Electronic Prescription includes full prescribing and dispensing information.</t>
  </si>
  <si>
    <t xml:space="preserve">NPDS receives request for Electronic Prescription. </t>
  </si>
  <si>
    <t xml:space="preserve">NPDS receives request for Chart-based Electronic Prescription. </t>
  </si>
  <si>
    <t>NPDS Available.
Electronic Prescription record.</t>
  </si>
  <si>
    <t>NPDS Available.
Chart-based Electronic Prescription record.</t>
  </si>
  <si>
    <t>NPDS Available.
Dispensing System available.
Prescribing System available.
ASLR System Available. 
Mobile Intermediary Available.
Electronic Prescription information and relevant messages sent from and to Prescribing System to NPDS
Electronic Prescription information including dispense records, annotations and relevant messages sent from and to Dispensing System
Electronic Prescription information including dispense records, annotations and relevant messages sent from and to another NPDS - NPDS model only
Electronic Prescription information and relevant messages sent from and to Mobile Intermediary to NPDS - NPDS model only</t>
  </si>
  <si>
    <t xml:space="preserve">Conformant  NPDS System.
Electronic Prescriptions available for retrieval in NPDS.
</t>
  </si>
  <si>
    <t>Non-conformant NPDS System - Attempt to send dispense notification to NPDS.</t>
  </si>
  <si>
    <t xml:space="preserve">Mobile Intermediary not recognised. No Authorisation given. 
No action possible - Nothing provided by the NPDS. </t>
  </si>
  <si>
    <t xml:space="preserve">Mobile Application not recognised. No Authorisation given. 
No action possible - Nothing provided by the NPDS. </t>
  </si>
  <si>
    <t>Authenticated ASLR connects to NPDS.</t>
  </si>
  <si>
    <t>Unauthenticated ASLR connects to NPDS.</t>
  </si>
  <si>
    <t xml:space="preserve">NPDS receives retrieve request for Electronic Prescription details from Dispensing System. </t>
  </si>
  <si>
    <t xml:space="preserve">NPDS receives retrieve request for repeat Electronic Prescription details from Dispensing System. </t>
  </si>
  <si>
    <t>NPDS receives retrieve request for Chart-based Electronic Prescription details from Dispensing System</t>
  </si>
  <si>
    <t>NPDS receives Electronic Prescribing request from Dispensing Systems - Electronic Prescribing currently Unlocked</t>
  </si>
  <si>
    <t>NPDS receives chart-based Electronic Prescribing request from Dispensing Systems - Electronic Prescribing currently Unlocked</t>
  </si>
  <si>
    <t>NPDS receives request for Electronic Prescription from Dispensing System - Locked (being dispensed)</t>
  </si>
  <si>
    <t>NPDS receives request for Chart-based Electronic Prescription from Dispensing System
When Electronic Prescribing is not available - Locked (being dispensed)</t>
  </si>
  <si>
    <t>NPDS receives request for Electronic Prescription from Dispensing System - cancelled</t>
  </si>
  <si>
    <t>NPDS receives request for Chart-based Electronic Prescription from Dispensing System
When Electronic Prescribing is not available - cancelled</t>
  </si>
  <si>
    <t>NPDS receives request for Electronic Prescription from Dispensing System - disabled</t>
  </si>
  <si>
    <t>NPDS receives request for Chart-based Electronic Prescription from Dispensing System
When Electronic Prescribing is not available - disabled</t>
  </si>
  <si>
    <t>NPDS receives request for Electronic Prescription from Dispensing System - Does not exist (not found)</t>
  </si>
  <si>
    <t>NPDS receives request to update Electronic Prescription from Prescribing System - cancelled</t>
  </si>
  <si>
    <t>NPDS receives request to update Chart-based Electronic Prescription from Prescribing System - cancelled</t>
  </si>
  <si>
    <t>NPDS receives request to update Electronic Prescription from Prescribing System - disabled</t>
  </si>
  <si>
    <t>NPDS receives request to update Chart-based Electronic Prescription from Prescribing System - disabled</t>
  </si>
  <si>
    <t>NPDS receives request to update Electronic Prescription from Prescribing System - locked</t>
  </si>
  <si>
    <t>NPDS receives request to update Chart-based Electronic Prescription from Prescribing System -locked</t>
  </si>
  <si>
    <t>NPDS receives request to cancel Electronic Prescription from Prescribing System - disabled</t>
  </si>
  <si>
    <t>NPDS receives request to cancel Chart-based Electronic Prescription  from Prescribing System - disabled</t>
  </si>
  <si>
    <t>NPDS receives request to cancel Electronic Prescription from Prescribing System - locked</t>
  </si>
  <si>
    <t>NPDS receives request to cancel Chart-based Electronic Prescription from Prescribing System -locked</t>
  </si>
  <si>
    <t>NPDS System receives requests for Electronic Prescription based on an IHI number.</t>
  </si>
  <si>
    <t>NPDS System receives request to update / cancel Electronic Prescription from Prescribing System - technical issues (NPDS)</t>
  </si>
  <si>
    <t>NPDS System receives request for Electronic Prescription from Dispensing System - technical issues (NPDS)</t>
  </si>
  <si>
    <t>NPDS System receives request for Electronic Prescription from ASLR system - technical issues (NPDS)</t>
  </si>
  <si>
    <t>NPDS System receives request for Electronic Prescription from mobile intermediary - technical issues (NPDS)</t>
  </si>
  <si>
    <t>Authorised Prescribing System sends prescription to NPDS which includes Conformance ID.</t>
  </si>
  <si>
    <t>NPDS receives valid Chart-based Electronic Prescription from Prescribing System.</t>
  </si>
  <si>
    <t>NPDS receives request to cancel the Chart-based Electronic Prescription.</t>
  </si>
  <si>
    <t>NPDS receives request to cancel the Electronic Prescription - dispensed but remaining repeats available</t>
  </si>
  <si>
    <t>NPDS receives the Prescribing System cancellation of Electronic Prescription - Unlocked</t>
  </si>
  <si>
    <t>NPDS receives the Prescribing System cancellation of Chart-based Electronic Prescription - Unlocked</t>
  </si>
  <si>
    <t>NPDS receives the Prescribing System cancellation of Electronic Prescription - Repeats</t>
  </si>
  <si>
    <t>NPDS receives the Prescribing System cancellation of Electronic Prescription - Dispensed</t>
  </si>
  <si>
    <t>NPDS receives the Prescribing System cancellation of Chart-based Electronic Prescription - Dispensed</t>
  </si>
  <si>
    <t>NPDS receives the Prescribing System cancellation of Chart-based Electronic Prescription - Dispensed - Completely used up</t>
  </si>
  <si>
    <t>NPDS receives the Prescribing System cancellation of Electronic Prescription - Locked</t>
  </si>
  <si>
    <t>NPDS receives the Prescribing System cancellation of Chart-based Electronic Prescription - Locked</t>
  </si>
  <si>
    <t>NPDS receives the Prescribing System cancellation of Electronic Prescription - Disabled</t>
  </si>
  <si>
    <t>NPDS receives the Prescribing System cancellation of Chart-based Electronic Prescription - Disabled</t>
  </si>
  <si>
    <t>Authorised Prescribing System sends prescription to NPDS, including a  nominated electronic address.</t>
  </si>
  <si>
    <t xml:space="preserve">NPDS receives Dispensing System dispense update for Electronic Prescription.  </t>
  </si>
  <si>
    <t xml:space="preserve">NPDS receives Dispensing System dispense update for Chart-based Electronic Prescription.  </t>
  </si>
  <si>
    <t>NPDS receives Dispensing System user annotation against the Electronic Prescription.</t>
  </si>
  <si>
    <t>NPDS validates Dispensing System user annotation against the electronic prescription.</t>
  </si>
  <si>
    <t>NPDS validates Dispensing System user annotation against the Chart-based Electronic Prescription.</t>
  </si>
  <si>
    <t>NPDS receives chart-based  Electronic Prescription's dispense reversal.</t>
  </si>
  <si>
    <t>NPDS reverses the dispense event and acknowledges the reversal.</t>
  </si>
  <si>
    <t>NPDS reverses the Chart-based Electronic Prescription's dispense event and acknowledges the reversal.</t>
  </si>
  <si>
    <t>NPDS receives Dispensing System Release of Electronic Prescribing as Timed Out and not dispensed</t>
  </si>
  <si>
    <t>NPDS receives Dispensing System Release of Chart-based Electronic Prescription as Timed Out and not dispensed</t>
  </si>
  <si>
    <t>NPDS receives request for Electronic Prescription - marked disabled.</t>
  </si>
  <si>
    <t>NPDS receives request for Chart-based Electronic Prescription  - marked disabled</t>
  </si>
  <si>
    <t>NPDS receives requests Electronic Prescriptions.</t>
  </si>
  <si>
    <t>NPDS receives request for Electronic Prescription - Electronic Prescribing includes full prescribing and dispensing information</t>
  </si>
  <si>
    <t xml:space="preserve">NPDS user attempts to access the  unencrypted payloads 
 </t>
  </si>
  <si>
    <t>Inspect transmitted Electronic Prescription information between NPDS Systems and Prescribing System</t>
  </si>
  <si>
    <t>Inspect transmitted Electronic Prescription and other traffic between NPDS System and Dispensing</t>
  </si>
  <si>
    <t>Inspect Electronic Prescription and other traffic between NPDS System and ASLR</t>
  </si>
  <si>
    <t>Inspect transmitted Electronic Prescription and other traffic between NPDS System and Mobile Intermediary</t>
  </si>
  <si>
    <t>NPDS service operates as a Commonwealth Government Service.</t>
  </si>
  <si>
    <t>NPDS receives requests from ASLRs for an Electronic Prescription.</t>
  </si>
  <si>
    <t>NPDS receives requests from ASLRs for a Chart-based Electronic Prescription.</t>
  </si>
  <si>
    <t>NPDS receives ASL request to download all prescription information for activated ASL - Electronic Prescriptions shared.</t>
  </si>
  <si>
    <t>NPDS receives ASL request to download all prescription information for activated ASL - No consent from SoC.</t>
  </si>
  <si>
    <t>NPDS receives ASL request to download all prescription information for activated ASL - SoC opted to keep the Electronic Prescription information away from the ASLR.</t>
  </si>
  <si>
    <t>NPDS receives ASL request to download all prescription information for activated ASL - Electronic Prescribing has been cancelled.</t>
  </si>
  <si>
    <t>NPDS receives ASL request to download all prescription information for activated ASL - Electronic Prescribing has expired.</t>
  </si>
  <si>
    <t>NPDS receives ASL request to download all prescription information for activated ASL - Electronic Prescribing has been disabled.</t>
  </si>
  <si>
    <t>NPDS receives ASL request to download all prescription information for activated ASL - Electronic Prescribing has been dispensed.</t>
  </si>
  <si>
    <t xml:space="preserve">NPDS receives new prescription - SoC has not got an active ASL
</t>
  </si>
  <si>
    <t xml:space="preserve">NPDS receives new prescription - Disabled for dispense in pharmacy.
</t>
  </si>
  <si>
    <t>NPDS requested for an Electronic Prescription EoP token that marked - send directly to dispenser.</t>
  </si>
  <si>
    <t xml:space="preserve">DS-1
DS-2
DS-25
DS-23
DS-938
DS-26
</t>
  </si>
  <si>
    <t>DS-1
DS-2
DS-25
DS-23
DS-938
DS-26
DS-22</t>
  </si>
  <si>
    <t>TS_NPDS_001</t>
  </si>
  <si>
    <t>TS_NPDS_003</t>
  </si>
  <si>
    <t>TS_NPDS_005</t>
  </si>
  <si>
    <t>TS_NPDS_007</t>
  </si>
  <si>
    <t>TS_NPDS_009</t>
  </si>
  <si>
    <t>TC_NPDS_AUD_001</t>
  </si>
  <si>
    <t>TC_NPDS_AUD_002</t>
  </si>
  <si>
    <t>TC_NPDS_AUD_004</t>
  </si>
  <si>
    <t>TC_NPDS_AUD_005</t>
  </si>
  <si>
    <t>TC_NPDS_AUD_006</t>
  </si>
  <si>
    <t>TC_NPDS_AUD_007</t>
  </si>
  <si>
    <t>TC_NPDS_AUD_008</t>
  </si>
  <si>
    <t>TC_NPDS_AUD_009</t>
  </si>
  <si>
    <t>TC_NPDS_PRO_001</t>
  </si>
  <si>
    <t>TC_NPDS_PRO_002</t>
  </si>
  <si>
    <t>TC_NPDS_PRO_021</t>
  </si>
  <si>
    <t>TC_NPDS_PRO_003</t>
  </si>
  <si>
    <t>TC_NPDS_PRO_022</t>
  </si>
  <si>
    <t>TC_NPDS_PRO_004</t>
  </si>
  <si>
    <t>TC_NPDS_PRO_023</t>
  </si>
  <si>
    <t>TC_NPDS_PRO_005</t>
  </si>
  <si>
    <t>TC_NPDS_PRO_024</t>
  </si>
  <si>
    <t>TC_NPDS_PRO_006</t>
  </si>
  <si>
    <t>TC_NPDS_PRO_025</t>
  </si>
  <si>
    <t>TC_NPDS_PRO_007</t>
  </si>
  <si>
    <t>TC_NPDS_PRO_008</t>
  </si>
  <si>
    <t>TC_NPDS_PRO_026</t>
  </si>
  <si>
    <t>TC_NPDS_PRO_009</t>
  </si>
  <si>
    <t>TC_NPDS_PRO_027</t>
  </si>
  <si>
    <t>TC_NPDS_PRO_010</t>
  </si>
  <si>
    <t>TC_NPDS_PRO_028</t>
  </si>
  <si>
    <t>TC_NPDS_PRO_013</t>
  </si>
  <si>
    <t>TC_NPDS_PRO_030</t>
  </si>
  <si>
    <t>TC_NPDS_PRO_014</t>
  </si>
  <si>
    <t>TC_NPDS_PRO_031</t>
  </si>
  <si>
    <t>TC_NPDS_PRO_016</t>
  </si>
  <si>
    <t>TC_NPDS_PRO_017</t>
  </si>
  <si>
    <t>TC_NPDS_PRO_018</t>
  </si>
  <si>
    <t>TC_NPDS_PRO_019</t>
  </si>
  <si>
    <t>TC_NPDS_PRO_020</t>
  </si>
  <si>
    <t>TC_NPDS_SUB_001</t>
  </si>
  <si>
    <t>TC_NPDS_SUB_002</t>
  </si>
  <si>
    <t>TC_NPDS_SUB_003</t>
  </si>
  <si>
    <t>TC_NPDS_SUB_043</t>
  </si>
  <si>
    <t>TC_NPDS_SUB_004</t>
  </si>
  <si>
    <t>TC_NPDS_SUB_006</t>
  </si>
  <si>
    <t>TC_NPDS_SUB_044</t>
  </si>
  <si>
    <t>TC_NPDS_SUB_007</t>
  </si>
  <si>
    <t>TC_NPDS_SUB_008</t>
  </si>
  <si>
    <t>TC_NPDS_SUB_030</t>
  </si>
  <si>
    <t>TC_NPDS_SUB_009</t>
  </si>
  <si>
    <t>TC_NPDS_SUB_010</t>
  </si>
  <si>
    <t>TC_NPDS_SUB_031</t>
  </si>
  <si>
    <t>TC_NPDS_SUB_045</t>
  </si>
  <si>
    <t>TC_NPDS_SUB_011</t>
  </si>
  <si>
    <t>TC_NPDS_SUB_032</t>
  </si>
  <si>
    <t>TC_NPDS_SUB_012</t>
  </si>
  <si>
    <t>TC_NPDS_SUB_033</t>
  </si>
  <si>
    <t>TC_NPDS_SUB_013</t>
  </si>
  <si>
    <t>TC_NPDS_SUB_014</t>
  </si>
  <si>
    <t>TC_NPDS_SUB_015</t>
  </si>
  <si>
    <t>TC_NPDS_SUB_016</t>
  </si>
  <si>
    <t>TC_NPDS_SUB_034</t>
  </si>
  <si>
    <t>TC_NPDS_SUB_017</t>
  </si>
  <si>
    <t>TC_NPDS_SUB_035</t>
  </si>
  <si>
    <t>TC_NPDS_SUB_018</t>
  </si>
  <si>
    <t>TC_NPDS_SUB_036</t>
  </si>
  <si>
    <t>TC_NPDS_SUB_019</t>
  </si>
  <si>
    <t>TC_NPDS_SUB_037</t>
  </si>
  <si>
    <t>TC_NPDS_SUB_020</t>
  </si>
  <si>
    <t>TC_NPDS_SUB_038</t>
  </si>
  <si>
    <t>TC_NPDS_SUB_021</t>
  </si>
  <si>
    <t>TC_NPDS_SUB_039</t>
  </si>
  <si>
    <t>TC_NPDS_SUB_022</t>
  </si>
  <si>
    <t>TC_NPDS_SUB_040</t>
  </si>
  <si>
    <t>TC_NPDS_SUB_023</t>
  </si>
  <si>
    <t>TC_NPDS_SUB_041</t>
  </si>
  <si>
    <t>TC_NPDS_SUB_024</t>
  </si>
  <si>
    <t>TC_NPDS_SUB_046</t>
  </si>
  <si>
    <t>TC_NPDS_SUB_025</t>
  </si>
  <si>
    <t>TC_NPDS_SUB_026</t>
  </si>
  <si>
    <t>TC_NPDS_SUB_049</t>
  </si>
  <si>
    <t>TC_NPDS_SUB_027</t>
  </si>
  <si>
    <t>TC_NPDS_SUB_050</t>
  </si>
  <si>
    <t>TC_NPDS_DTI_001</t>
  </si>
  <si>
    <t>TC_NPDS_DTI_002</t>
  </si>
  <si>
    <t>TC_NPDS_DTI_007</t>
  </si>
  <si>
    <t>TC_NPDS_DTI_003</t>
  </si>
  <si>
    <t>TC_NPDS_DTI_008</t>
  </si>
  <si>
    <t>TC_NPDS_DTI_004</t>
  </si>
  <si>
    <t>TC_NPDS_DTI_009</t>
  </si>
  <si>
    <t>TC_NPDS_DTI_005</t>
  </si>
  <si>
    <t>TC_NPDS_DTI_010</t>
  </si>
  <si>
    <t>TC_NPDS_DTI_006</t>
  </si>
  <si>
    <t>TC_NPDS_DTI_012</t>
  </si>
  <si>
    <t>TC_NPDS_DTI_013</t>
  </si>
  <si>
    <t>TC_NPDS_DTI_014</t>
  </si>
  <si>
    <t>TC_NPDS_PRI_006</t>
  </si>
  <si>
    <t>TC_NPDS_PRI_007</t>
  </si>
  <si>
    <t>TC_NPDS_PRI_008</t>
  </si>
  <si>
    <t>TC_NPDS_PRI_009</t>
  </si>
  <si>
    <t>TC_NPDS_PRI_010</t>
  </si>
  <si>
    <t>TC_NPDS_PRI_011</t>
  </si>
  <si>
    <t>TC_NPDS_PRI_012</t>
  </si>
  <si>
    <t>TC_NPDS_PRI_014</t>
  </si>
  <si>
    <t>TC_NPDS_PRI_015</t>
  </si>
  <si>
    <t>TC_NPDS_PRI_021</t>
  </si>
  <si>
    <t>TC_NPDS_PRI_022</t>
  </si>
  <si>
    <t>TC_NPDS_SEC_001</t>
  </si>
  <si>
    <t>TC_NPDS_SEC_002</t>
  </si>
  <si>
    <t>TC_NPDS_SEC_003</t>
  </si>
  <si>
    <t>TC_NPDS_SEC_004</t>
  </si>
  <si>
    <t>TC_NPDS_REG_001</t>
  </si>
  <si>
    <t>TC_NPDS_REG_002</t>
  </si>
  <si>
    <t>TC_NPDS_PD_001</t>
  </si>
  <si>
    <t>TC_NPDS_PD_002</t>
  </si>
  <si>
    <t>TC_NPDS_PD_003</t>
  </si>
  <si>
    <t>TC_NPDS_PD_004</t>
  </si>
  <si>
    <t>TC_NPDS_PD_005</t>
  </si>
  <si>
    <t>TC_NPDS_PD_006</t>
  </si>
  <si>
    <t>TC_NPDS_PD_007</t>
  </si>
  <si>
    <t>TC_NPDS_PD_008</t>
  </si>
  <si>
    <t>TC_NPDS_PD_017</t>
  </si>
  <si>
    <t>TC_NPDS_PD_013</t>
  </si>
  <si>
    <t>TC_NPDS_PD_014</t>
  </si>
  <si>
    <t>TC_NPDS_PD_015</t>
  </si>
  <si>
    <t>TC_NPDS_PD_016</t>
  </si>
  <si>
    <t xml:space="preserve">As TC_NPDS_PD_001 but no SoC consent provided. Electronic Prescriptions NOT to be downloaded.
</t>
  </si>
  <si>
    <t xml:space="preserve">As TC_NPDS_PD_001 but  SoC consent provided. SoC chose to keep the prescription information away from the ASLR.
</t>
  </si>
  <si>
    <t xml:space="preserve">TC_NPDS_PD_001 including:
Cancelled Electronic Prescriptions.
Cancelled Chart-based Electronic Prescriptions.
</t>
  </si>
  <si>
    <t xml:space="preserve">TC_NPDS_PD_001 including:
Expired Electronic Prescriptions
Expired Chart-based Electronic Prescriptions:
- Expired Chart-based Electronic Prescription - the med chart expires before the script item's expiry date
- Expired Chart-based Electronic Prescription - the script item expires before the med chart's expiry date
- Expired Chart-based Electronic Prescription - the script item expiry date set by the prescriber, not by default expiry date  </t>
  </si>
  <si>
    <t xml:space="preserve">TC_NPDS_PD_001 including:
Disabled Electronic Prescriptions.
Disabled Chart-based Electronic Prescriptions.
</t>
  </si>
  <si>
    <t xml:space="preserve">TC_NPDS_PD_001 including:
Dispensed Electronic Prescriptions.
Dispensed Chart-based Electronic Prescriptions (once off prescription and dispensed)
Dispensed Chart-based Electronic Prescriptions (multiple dispenses allowed and completely used up)
</t>
  </si>
  <si>
    <t>TC_NPDS_AA_001
TC_NPDS_AA_008 &amp; 013</t>
  </si>
  <si>
    <t>TC_NPDS_SUB_025 
TC_NPDS_SUB_001
TC_NPDS_SUB_002
TC_NPDS_SUB_003
TC_NPDS_SUB_004
TC_NPDS_SUB_013
TC_NPDS_SUB_014, 015 
TC_NPDS_PRI_006
TC_NPDS_PRI_007 to 010
TC_NPDS_PRI_011
TC_NPDS_PRI_021
TC_NPDS_PRI_022
TC_NPDS_SEC_001
TC_NPDS_SEC_002
TC_NPDS_AUD_001
TC_NPDS_AUD_008
TC_NPDS_AUD_009</t>
  </si>
  <si>
    <t>TC_NPDS_PRO_008 to 011 
TC_NPDS_SUB_001
TC_NPDS_SUB_002
TC_NPDS_SUB_003
TC_NPDS_SUB_014, 015 
TC_NPDS_DTI_002 to 005
TC_NPDS_DTI_006
TC_NPDS_PRI_006
TC_NPDS_PRI_007 to 010
TC_NPDS_PRI_011
TC_NPDS_AUD_001</t>
  </si>
  <si>
    <t>TC_NPDS_PRO_012 to 015 
TC_NPDS_SUB_006 to 007
TC_NPDS_SUB_008 to 012
TC_NPDS_DTI_002 to 005
TC_NPDS_DTI_006
TC_NPDS_PRI_006
TC_NPDS_PRI_007 to 010
TC_NPDS_PRI_011
TC_NPDS_AUD_001</t>
  </si>
  <si>
    <t>TC_NPDS_AA_002
TC_NPDS_AA_005
TC_NPDS_AA_009 &amp; 014</t>
  </si>
  <si>
    <t>TC_NPDS_PRO_001, 002 
TC_NPDS_PRO_003 
TC_NPDS_PRO_004 to 007 
TC_NPDS_PRO_016
TC_NPDS_DTI_002 to 005
TC_NPDS_DTI_006
TC_NPDS_PRI_006
TC_NPDS_PRI_007 to 010
TC_NPDS_PRI_012
TC_NPDS_SEC_001
TC_NPDS_SEC_001</t>
  </si>
  <si>
    <t>TC_NPDS_SUB_026 
TC_NPDS_SUB_027 
TC_NPDS_SUB_016
TC_NPDS_SUB_018
TC_NPDS_SUB_019
TC_NPDS_SUB_020 
TC_NPDS_PRI_006
TC_NPDS_PRI_007 to 010
TC_NPDS_PRI_012
TC_NPDS_SEC_001
TC_NPDS_SEC_001
TC_NPDS_AUD_002
TC_NPDS_AUD_008
TC_NPDS_AUD_009</t>
  </si>
  <si>
    <t xml:space="preserve">TC_NPDS_SUB_002
TC_NPDS_SUB_014 &amp; 015
TC_NPDS_SUB_019 
TC_NPDS_SUB_021 
TC_NPDS_SUB_022 
TC_NPDS_DTI_001
TC_NPDS_DTI_003
TC_NPDS_DTI_006
TC_NPDS_PRI_006
TC_NPDS_PRI_007 to 010
TC_NPDS_PRI_012
TC_NPDS_AUD_002
</t>
  </si>
  <si>
    <t xml:space="preserve">TC_NPDS_REG_001 </t>
  </si>
  <si>
    <t xml:space="preserve">TC_NPDS_PRI_014
</t>
  </si>
  <si>
    <t>TC_NPDS_PD_001 to 007 
TC_NPDS_PD_008 to 012 
TC_NPDS_PRO_019</t>
  </si>
  <si>
    <t xml:space="preserve">TC_NPDS_PD_013
TC_NPDS_PD_014
TC_NPDS_PD_015 
TC_NPDS_PD_016
TC_NPDS_PD_029
</t>
  </si>
  <si>
    <t>TS_NPDS_AA_006
TS_NPDS_AA_012 &amp; 017
TC_NPDS_AUD_004
TC_NPDS_PRI_015
TC_NPDS_SEC_001
TC_NPDS_SEC_002</t>
  </si>
  <si>
    <t xml:space="preserve">TC_NPDS_PRO_016
TC_NPDS_SUB_013
TC_NPDS_PRI_006
TC_NPDS_PRI_007 to 010
TC_NPDS_PRI_020
</t>
  </si>
  <si>
    <t xml:space="preserve">TC_NPDS_PRO_003
TC_NPDS_SUB_006
TC_NPDS_SUB_008 to 010
</t>
  </si>
  <si>
    <t xml:space="preserve">TC_NPDS_SUB_023 &amp; 024
</t>
  </si>
  <si>
    <t xml:space="preserve">TC_NPDS_PRO_006
TC_NPDS_SUB_011
</t>
  </si>
  <si>
    <t xml:space="preserve">TC_NPDS_SUB_016
</t>
  </si>
  <si>
    <t>TC_NPDS_PRI_006
TC_NPDS_SEC_001
TC_NPDS_SEC_002</t>
  </si>
  <si>
    <t>TC_NPDS_AA_003
TC_NPDS_AA_004
TC_NPDS_PRI_006
TC_NPDS_SEC_001
TC_NPDS_SEC_002
TC_NPDS_DTI_001
TC_NPDS_AUD_006 to 007</t>
  </si>
  <si>
    <t xml:space="preserve">TC_NPDS_PRO_001 to 002
TC_NPDS_PRO_003
TC_NPDS_PRO_016
TC_NPDS_SUB_023 &amp; 024
</t>
  </si>
  <si>
    <t xml:space="preserve">TC_NPDS_SUB_016 to 017
TC_NPDS_SUB_018
TC_NPDS_SUB_019
TC_NPDS_SUB_020
TC_NPDS_AUD_002
</t>
  </si>
  <si>
    <t xml:space="preserve">TS_NPDS_AA_003
TS_NPDS_AA_004
TC_NPDS_PRI_006
TC_NPDS_SEC_001
TC_NPDS_SEC_002
TC_NPDS_DTI_001
</t>
  </si>
  <si>
    <t>TS_NPDS_002</t>
  </si>
  <si>
    <t>TS_NPDS_004</t>
  </si>
  <si>
    <t>TS_NPDS_006</t>
  </si>
  <si>
    <t>TS_NPDS_008</t>
  </si>
  <si>
    <t>End to End Interfaces: Prescribing System, Dispensing System, Mobile Application via Intermediary and ASLR - PDS System</t>
  </si>
  <si>
    <t>NPDS Auth &amp; Audit</t>
  </si>
  <si>
    <t>- Document ID: DH-3174:2019</t>
  </si>
  <si>
    <t>Electronic Prescribing – Conformance Assessment Scheme v2.1</t>
  </si>
  <si>
    <t>- Document ID: DH-3942:2024</t>
  </si>
  <si>
    <t>Electronic Prescribing – National Prescription Delivery Service and Active Script List Registry Conformance Profile v3.1</t>
  </si>
  <si>
    <t xml:space="preserve">Electronic Prescribing – National Prescription Delivery Service and Active Script List Registry Conformance Profile </t>
  </si>
  <si>
    <t>- Document ID: DH-3939:2024</t>
  </si>
  <si>
    <t>Electronic Prescribing – General Prescribing Systems and Other Connecting Systems Conformance Profile v3.0.1</t>
  </si>
  <si>
    <t xml:space="preserve">Electronic Prescribing – General Prescribing Systems and Other Connecting Systems Conformance Profile </t>
  </si>
  <si>
    <t>- Document ID: DH-3940:2024</t>
  </si>
  <si>
    <t>Electronic Prescribing – Medication Chart Prescribing System Conformance Profile v3.0.1</t>
  </si>
  <si>
    <t xml:space="preserve">Electronic Prescribing – Medication Chart Prescribing System Conformance Profile </t>
  </si>
  <si>
    <t xml:space="preserve">Electronic Prescribing - Test Data Prescriptionsv3.0.3 </t>
  </si>
  <si>
    <t>- Document ID: DH-3950:2024</t>
  </si>
  <si>
    <t>Electronic Prescribing – Test Data- Prescribe and Dispense Personas v3.0.4</t>
  </si>
  <si>
    <t xml:space="preserve">Electronic Prescribing – Test Data- Prescribe and Dispense Personas </t>
  </si>
  <si>
    <t>- Document ID: DH-3949:2024</t>
  </si>
  <si>
    <t>Electronic Prescribing – Conformance Test Specifications – Mobile Channel v3.0.4</t>
  </si>
  <si>
    <t xml:space="preserve">Electronic Prescribing – Conformance Test Specifications – Mobile Channel </t>
  </si>
  <si>
    <t>- Document ID: DH-3948:2024</t>
  </si>
  <si>
    <t>Electronic Prescribing – Conformance Test Specifications – Active Script List Registry v3.0.4</t>
  </si>
  <si>
    <t xml:space="preserve">Electronic Prescribing – Conformance Test Specifications – Active Script List Registry </t>
  </si>
  <si>
    <t>- Document ID: DH-3947:2024</t>
  </si>
  <si>
    <t>Electronic Prescribing – Conformance Test Specifications – National Prescription Delivery Service v3.0.4</t>
  </si>
  <si>
    <t xml:space="preserve">Electronic Prescribing – Conformance Test Specifications – National Prescription Delivery Service </t>
  </si>
  <si>
    <t>- Document ID: DH-3946:2024</t>
  </si>
  <si>
    <t>Electronic Prescribing – Conformance Test Specifications - Dispensing Systems v3.0.4</t>
  </si>
  <si>
    <t xml:space="preserve">Electronic Prescribing – Conformance Test Specifications - Dispensing Systems </t>
  </si>
  <si>
    <t>- Document ID: DH-3945:2024</t>
  </si>
  <si>
    <t>Electronic Prescribing – Conformance Test Specifications – General Prescribing Systems v3.0.4</t>
  </si>
  <si>
    <t xml:space="preserve">Electronic Prescribing – Conformance Test Specifications – General Prescribing Systems </t>
  </si>
  <si>
    <t>- Document ID: DH-3944:2024</t>
  </si>
  <si>
    <t>Electronic Prescribing – Conformance Test Specifications – Medication Chart Prescribing Systems v3.0.4</t>
  </si>
  <si>
    <t xml:space="preserve">Electronic Prescribing – Conformance Test Specifications – Medication Chart Prescribing Systems </t>
  </si>
  <si>
    <t>3.0.4</t>
  </si>
  <si>
    <t>Version 3.0.4</t>
  </si>
  <si>
    <t>NPDS - MAIN</t>
  </si>
  <si>
    <t>NPDS - SCENARIOS</t>
  </si>
  <si>
    <t>NPDS - COMPATIBILITY</t>
  </si>
  <si>
    <t>NPDS - E2E INTERFACES</t>
  </si>
  <si>
    <t>End to End systems involvement for the whole of the Electronic Prescribing System - outlining interfacing systems, applications and related functions. Specific details relating to NPDS with all systems highlighted. Related Documents, Test Data and Artefacts.</t>
  </si>
  <si>
    <t xml:space="preserve">This worksheet provides sets of compatibility tests which are recommended to be run together to ensure that the NPDS system is properly working across systems in different versions.
These scenarios are likely NPDS events and cover all tests for NPDS interfacing processing. 
</t>
  </si>
  <si>
    <t xml:space="preserve">ASLR System not recognised. No Authorisation given. 
No action possible - Nothing provided by the NPDS. </t>
  </si>
  <si>
    <t xml:space="preserve">Conformance Requirements relate to prescribing, dispensing and delivery services to classification NPDS. All  requirements specify which is required.   </t>
  </si>
  <si>
    <t>Electronic Prescribing – National Prescription Delivery Service and Active Script List Registry Conformance Profile</t>
  </si>
  <si>
    <r>
      <t>The test cases in the worksheets have been written against the specified requirements in the</t>
    </r>
    <r>
      <rPr>
        <b/>
        <sz val="9"/>
        <rFont val="Calibri"/>
        <family val="2"/>
        <scheme val="minor"/>
      </rPr>
      <t xml:space="preserve"> Electronic Prescribing National Prescription Delivery Service and Active Script List Registry Conformance Profile </t>
    </r>
    <r>
      <rPr>
        <sz val="9"/>
        <rFont val="Calibri"/>
        <family val="2"/>
        <scheme val="minor"/>
      </rPr>
      <t>document. These requirements serve the Prescribing and Dispensing Systems and the interaction with NPDS.   The tests which have been greyed out are discounted from summaries.</t>
    </r>
    <r>
      <rPr>
        <strike/>
        <sz val="9"/>
        <color theme="5"/>
        <rFont val="Calibri"/>
        <family val="2"/>
        <scheme val="minor"/>
      </rPr>
      <t xml:space="preserve">
</t>
    </r>
    <r>
      <rPr>
        <sz val="9"/>
        <rFont val="Calibri"/>
        <family val="2"/>
        <scheme val="minor"/>
      </rPr>
      <t xml:space="preserve">
The details of your software development organisation and software under Test are required to be completed in the </t>
    </r>
    <r>
      <rPr>
        <b/>
        <sz val="9"/>
        <rFont val="Calibri"/>
        <family val="2"/>
        <scheme val="minor"/>
      </rPr>
      <t>TSR worksheet</t>
    </r>
    <r>
      <rPr>
        <sz val="9"/>
        <rFont val="Calibri"/>
        <family val="2"/>
        <scheme val="minor"/>
      </rPr>
      <t>.
NPDS system is required to support all electronic prescribing conformance requirements for Prescribing, Dispensing, Active Script List Registry and Mobile Systems including the States and Territories specific requirements in every state.</t>
    </r>
    <r>
      <rPr>
        <b/>
        <sz val="9"/>
        <color rgb="FF7030A0"/>
        <rFont val="Calibri"/>
        <family val="2"/>
        <scheme val="minor"/>
      </rPr>
      <t xml:space="preserve">  </t>
    </r>
    <r>
      <rPr>
        <sz val="9"/>
        <rFont val="Calibri"/>
        <family val="2"/>
        <scheme val="minor"/>
      </rPr>
      <t xml:space="preserve">
Test cases in this workbook apply to the National Prescription Delivery Service Systems and have been split across three worksheets, </t>
    </r>
    <r>
      <rPr>
        <b/>
        <sz val="9"/>
        <rFont val="Calibri"/>
        <family val="2"/>
        <scheme val="minor"/>
      </rPr>
      <t>NPDS - Auth &amp; Audit, NPDS - Main and NPDS - ASLR</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NPDS - ASLR contains tests for the assisted registration, functionality and maintenance of an SoC's Active Script List.
The </t>
    </r>
    <r>
      <rPr>
        <b/>
        <sz val="9"/>
        <rFont val="Calibri"/>
        <family val="2"/>
        <scheme val="minor"/>
      </rPr>
      <t xml:space="preserve">NPDS - Scenarios and NPDS - Compatibility </t>
    </r>
    <r>
      <rPr>
        <sz val="9"/>
        <rFont val="Calibri"/>
        <family val="2"/>
        <scheme val="minor"/>
      </rPr>
      <t>worksheet provides suggested sets of tests which should be run together. These scenarios are likely NPDS events and cover all test cases for PDS interfacing processing.  The</t>
    </r>
    <r>
      <rPr>
        <b/>
        <sz val="9"/>
        <rFont val="Calibri"/>
        <family val="2"/>
        <scheme val="minor"/>
      </rPr>
      <t xml:space="preserve"> NPDS - E2E Interfaces</t>
    </r>
    <r>
      <rPr>
        <sz val="9"/>
        <rFont val="Calibri"/>
        <family val="2"/>
        <scheme val="minor"/>
      </rPr>
      <t xml:space="preserve"> worksheet indicates the interface relationship between NPDS, Prescribing, Dispensing, ASLR and Mobile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t>
    </r>
    <r>
      <rPr>
        <b/>
        <sz val="9"/>
        <color rgb="FF7030A0"/>
        <rFont val="Calibri"/>
        <family val="2"/>
        <scheme val="minor"/>
      </rPr>
      <t xml:space="preserve">
</t>
    </r>
    <r>
      <rPr>
        <sz val="9"/>
        <rFont val="Calibri"/>
        <family val="2"/>
        <scheme val="minor"/>
      </rPr>
      <t xml:space="preserve">-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prescriptions, repeats, PBS and RPBS Med specific and Private Med specific. The combinations of items for Dispensing System are also detailed in that workbook. This test data can also be used to test along with ePrescribing Systems and PDS Systems for E2E electronic prescription testing. 
- Patient / SOC details for testing use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</si>
  <si>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Electronic Prescribing – Conformance Test Specifications – National Prescription Delivery Service</t>
  </si>
  <si>
    <t>Prescribing System -&gt; NPDS</t>
  </si>
  <si>
    <t>Prescribing System -&gt; NPDS -&gt; API Gateway -&gt; ASLR</t>
  </si>
  <si>
    <t>NPDS Issues Receipt of Prescription creation to Prescribing System</t>
  </si>
  <si>
    <t>NPDS -&gt; Prescribing System</t>
  </si>
  <si>
    <t>NPDS Issues Receipt of Prescription cancellation etc. to Prescribing System</t>
  </si>
  <si>
    <t>NPDS -&gt; Dispensing System</t>
  </si>
  <si>
    <t>Dispensing System -&gt; NPDS</t>
  </si>
  <si>
    <t>Dispenser reverses a dispensed prescription (Effectively cancelled and new token from NPDS)</t>
  </si>
  <si>
    <t>NPDS Issues Receipt of Dispensation to Dispensing System</t>
  </si>
  <si>
    <t>NPDS Issues Receipt of Dispense Annotation to Dispensing System</t>
  </si>
  <si>
    <t>NPDS Issues Receipt of Cancellation to Dispensing System</t>
  </si>
  <si>
    <t>NPDS Issues Receipt of Reconciled 'owing filled' to Dispensing System</t>
  </si>
  <si>
    <t>Dispensing System -&gt; NPDS -&gt; API Gateway -&gt; ASLR</t>
  </si>
  <si>
    <t>Mobile Application &lt;-&gt; Mobile Intermediary &lt;-&gt; NPDS System</t>
  </si>
  <si>
    <t>Prescribing System &lt;-&gt; NPDS &lt;-&gt;API Gateway &lt;-&gt; ASLR</t>
  </si>
  <si>
    <t>Dispensing System &lt;-&gt; NPDS &lt;-&gt;API Gateway &lt;-&gt; ASLR</t>
  </si>
  <si>
    <t>Copyright © 2024 Australian Digital Health Agency</t>
  </si>
  <si>
    <t>Test Cases  taken from specified requirements for Conformance Requirements Specification:
Section 3.1. National Prescription Delivery Service System:
Sub-Sections:
- Authentication and Authorisation
- Audit</t>
  </si>
  <si>
    <t>Test Cases  taken from specified requirements for Conformance Requirements Specification:
Section 3.1. National Prescription Delivery Service System: 
Sub-Sections:
- Provision
- Submission
- Data Integrity
- Privacy
- Security</t>
  </si>
  <si>
    <t>Test Cases  taken from specified requirements for Conformance Requirements Specification:
Section 3.1. National Prescription Delivery Service System: 
Sub-Sections:
- ASLR Integration
- ASLR Prescribing and Dispensing</t>
  </si>
  <si>
    <r>
      <t xml:space="preserve">The system SHALL accept and support every data item specified in connecting systems profile including codes for data items if the prescribing/dispensing systems provide those codes. 
</t>
    </r>
    <r>
      <rPr>
        <i/>
        <sz val="11"/>
        <color theme="1"/>
        <rFont val="Calibri"/>
        <family val="2"/>
        <scheme val="minor"/>
      </rPr>
      <t xml:space="preserve">Reference – Complete list of EP conformance profiles can be found </t>
    </r>
    <r>
      <rPr>
        <b/>
        <i/>
        <sz val="11"/>
        <color rgb="FF002060"/>
        <rFont val="Calibri"/>
        <family val="2"/>
        <scheme val="minor"/>
      </rPr>
      <t>here</t>
    </r>
    <r>
      <rPr>
        <i/>
        <sz val="11"/>
        <color theme="1"/>
        <rFont val="Calibri"/>
        <family val="2"/>
        <scheme val="minor"/>
      </rPr>
      <t xml:space="preserve">. The NPDS operator should refer to the relevant electronic prescribing conformance profile to gain full understanding of the connecting systems requirements. </t>
    </r>
    <r>
      <rPr>
        <sz val="11"/>
        <color theme="1"/>
        <rFont val="Calibri"/>
        <family val="2"/>
        <scheme val="minor"/>
      </rPr>
      <t xml:space="preserve">
</t>
    </r>
    <r>
      <rPr>
        <i/>
        <sz val="11"/>
        <color theme="1"/>
        <rFont val="Calibri"/>
        <family val="2"/>
        <scheme val="minor"/>
      </rPr>
      <t>Note: PRES-18, PRES-20, DISP-19 and other requirements specify data items those systems are expected to support. It is important that the NPDS receiving those prescription/dispense records also support those data items. 
Note: text values for Medicine identifier, medicine form and medicine route might also have codes provided by the originating system. The NPDS receiving those codes are expected to capture and retain those codes.</t>
    </r>
  </si>
  <si>
    <t xml:space="preserve">Dispensing System user has reversed a dispense event. 
NPDS System has received reversal notification
NPDS Available.
</t>
  </si>
  <si>
    <t>NPDS System acknowledges receipt of reversed record to Dispensing System.
Chart-based Electronic Prescription returns to its previous state prior to current dispense.</t>
  </si>
  <si>
    <t>NPDS System acknowledges receipt of reversed record to Dispensing System.
Electronic Prescription returns to its previous state (i.e. Not dispensed).</t>
  </si>
  <si>
    <t xml:space="preserve">Non-conformant NPDS System - Attempt to send dispense notification or Electronic Prescription to NPDS. </t>
  </si>
  <si>
    <t>TC_NPDS_AA_001</t>
  </si>
  <si>
    <t>TC_NPDS_AA_002</t>
  </si>
  <si>
    <t>TC_NPDS_AA_003</t>
  </si>
  <si>
    <t>TC_NPDS_AA_005</t>
  </si>
  <si>
    <t>TC_NPDS_AA_006</t>
  </si>
  <si>
    <t>TC_NPDS_AA_007</t>
  </si>
  <si>
    <t>TC_NPDS_AA_008</t>
  </si>
  <si>
    <t>TC_NPDS_AA_009</t>
  </si>
  <si>
    <t>TC_NPDS_AA_011</t>
  </si>
  <si>
    <t>TC_NPDS_AA_012</t>
  </si>
  <si>
    <t>TC_NPDS_AA_013</t>
  </si>
  <si>
    <t>TC_NPDS_AA_014</t>
  </si>
  <si>
    <t>TC_NPDS_AA_016</t>
  </si>
  <si>
    <t>TC_NPDS_AA_017</t>
  </si>
  <si>
    <t>NPDS Available
Appropriate Chart Identifier(s) exist
Chart-based prescriptions exist</t>
  </si>
  <si>
    <t xml:space="preserve">NPDS Available
Electronic Prescriptions exist - have been disabled.
</t>
  </si>
  <si>
    <t xml:space="preserve">NPDS Available
Electronic Prescriptions exist - have been re-enabled from other pharmacy use.
</t>
  </si>
  <si>
    <t>NPDS Available
Chart-based Electronic Prescription has been re-enabled.</t>
  </si>
  <si>
    <t xml:space="preserve">NPDS Available
Chart-based Electronic Prescriptions exist - have been disabled.
</t>
  </si>
  <si>
    <t>There is an internal system error in the NPDS system.
NPDS still can return an error message.</t>
  </si>
  <si>
    <t xml:space="preserve">NPDS System receives request to update / cancel Electronic Prescription from Prescribing System - technical issues (NPDS)
</t>
  </si>
  <si>
    <t xml:space="preserve">NPDS System receives request for Electronic Prescription from Dispensing System - technical issues (NPDS)
</t>
  </si>
  <si>
    <t xml:space="preserve">NPDS returns an error message to the requesting system that indicates the presence of the technical issue. </t>
  </si>
  <si>
    <t xml:space="preserve">NPDS System receives request for Electronic Prescription from mobile intermediary - technical issues (NPDS)
</t>
  </si>
  <si>
    <t xml:space="preserve">NPDS System receives request for Electronic Prescription from ASLR system - technical issues (NPDS)
</t>
  </si>
  <si>
    <r>
      <t xml:space="preserve">Stored prescription details sent to Dispensing System (from NPDS).
The original prescription is returned.
</t>
    </r>
    <r>
      <rPr>
        <i/>
        <sz val="11"/>
        <rFont val="Calibri"/>
        <family val="2"/>
        <scheme val="minor"/>
      </rPr>
      <t xml:space="preserve">Note: NPDS must be able to support all CIS electronic prescribing conformance requirements in every state. </t>
    </r>
  </si>
  <si>
    <t xml:space="preserve">Check if  the system can return multiple eScripts via IHI search criteria.(Search to the NPDS using IHI).
</t>
  </si>
  <si>
    <t>Approved for external release</t>
  </si>
  <si>
    <r>
      <t xml:space="preserve">In response to a request for information for an item that has expired, been cancelled, been disabled or dispensed, the system SHALL provide at least the following information:
•	The status of the item (i.e. expired, cancelled, disabled, dispensed)
</t>
    </r>
    <r>
      <rPr>
        <i/>
        <sz val="11"/>
        <color theme="1"/>
        <rFont val="Calibri"/>
        <family val="2"/>
        <scheme val="minor"/>
      </rPr>
      <t xml:space="preserve">Reference – Complete list of EP conformance profiles can be found </t>
    </r>
    <r>
      <rPr>
        <b/>
        <i/>
        <sz val="11"/>
        <color theme="1"/>
        <rFont val="Calibri"/>
        <family val="2"/>
        <scheme val="minor"/>
      </rPr>
      <t>here</t>
    </r>
    <r>
      <rPr>
        <i/>
        <sz val="11"/>
        <color theme="1"/>
        <rFont val="Calibri"/>
        <family val="2"/>
        <scheme val="minor"/>
      </rPr>
      <t xml:space="preserve">. The NPDS operator should refer to the relevant electronic prescribing conformance profile to gain full understanding of the connecting systems requirement.
</t>
    </r>
    <r>
      <rPr>
        <sz val="11"/>
        <color theme="1"/>
        <rFont val="Calibri"/>
        <family val="2"/>
        <scheme val="minor"/>
      </rPr>
      <t xml:space="preserve"> 
</t>
    </r>
    <r>
      <rPr>
        <i/>
        <sz val="11"/>
        <color theme="1"/>
        <rFont val="Calibri"/>
        <family val="2"/>
        <scheme val="minor"/>
      </rPr>
      <t xml:space="preserve">Note: providing this information to the requester enables rich information to be provided to the SoC. </t>
    </r>
    <r>
      <rPr>
        <sz val="11"/>
        <color theme="1"/>
        <rFont val="Calibri"/>
        <family val="2"/>
        <scheme val="minor"/>
      </rPr>
      <t xml:space="preserve">
</t>
    </r>
  </si>
  <si>
    <t>Document ID: DH-3947:2024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</si>
</sst>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i/>
      <sz val="10"/>
      <color theme="1"/>
      <name val="Calibri"/>
      <family val="2"/>
      <scheme val="minor"/>
    </font>
    <font>
      <sz val="12"/>
      <color theme="0"/>
      <name val="Calibri"/>
      <family val="2"/>
      <scheme val="minor"/>
    </font>
    <font>
      <b/>
      <sz val="9"/>
      <name val="Verdana"/>
      <family val="2"/>
    </font>
    <font>
      <strike/>
      <sz val="11"/>
      <color rgb="FFFF0000"/>
      <name val="Calibri"/>
      <family val="2"/>
      <scheme val="minor"/>
    </font>
    <font>
      <u/>
      <sz val="11"/>
      <name val="Calibri"/>
      <family val="2"/>
      <scheme val="minor"/>
    </font>
    <font>
      <strike/>
      <sz val="9"/>
      <color theme="5"/>
      <name val="Calibri"/>
      <family val="2"/>
      <scheme val="minor"/>
    </font>
    <font>
      <b/>
      <sz val="9"/>
      <color rgb="FF7030A0"/>
      <name val="Calibri"/>
      <family val="2"/>
      <scheme val="minor"/>
    </font>
    <font>
      <b/>
      <sz val="18"/>
      <name val="Calibri"/>
      <family val="2"/>
      <scheme val="minor"/>
    </font>
    <font>
      <b/>
      <sz val="18"/>
      <name val="Verdana"/>
      <family val="2"/>
    </font>
    <font>
      <b/>
      <i/>
      <sz val="11"/>
      <color rgb="FF002060"/>
      <name val="Calibri"/>
      <family val="2"/>
      <scheme val="minor"/>
    </font>
    <font>
      <b/>
      <i/>
      <sz val="11"/>
      <color theme="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469">
    <xf numFmtId="0" fontId="0" fillId="0" borderId="0" xfId="0"/>
    <xf numFmtId="0" fontId="7" fillId="4" borderId="0" xfId="0" applyFont="1" applyFill="1" applyAlignment="1">
      <alignment vertical="top"/>
    </xf>
    <xf numFmtId="0" fontId="8"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top"/>
    </xf>
    <xf numFmtId="0" fontId="9" fillId="0" borderId="0" xfId="0" applyFont="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0" fillId="6" borderId="3" xfId="0" applyFont="1" applyFill="1" applyBorder="1" applyAlignment="1">
      <alignment horizontal="left" vertical="top"/>
    </xf>
    <xf numFmtId="0" fontId="9" fillId="0" borderId="0" xfId="0" applyFont="1" applyAlignment="1">
      <alignment vertical="top" wrapText="1"/>
    </xf>
    <xf numFmtId="0" fontId="3" fillId="0" borderId="0" xfId="0" applyFont="1" applyAlignment="1">
      <alignment horizontal="center" vertical="top" wrapText="1"/>
    </xf>
    <xf numFmtId="0" fontId="9" fillId="0" borderId="0" xfId="0" applyFont="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0" borderId="3" xfId="0" applyFont="1" applyBorder="1" applyAlignment="1">
      <alignment vertical="center" wrapText="1"/>
    </xf>
    <xf numFmtId="0" fontId="0" fillId="0" borderId="3" xfId="0" applyBorder="1"/>
    <xf numFmtId="0" fontId="5" fillId="10" borderId="3" xfId="0" applyFont="1" applyFill="1" applyBorder="1" applyAlignment="1">
      <alignment horizontal="left" vertical="center" wrapText="1"/>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21" fillId="0" borderId="3" xfId="0" applyFont="1" applyBorder="1" applyAlignment="1">
      <alignment vertical="top" wrapText="1"/>
    </xf>
    <xf numFmtId="0" fontId="21" fillId="0" borderId="3" xfId="0" applyFont="1" applyBorder="1" applyAlignment="1">
      <alignment horizontal="center" vertical="top" wrapText="1"/>
    </xf>
    <xf numFmtId="0" fontId="20" fillId="7" borderId="3" xfId="0" applyFont="1" applyFill="1" applyBorder="1" applyAlignment="1">
      <alignment horizontal="center" vertical="top" wrapText="1"/>
    </xf>
    <xf numFmtId="0" fontId="21" fillId="0" borderId="7" xfId="0" applyFont="1" applyBorder="1" applyAlignment="1">
      <alignment vertical="top" wrapText="1"/>
    </xf>
    <xf numFmtId="0" fontId="0" fillId="0" borderId="3" xfId="0"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19" fillId="0" borderId="3" xfId="0" applyFont="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1" fillId="15" borderId="3" xfId="0" applyFont="1" applyFill="1" applyBorder="1" applyAlignment="1">
      <alignment horizontal="right" vertical="center" wrapText="1"/>
    </xf>
    <xf numFmtId="0" fontId="28"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19" fillId="17"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5" borderId="10" xfId="0" applyFont="1" applyFill="1" applyBorder="1" applyAlignment="1">
      <alignment horizontal="right" vertical="center" wrapText="1"/>
    </xf>
    <xf numFmtId="10" fontId="28" fillId="17" borderId="3" xfId="0" applyNumberFormat="1" applyFont="1" applyFill="1" applyBorder="1" applyAlignment="1">
      <alignment horizontal="center" vertical="center" wrapText="1"/>
    </xf>
    <xf numFmtId="0" fontId="28" fillId="0" borderId="0" xfId="0" applyFont="1" applyAlignment="1">
      <alignment vertical="center"/>
    </xf>
    <xf numFmtId="0" fontId="26" fillId="0" borderId="3" xfId="0" applyFont="1" applyBorder="1" applyAlignment="1">
      <alignment horizontal="center" vertical="top" wrapTex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6" fillId="18" borderId="3" xfId="2" applyFont="1" applyFill="1" applyBorder="1" applyAlignment="1">
      <alignment horizontal="center" vertical="top" wrapText="1"/>
    </xf>
    <xf numFmtId="0" fontId="6" fillId="15" borderId="3" xfId="2" applyFont="1" applyFill="1" applyBorder="1" applyAlignment="1">
      <alignment horizontal="center" vertical="top" wrapText="1"/>
    </xf>
    <xf numFmtId="0" fontId="5" fillId="0" borderId="3" xfId="0" applyFont="1" applyBorder="1" applyAlignment="1">
      <alignment vertical="top" wrapText="1"/>
    </xf>
    <xf numFmtId="0" fontId="13" fillId="4" borderId="0" xfId="0" applyFont="1" applyFill="1" applyAlignment="1">
      <alignment vertical="top"/>
    </xf>
    <xf numFmtId="0" fontId="10" fillId="4" borderId="0" xfId="0" applyFont="1" applyFill="1" applyAlignment="1">
      <alignmen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Alignment="1">
      <alignment vertical="top" wrapText="1"/>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3" xfId="0" applyFont="1" applyFill="1" applyBorder="1" applyAlignment="1">
      <alignment horizontal="left" vertical="top"/>
    </xf>
    <xf numFmtId="0" fontId="2" fillId="4" borderId="0" xfId="5" applyFill="1"/>
    <xf numFmtId="0" fontId="17" fillId="4" borderId="0" xfId="3" applyFill="1" applyAlignment="1">
      <alignment vertical="center"/>
    </xf>
    <xf numFmtId="0" fontId="17" fillId="4" borderId="0" xfId="3" applyFill="1"/>
    <xf numFmtId="0" fontId="42" fillId="4" borderId="0" xfId="0" applyFont="1" applyFill="1" applyAlignment="1">
      <alignment horizontal="center"/>
    </xf>
    <xf numFmtId="0" fontId="43" fillId="4" borderId="0" xfId="3" applyFont="1" applyFill="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2"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5" fillId="4" borderId="0" xfId="3" applyFont="1" applyFill="1"/>
    <xf numFmtId="0" fontId="46" fillId="4" borderId="0" xfId="0" applyFont="1" applyFill="1"/>
    <xf numFmtId="0" fontId="45" fillId="4" borderId="0" xfId="3" applyFont="1" applyFill="1" applyAlignment="1">
      <alignment vertical="top" wrapText="1"/>
    </xf>
    <xf numFmtId="0" fontId="47" fillId="4" borderId="0" xfId="4" applyFont="1" applyFill="1"/>
    <xf numFmtId="0" fontId="19" fillId="4" borderId="0" xfId="3" applyFont="1" applyFill="1" applyAlignment="1">
      <alignment vertical="top"/>
    </xf>
    <xf numFmtId="0" fontId="48" fillId="19" borderId="7" xfId="0" applyFont="1" applyFill="1" applyBorder="1" applyAlignment="1">
      <alignment horizontal="center" vertical="center" wrapText="1"/>
    </xf>
    <xf numFmtId="0" fontId="49" fillId="6" borderId="7" xfId="0" applyFont="1" applyFill="1" applyBorder="1" applyAlignment="1">
      <alignment horizontal="left" vertical="top" wrapText="1"/>
    </xf>
    <xf numFmtId="0" fontId="45" fillId="0" borderId="3" xfId="3" applyFont="1" applyBorder="1" applyAlignment="1">
      <alignment horizontal="left" vertical="top" wrapText="1"/>
    </xf>
    <xf numFmtId="0" fontId="45" fillId="4" borderId="3" xfId="3" applyFont="1" applyFill="1" applyBorder="1" applyAlignment="1">
      <alignment horizontal="left" vertical="top" wrapText="1"/>
    </xf>
    <xf numFmtId="0" fontId="51" fillId="4" borderId="0" xfId="3" applyFont="1" applyFill="1"/>
    <xf numFmtId="0" fontId="48" fillId="19" borderId="7" xfId="0" applyFont="1" applyFill="1" applyBorder="1" applyAlignment="1">
      <alignment horizontal="left" vertical="center" wrapText="1"/>
    </xf>
    <xf numFmtId="0" fontId="20" fillId="3" borderId="3" xfId="0" applyFont="1" applyFill="1" applyBorder="1" applyAlignment="1">
      <alignment horizontal="center" vertical="top" wrapText="1"/>
    </xf>
    <xf numFmtId="0" fontId="5" fillId="16" borderId="3" xfId="0" applyFont="1" applyFill="1" applyBorder="1" applyAlignment="1">
      <alignment horizontal="center" vertical="center" wrapText="1"/>
    </xf>
    <xf numFmtId="0" fontId="49" fillId="6" borderId="3" xfId="0" applyFont="1" applyFill="1" applyBorder="1" applyAlignment="1">
      <alignment vertical="top"/>
    </xf>
    <xf numFmtId="0" fontId="7" fillId="21"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53" fillId="0" borderId="0" xfId="0" applyFont="1"/>
    <xf numFmtId="0" fontId="39" fillId="0" borderId="0" xfId="0" applyFont="1"/>
    <xf numFmtId="0" fontId="45" fillId="4" borderId="0" xfId="0" applyFont="1" applyFill="1" applyAlignment="1">
      <alignment vertical="top" wrapText="1"/>
    </xf>
    <xf numFmtId="0" fontId="45" fillId="4" borderId="0" xfId="0" applyFont="1" applyFill="1" applyAlignment="1">
      <alignment vertical="top"/>
    </xf>
    <xf numFmtId="0" fontId="34" fillId="4" borderId="0" xfId="0" applyFont="1" applyFill="1" applyAlignment="1">
      <alignment horizontal="left" vertical="top"/>
    </xf>
    <xf numFmtId="0" fontId="0" fillId="4" borderId="0" xfId="0" applyFill="1" applyAlignment="1">
      <alignment horizontal="left" vertical="top"/>
    </xf>
    <xf numFmtId="0" fontId="0" fillId="4" borderId="0" xfId="0" applyFill="1" applyAlignment="1">
      <alignment horizontal="left"/>
    </xf>
    <xf numFmtId="0" fontId="17" fillId="4" borderId="0" xfId="3" applyFill="1" applyAlignment="1">
      <alignment horizontal="left"/>
    </xf>
    <xf numFmtId="0" fontId="32" fillId="4" borderId="0" xfId="3" applyFont="1" applyFill="1" applyAlignment="1">
      <alignment horizontal="left"/>
    </xf>
    <xf numFmtId="0" fontId="32" fillId="4" borderId="0" xfId="3" applyFont="1" applyFill="1"/>
    <xf numFmtId="0" fontId="33" fillId="4" borderId="0" xfId="3" applyFont="1" applyFill="1"/>
    <xf numFmtId="0" fontId="0" fillId="0" borderId="0" xfId="0" applyAlignment="1">
      <alignment vertical="top" wrapText="1"/>
    </xf>
    <xf numFmtId="0" fontId="0" fillId="4" borderId="0" xfId="0" applyFill="1" applyAlignment="1">
      <alignment horizontal="center"/>
    </xf>
    <xf numFmtId="0" fontId="0" fillId="4" borderId="0" xfId="0" applyFill="1" applyAlignment="1">
      <alignment vertical="top" wrapText="1"/>
    </xf>
    <xf numFmtId="0" fontId="50" fillId="15" borderId="3" xfId="3" applyFont="1" applyFill="1" applyBorder="1" applyAlignment="1">
      <alignment horizontal="right" vertical="top" wrapText="1"/>
    </xf>
    <xf numFmtId="0" fontId="44" fillId="15" borderId="3" xfId="0" applyFont="1" applyFill="1" applyBorder="1"/>
    <xf numFmtId="0" fontId="6" fillId="10" borderId="3" xfId="2" applyFont="1" applyFill="1" applyBorder="1" applyAlignment="1">
      <alignment horizontal="center" vertical="top" wrapText="1"/>
    </xf>
    <xf numFmtId="0" fontId="21" fillId="8" borderId="3" xfId="0" applyFont="1" applyFill="1" applyBorder="1" applyAlignment="1">
      <alignment vertical="top" wrapText="1"/>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Alignment="1">
      <alignment horizontal="right" vertical="top" wrapText="1"/>
    </xf>
    <xf numFmtId="0" fontId="9" fillId="4" borderId="0" xfId="0" applyFont="1" applyFill="1" applyAlignment="1">
      <alignment horizontal="center" vertical="top"/>
    </xf>
    <xf numFmtId="0" fontId="5" fillId="4" borderId="12" xfId="0" applyFont="1" applyFill="1" applyBorder="1" applyAlignment="1">
      <alignment horizontal="right" vertical="top" wrapText="1"/>
    </xf>
    <xf numFmtId="0" fontId="10" fillId="4" borderId="12" xfId="0" applyFont="1" applyFill="1" applyBorder="1" applyAlignment="1">
      <alignment horizontal="right" vertical="top"/>
    </xf>
    <xf numFmtId="0" fontId="53" fillId="4" borderId="0" xfId="0" applyFont="1" applyFill="1"/>
    <xf numFmtId="0" fontId="52" fillId="4" borderId="0" xfId="0" applyFont="1" applyFill="1"/>
    <xf numFmtId="0" fontId="39" fillId="4" borderId="0" xfId="0" applyFont="1" applyFill="1"/>
    <xf numFmtId="0" fontId="39"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0" fillId="0" borderId="3" xfId="2" applyFont="1" applyBorder="1" applyAlignment="1">
      <alignment vertical="top" wrapText="1"/>
    </xf>
    <xf numFmtId="0" fontId="20" fillId="0" borderId="3" xfId="2" applyFont="1" applyBorder="1" applyAlignment="1">
      <alignment horizontal="left" vertical="top" wrapText="1"/>
    </xf>
    <xf numFmtId="0" fontId="1" fillId="15"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5"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0" fillId="17"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0" fillId="3" borderId="0" xfId="0" applyFill="1" applyAlignment="1">
      <alignment vertical="top"/>
    </xf>
    <xf numFmtId="0" fontId="19" fillId="3" borderId="3" xfId="0" applyFont="1" applyFill="1" applyBorder="1" applyAlignment="1">
      <alignment horizontal="center" vertical="top" textRotation="45"/>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4" borderId="0" xfId="0" applyNumberFormat="1" applyFill="1" applyAlignment="1">
      <alignment horizontal="left" vertical="top" wrapText="1" inden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59" fillId="4" borderId="0" xfId="0" applyFont="1" applyFill="1"/>
    <xf numFmtId="0" fontId="0" fillId="24" borderId="0" xfId="0" applyFill="1"/>
    <xf numFmtId="0" fontId="31" fillId="4" borderId="0" xfId="0" applyFont="1" applyFill="1" applyAlignment="1">
      <alignment horizontal="center" vertical="top" wrapText="1"/>
    </xf>
    <xf numFmtId="0" fontId="31" fillId="4" borderId="0" xfId="0" applyFont="1" applyFill="1" applyAlignment="1">
      <alignment horizontal="center" vertical="top"/>
    </xf>
    <xf numFmtId="0" fontId="60" fillId="4" borderId="3" xfId="0" applyFont="1" applyFill="1" applyBorder="1" applyAlignment="1">
      <alignment vertical="top" wrapText="1"/>
    </xf>
    <xf numFmtId="0" fontId="61" fillId="4" borderId="3" xfId="0" applyFont="1" applyFill="1" applyBorder="1" applyAlignment="1">
      <alignment vertical="top" wrapText="1"/>
    </xf>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0" fontId="0" fillId="24" borderId="0" xfId="0" applyFill="1" applyAlignment="1">
      <alignment horizontal="right" vertical="center"/>
    </xf>
    <xf numFmtId="0" fontId="0" fillId="24"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0" xfId="0" applyFont="1" applyAlignment="1">
      <alignment vertical="top" wrapText="1"/>
    </xf>
    <xf numFmtId="0" fontId="10" fillId="6" borderId="2" xfId="0" applyFont="1" applyFill="1" applyBorder="1" applyAlignment="1">
      <alignment vertical="top"/>
    </xf>
    <xf numFmtId="0" fontId="35" fillId="4" borderId="0" xfId="3" applyFont="1" applyFill="1"/>
    <xf numFmtId="165" fontId="21" fillId="4" borderId="0" xfId="3" applyNumberFormat="1" applyFont="1" applyFill="1" applyAlignment="1">
      <alignment horizontal="left" vertical="top" wrapText="1"/>
    </xf>
    <xf numFmtId="0" fontId="20" fillId="0" borderId="3" xfId="1" applyFont="1" applyFill="1" applyBorder="1" applyAlignment="1">
      <alignment vertical="top" wrapText="1"/>
    </xf>
    <xf numFmtId="0" fontId="21" fillId="8" borderId="3" xfId="0" applyFont="1" applyFill="1" applyBorder="1" applyAlignment="1">
      <alignment horizontal="left"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1" fillId="4" borderId="11" xfId="0" applyFont="1" applyFill="1" applyBorder="1" applyAlignment="1">
      <alignment vertical="top" wrapText="1"/>
    </xf>
    <xf numFmtId="0" fontId="1" fillId="4" borderId="0" xfId="0" applyFont="1" applyFill="1" applyAlignment="1">
      <alignment vertical="top" wrapText="1"/>
    </xf>
    <xf numFmtId="0" fontId="19" fillId="4" borderId="0" xfId="0" applyFont="1" applyFill="1" applyAlignment="1">
      <alignment horizontal="right" vertical="center" wrapText="1" indent="1"/>
    </xf>
    <xf numFmtId="0" fontId="6" fillId="4" borderId="0" xfId="0" applyFont="1" applyFill="1" applyAlignment="1">
      <alignment horizontal="right" vertical="center" indent="1"/>
    </xf>
    <xf numFmtId="0" fontId="1" fillId="4" borderId="0" xfId="0" applyFont="1" applyFill="1" applyAlignment="1">
      <alignment horizontal="left" vertical="top" wrapText="1"/>
    </xf>
    <xf numFmtId="0" fontId="0" fillId="8" borderId="3" xfId="0" applyFill="1" applyBorder="1" applyAlignment="1">
      <alignment horizontal="right" vertical="top" wrapText="1"/>
    </xf>
    <xf numFmtId="0" fontId="9" fillId="3" borderId="3" xfId="0" applyFont="1" applyFill="1" applyBorder="1" applyAlignment="1">
      <alignment horizontal="center" vertical="top"/>
    </xf>
    <xf numFmtId="0" fontId="9" fillId="27"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Alignment="1">
      <alignment horizontal="right" vertical="top"/>
    </xf>
    <xf numFmtId="0" fontId="10" fillId="4" borderId="13" xfId="0" applyFont="1" applyFill="1" applyBorder="1" applyAlignment="1">
      <alignment horizontal="center" vertical="top"/>
    </xf>
    <xf numFmtId="0" fontId="10" fillId="4" borderId="0" xfId="0" applyFont="1" applyFill="1" applyAlignment="1">
      <alignment horizontal="center" vertical="top"/>
    </xf>
    <xf numFmtId="0" fontId="9" fillId="4" borderId="11" xfId="0" applyFont="1" applyFill="1" applyBorder="1" applyAlignment="1">
      <alignment vertical="top"/>
    </xf>
    <xf numFmtId="0" fontId="21" fillId="0" borderId="3" xfId="0" applyFont="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Alignment="1">
      <alignment horizontal="center" vertical="top"/>
    </xf>
    <xf numFmtId="0" fontId="21" fillId="4" borderId="0" xfId="0" applyFont="1" applyFill="1" applyAlignment="1">
      <alignment horizontal="center" vertical="top"/>
    </xf>
    <xf numFmtId="0" fontId="28" fillId="8"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2" fillId="4" borderId="0" xfId="3" applyFont="1" applyFill="1" applyAlignment="1">
      <alignment horizontal="left" vertical="top" wrapText="1"/>
    </xf>
    <xf numFmtId="0" fontId="32" fillId="4" borderId="0" xfId="3" applyFont="1" applyFill="1" applyAlignment="1">
      <alignment vertical="top" wrapText="1"/>
    </xf>
    <xf numFmtId="0" fontId="33" fillId="4" borderId="0" xfId="3" applyFont="1" applyFill="1" applyAlignment="1">
      <alignment horizontal="left" vertical="top"/>
    </xf>
    <xf numFmtId="0" fontId="36" fillId="4" borderId="0" xfId="3" applyFont="1" applyFill="1" applyAlignment="1">
      <alignment horizontal="left" vertical="top"/>
    </xf>
    <xf numFmtId="0" fontId="36" fillId="4" borderId="0" xfId="3" applyFont="1" applyFill="1" applyAlignment="1">
      <alignment horizontal="left"/>
    </xf>
    <xf numFmtId="0" fontId="33" fillId="4" borderId="0" xfId="3" applyFont="1" applyFill="1" applyAlignment="1">
      <alignment horizontal="left"/>
    </xf>
    <xf numFmtId="0" fontId="37" fillId="4" borderId="0" xfId="3" applyFont="1" applyFill="1" applyAlignment="1">
      <alignment horizontal="left" vertical="center"/>
    </xf>
    <xf numFmtId="0" fontId="36" fillId="4" borderId="0" xfId="3" applyFont="1" applyFill="1" applyAlignment="1">
      <alignment horizontal="center"/>
    </xf>
    <xf numFmtId="0" fontId="38" fillId="4" borderId="0" xfId="3" applyFont="1" applyFill="1" applyAlignment="1">
      <alignment vertical="top"/>
    </xf>
    <xf numFmtId="0" fontId="33" fillId="4" borderId="0" xfId="3" applyFont="1" applyFill="1" applyAlignment="1">
      <alignment horizontal="center" vertical="center" wrapText="1"/>
    </xf>
    <xf numFmtId="0" fontId="39" fillId="4" borderId="0" xfId="5" applyFont="1" applyFill="1" applyAlignment="1">
      <alignment vertical="center"/>
    </xf>
    <xf numFmtId="0" fontId="5" fillId="4" borderId="3" xfId="0" applyFont="1" applyFill="1" applyBorder="1" applyAlignment="1">
      <alignment vertical="top" wrapText="1"/>
    </xf>
    <xf numFmtId="0" fontId="15" fillId="4" borderId="3" xfId="0" applyFont="1" applyFill="1" applyBorder="1" applyAlignment="1">
      <alignment vertical="top" wrapText="1"/>
    </xf>
    <xf numFmtId="0" fontId="10" fillId="0" borderId="3" xfId="0" applyFont="1" applyBorder="1" applyAlignment="1">
      <alignment vertical="top"/>
    </xf>
    <xf numFmtId="0" fontId="20" fillId="0" borderId="3" xfId="0" applyFont="1" applyBorder="1" applyAlignment="1">
      <alignment vertical="top"/>
    </xf>
    <xf numFmtId="0" fontId="19" fillId="4" borderId="0" xfId="0" applyFont="1" applyFill="1" applyAlignment="1">
      <alignment horizontal="center" vertical="top" textRotation="45"/>
    </xf>
    <xf numFmtId="0" fontId="20" fillId="4" borderId="0" xfId="0" applyFont="1" applyFill="1" applyAlignment="1">
      <alignment horizontal="center" vertical="top" wrapText="1"/>
    </xf>
    <xf numFmtId="0" fontId="58" fillId="0" borderId="3" xfId="1" applyFont="1" applyFill="1" applyBorder="1" applyAlignment="1">
      <alignment horizontal="center" vertical="center"/>
    </xf>
    <xf numFmtId="0" fontId="1" fillId="28" borderId="3" xfId="0" applyFont="1" applyFill="1" applyBorder="1" applyAlignment="1">
      <alignment horizontal="center"/>
    </xf>
    <xf numFmtId="0" fontId="30" fillId="26" borderId="3" xfId="0" applyFont="1" applyFill="1" applyBorder="1" applyAlignment="1">
      <alignment vertical="center" wrapText="1"/>
    </xf>
    <xf numFmtId="0" fontId="0" fillId="4" borderId="0" xfId="0" applyFill="1" applyAlignment="1">
      <alignment horizontal="right"/>
    </xf>
    <xf numFmtId="0" fontId="15" fillId="0" borderId="3" xfId="0" applyFont="1" applyBorder="1" applyAlignment="1">
      <alignment vertical="top" wrapText="1"/>
    </xf>
    <xf numFmtId="0" fontId="16" fillId="0" borderId="3" xfId="0" applyFont="1" applyBorder="1" applyAlignment="1">
      <alignment vertical="top" wrapText="1"/>
    </xf>
    <xf numFmtId="0" fontId="21" fillId="4" borderId="3" xfId="0" applyFont="1" applyFill="1" applyBorder="1" applyAlignment="1">
      <alignment horizontal="left" vertical="top" wrapText="1"/>
    </xf>
    <xf numFmtId="0" fontId="7" fillId="29" borderId="3" xfId="0" applyFont="1" applyFill="1" applyBorder="1" applyAlignment="1">
      <alignment horizontal="center" vertical="top" wrapText="1"/>
    </xf>
    <xf numFmtId="0" fontId="22" fillId="0" borderId="3" xfId="1" applyFont="1" applyFill="1" applyBorder="1" applyAlignment="1">
      <alignment horizontal="center" vertical="center"/>
    </xf>
    <xf numFmtId="0" fontId="20" fillId="0" borderId="3" xfId="2" applyFont="1" applyBorder="1" applyAlignment="1">
      <alignment horizontal="center" vertical="center" wrapText="1"/>
    </xf>
    <xf numFmtId="0" fontId="57" fillId="0" borderId="3" xfId="0" applyFont="1" applyBorder="1" applyAlignment="1">
      <alignment horizontal="center" vertical="center" wrapText="1"/>
    </xf>
    <xf numFmtId="0" fontId="14" fillId="0" borderId="3" xfId="0" quotePrefix="1" applyFont="1" applyBorder="1" applyAlignment="1">
      <alignment horizontal="center" vertical="center" wrapText="1"/>
    </xf>
    <xf numFmtId="0" fontId="56" fillId="0" borderId="3" xfId="0" applyFont="1" applyBorder="1" applyAlignment="1">
      <alignment horizontal="center" vertical="center" wrapText="1"/>
    </xf>
    <xf numFmtId="0" fontId="33" fillId="0" borderId="0" xfId="3" applyFont="1" applyAlignment="1">
      <alignment horizontal="left" vertical="top"/>
    </xf>
    <xf numFmtId="166" fontId="33" fillId="4" borderId="0" xfId="3" applyNumberFormat="1" applyFont="1" applyFill="1" applyAlignment="1">
      <alignment horizontal="left" vertical="top" wrapText="1"/>
    </xf>
    <xf numFmtId="0" fontId="3" fillId="10" borderId="3" xfId="0" applyFont="1" applyFill="1" applyBorder="1"/>
    <xf numFmtId="0" fontId="6" fillId="0" borderId="3" xfId="2" applyFont="1" applyBorder="1" applyAlignment="1">
      <alignment horizontal="center" vertical="top" wrapText="1"/>
    </xf>
    <xf numFmtId="0" fontId="1" fillId="0" borderId="3" xfId="0" applyFont="1" applyBorder="1"/>
    <xf numFmtId="0" fontId="10" fillId="2" borderId="4" xfId="0" applyFont="1" applyFill="1" applyBorder="1" applyAlignment="1">
      <alignment vertical="top"/>
    </xf>
    <xf numFmtId="0" fontId="64" fillId="4" borderId="0" xfId="0" applyFont="1" applyFill="1" applyAlignment="1">
      <alignment vertical="top"/>
    </xf>
    <xf numFmtId="0" fontId="64" fillId="0" borderId="0" xfId="0" applyFont="1" applyAlignment="1">
      <alignment vertical="top"/>
    </xf>
    <xf numFmtId="0" fontId="3" fillId="0" borderId="3" xfId="0" applyFont="1" applyBorder="1"/>
    <xf numFmtId="0" fontId="21" fillId="15" borderId="3" xfId="0" applyFont="1" applyFill="1" applyBorder="1" applyAlignment="1">
      <alignment horizontal="left" vertical="top" wrapText="1"/>
    </xf>
    <xf numFmtId="0" fontId="42" fillId="18" borderId="3" xfId="0" applyFont="1" applyFill="1" applyBorder="1" applyAlignment="1">
      <alignment vertical="top" wrapText="1"/>
    </xf>
    <xf numFmtId="0" fontId="5" fillId="18" borderId="3" xfId="0" applyFont="1" applyFill="1" applyBorder="1" applyAlignment="1">
      <alignment horizontal="center" vertical="center" wrapText="1"/>
    </xf>
    <xf numFmtId="0" fontId="5" fillId="18" borderId="3" xfId="0" applyFont="1" applyFill="1" applyBorder="1" applyAlignment="1">
      <alignment horizontal="left" vertical="center" wrapText="1"/>
    </xf>
    <xf numFmtId="0" fontId="6" fillId="18" borderId="5" xfId="2" applyFont="1" applyFill="1" applyBorder="1" applyAlignment="1">
      <alignment horizontal="center" vertical="top" wrapText="1"/>
    </xf>
    <xf numFmtId="0" fontId="10" fillId="6" borderId="6" xfId="0" applyFont="1" applyFill="1" applyBorder="1" applyAlignment="1">
      <alignment vertical="top"/>
    </xf>
    <xf numFmtId="0" fontId="10" fillId="6" borderId="9" xfId="0" applyFont="1" applyFill="1" applyBorder="1" applyAlignment="1">
      <alignment vertical="top" wrapText="1"/>
    </xf>
    <xf numFmtId="0" fontId="5" fillId="12" borderId="1" xfId="0" applyFont="1" applyFill="1" applyBorder="1" applyAlignment="1">
      <alignment horizontal="left" vertical="center"/>
    </xf>
    <xf numFmtId="0" fontId="21" fillId="0" borderId="0" xfId="0" applyFont="1"/>
    <xf numFmtId="0" fontId="21" fillId="4" borderId="0" xfId="0" applyFont="1" applyFill="1"/>
    <xf numFmtId="0" fontId="10" fillId="4" borderId="3" xfId="0" applyFont="1" applyFill="1" applyBorder="1" applyAlignment="1">
      <alignment horizontal="center" vertical="top"/>
    </xf>
    <xf numFmtId="0" fontId="21" fillId="0" borderId="3" xfId="0" quotePrefix="1" applyFont="1" applyBorder="1" applyAlignment="1">
      <alignment horizontal="center" vertical="center" wrapText="1"/>
    </xf>
    <xf numFmtId="0" fontId="22" fillId="0" borderId="3" xfId="1" applyFont="1" applyFill="1" applyBorder="1" applyAlignment="1">
      <alignment vertical="center"/>
    </xf>
    <xf numFmtId="0" fontId="14" fillId="0" borderId="3" xfId="0" applyFont="1" applyBorder="1" applyAlignment="1">
      <alignment horizontal="center" vertical="center" wrapText="1"/>
    </xf>
    <xf numFmtId="0" fontId="65" fillId="15" borderId="3" xfId="0" applyFont="1" applyFill="1" applyBorder="1" applyAlignment="1">
      <alignment horizontal="left" vertical="top" wrapText="1"/>
    </xf>
    <xf numFmtId="0" fontId="33" fillId="0" borderId="0" xfId="0" applyFont="1" applyAlignment="1">
      <alignment horizontal="left"/>
    </xf>
    <xf numFmtId="0" fontId="21" fillId="0" borderId="3" xfId="0" applyFont="1" applyBorder="1"/>
    <xf numFmtId="0" fontId="21" fillId="0" borderId="3" xfId="0" applyFont="1" applyBorder="1" applyAlignment="1">
      <alignment wrapText="1"/>
    </xf>
    <xf numFmtId="0" fontId="21" fillId="10" borderId="3" xfId="0" applyFont="1" applyFill="1" applyBorder="1"/>
    <xf numFmtId="0" fontId="21" fillId="10" borderId="3" xfId="0" applyFont="1" applyFill="1" applyBorder="1" applyAlignment="1">
      <alignment wrapText="1"/>
    </xf>
    <xf numFmtId="0" fontId="19" fillId="13" borderId="3" xfId="0" applyFont="1" applyFill="1" applyBorder="1"/>
    <xf numFmtId="0" fontId="19" fillId="11" borderId="3" xfId="0" applyFont="1" applyFill="1" applyBorder="1"/>
    <xf numFmtId="0" fontId="21" fillId="4" borderId="0" xfId="0" quotePrefix="1" applyFont="1" applyFill="1" applyAlignment="1">
      <alignment horizontal="left" vertical="top"/>
    </xf>
    <xf numFmtId="0" fontId="21" fillId="4" borderId="0" xfId="0" applyFont="1" applyFill="1" applyAlignment="1">
      <alignment horizontal="left" vertical="top" wrapText="1"/>
    </xf>
    <xf numFmtId="0" fontId="21" fillId="4" borderId="0" xfId="0" quotePrefix="1" applyFont="1" applyFill="1" applyAlignment="1">
      <alignment horizontal="left" vertical="top" wrapText="1"/>
    </xf>
    <xf numFmtId="0" fontId="21" fillId="4" borderId="0" xfId="0" applyFont="1" applyFill="1" applyAlignment="1">
      <alignment horizontal="left" vertical="top"/>
    </xf>
    <xf numFmtId="0" fontId="21" fillId="4" borderId="0" xfId="0" applyFont="1" applyFill="1" applyAlignment="1">
      <alignment vertical="top"/>
    </xf>
    <xf numFmtId="0" fontId="19" fillId="23" borderId="3" xfId="1" applyFont="1" applyFill="1" applyBorder="1" applyAlignment="1">
      <alignment horizontal="center" vertical="center" textRotation="90" wrapText="1"/>
    </xf>
    <xf numFmtId="0" fontId="21" fillId="0" borderId="7" xfId="0" applyFont="1" applyBorder="1" applyAlignment="1">
      <alignment horizontal="left" vertical="top" wrapText="1"/>
    </xf>
    <xf numFmtId="0" fontId="21" fillId="0" borderId="9" xfId="0" applyFont="1" applyBorder="1" applyAlignment="1">
      <alignment horizontal="left" vertical="top" wrapText="1"/>
    </xf>
    <xf numFmtId="0" fontId="6" fillId="18" borderId="7" xfId="2" applyFont="1" applyFill="1" applyBorder="1" applyAlignment="1">
      <alignment horizontal="center" vertical="top" wrapText="1"/>
    </xf>
    <xf numFmtId="0" fontId="6" fillId="18" borderId="9" xfId="2" applyFont="1" applyFill="1" applyBorder="1" applyAlignment="1">
      <alignment horizontal="center" vertical="top" wrapText="1"/>
    </xf>
    <xf numFmtId="0" fontId="20" fillId="0" borderId="5" xfId="1" applyFont="1" applyFill="1" applyBorder="1" applyAlignment="1">
      <alignment horizontal="left" vertical="top" wrapText="1"/>
    </xf>
    <xf numFmtId="0" fontId="6" fillId="0" borderId="7" xfId="2" applyFont="1" applyBorder="1" applyAlignment="1">
      <alignment horizontal="center" vertical="top" wrapText="1"/>
    </xf>
    <xf numFmtId="0" fontId="19" fillId="18" borderId="7" xfId="0" applyFont="1" applyFill="1" applyBorder="1" applyAlignment="1">
      <alignment horizontal="center" vertical="top"/>
    </xf>
    <xf numFmtId="0" fontId="19" fillId="4" borderId="7" xfId="0" applyFont="1" applyFill="1" applyBorder="1" applyAlignment="1">
      <alignment horizontal="center" vertical="top"/>
    </xf>
    <xf numFmtId="0" fontId="5" fillId="5" borderId="7" xfId="0" applyFont="1" applyFill="1" applyBorder="1" applyAlignment="1">
      <alignment horizontal="center" vertical="top" textRotation="180"/>
    </xf>
    <xf numFmtId="0" fontId="5" fillId="6" borderId="3" xfId="0" applyFont="1" applyFill="1" applyBorder="1" applyAlignment="1">
      <alignment vertical="top"/>
    </xf>
    <xf numFmtId="0" fontId="21" fillId="4" borderId="7" xfId="0" applyFont="1" applyFill="1" applyBorder="1" applyAlignment="1">
      <alignment horizontal="left" vertical="top" wrapText="1"/>
    </xf>
    <xf numFmtId="0" fontId="21" fillId="0" borderId="2" xfId="0" applyFont="1" applyBorder="1" applyAlignment="1">
      <alignment vertical="center"/>
    </xf>
    <xf numFmtId="0" fontId="5" fillId="0" borderId="0" xfId="0" applyFont="1" applyAlignment="1">
      <alignment horizontal="right" vertical="top"/>
    </xf>
    <xf numFmtId="0" fontId="21" fillId="2" borderId="2" xfId="0" applyFont="1" applyFill="1" applyBorder="1" applyAlignment="1">
      <alignment vertical="top"/>
    </xf>
    <xf numFmtId="0" fontId="5" fillId="2" borderId="3" xfId="0" applyFont="1" applyFill="1" applyBorder="1" applyAlignment="1">
      <alignment horizontal="right" vertical="top"/>
    </xf>
    <xf numFmtId="0" fontId="21" fillId="0" borderId="2" xfId="0" applyFont="1" applyBorder="1" applyAlignment="1">
      <alignment horizontal="left" vertical="top" wrapText="1"/>
    </xf>
    <xf numFmtId="0" fontId="21" fillId="4" borderId="0" xfId="0" applyFont="1" applyFill="1" applyAlignment="1">
      <alignment horizontal="center" vertical="top" wrapText="1"/>
    </xf>
    <xf numFmtId="0" fontId="21" fillId="0" borderId="0" xfId="0" applyFont="1" applyAlignment="1">
      <alignment horizontal="center" vertical="top" wrapText="1"/>
    </xf>
    <xf numFmtId="0" fontId="21" fillId="4" borderId="0" xfId="0" applyFont="1" applyFill="1" applyAlignment="1">
      <alignment horizontal="center"/>
    </xf>
    <xf numFmtId="0" fontId="21" fillId="0" borderId="0" xfId="0" applyFont="1" applyAlignment="1">
      <alignment horizontal="center"/>
    </xf>
    <xf numFmtId="0" fontId="19" fillId="20" borderId="14" xfId="0" applyFont="1" applyFill="1" applyBorder="1"/>
    <xf numFmtId="0" fontId="19" fillId="20" borderId="13" xfId="0" applyFont="1" applyFill="1" applyBorder="1"/>
    <xf numFmtId="0" fontId="19" fillId="20" borderId="5" xfId="0" applyFont="1" applyFill="1" applyBorder="1"/>
    <xf numFmtId="0" fontId="19" fillId="20" borderId="13" xfId="0" applyFont="1" applyFill="1" applyBorder="1" applyAlignment="1">
      <alignment horizontal="center"/>
    </xf>
    <xf numFmtId="0" fontId="14" fillId="8" borderId="3" xfId="0" applyFont="1" applyFill="1" applyBorder="1"/>
    <xf numFmtId="0" fontId="21" fillId="4" borderId="0" xfId="0" applyFont="1" applyFill="1" applyAlignment="1">
      <alignment vertical="top" wrapText="1"/>
    </xf>
    <xf numFmtId="0" fontId="21" fillId="4" borderId="0" xfId="0" applyFont="1" applyFill="1" applyAlignment="1">
      <alignment horizontal="center" vertical="center"/>
    </xf>
    <xf numFmtId="0" fontId="21" fillId="0" borderId="0" xfId="0" applyFont="1" applyAlignment="1">
      <alignment horizontal="center" vertical="center"/>
    </xf>
    <xf numFmtId="0" fontId="48" fillId="6" borderId="2" xfId="0" applyFont="1" applyFill="1" applyBorder="1" applyAlignment="1">
      <alignment vertical="top"/>
    </xf>
    <xf numFmtId="0" fontId="48" fillId="6" borderId="3" xfId="0" applyFont="1" applyFill="1" applyBorder="1" applyAlignment="1">
      <alignment vertical="top"/>
    </xf>
    <xf numFmtId="0" fontId="19" fillId="10" borderId="3" xfId="0" applyFont="1" applyFill="1" applyBorder="1" applyAlignment="1">
      <alignment horizontal="center" vertical="top" wrapText="1"/>
    </xf>
    <xf numFmtId="0" fontId="19" fillId="4" borderId="3" xfId="0" applyFont="1" applyFill="1" applyBorder="1" applyAlignment="1">
      <alignment horizontal="center" vertical="top" wrapText="1"/>
    </xf>
    <xf numFmtId="0" fontId="19" fillId="18" borderId="3" xfId="0" applyFont="1" applyFill="1" applyBorder="1" applyAlignment="1">
      <alignment horizontal="center" vertical="top"/>
    </xf>
    <xf numFmtId="0" fontId="19" fillId="4" borderId="3" xfId="0" applyFont="1" applyFill="1" applyBorder="1" applyAlignment="1">
      <alignment horizontal="center" vertical="top"/>
    </xf>
    <xf numFmtId="0" fontId="20" fillId="0" borderId="6" xfId="1" applyFont="1" applyFill="1" applyBorder="1" applyAlignment="1">
      <alignment horizontal="left" vertical="top" wrapText="1"/>
    </xf>
    <xf numFmtId="0" fontId="0" fillId="0" borderId="3" xfId="0" applyBorder="1" applyAlignment="1">
      <alignment horizontal="left" vertical="top" wrapText="1"/>
    </xf>
    <xf numFmtId="0" fontId="20" fillId="0" borderId="3" xfId="0" applyFont="1" applyBorder="1" applyAlignment="1">
      <alignment vertical="top" wrapText="1"/>
    </xf>
    <xf numFmtId="0" fontId="20" fillId="0" borderId="7" xfId="0" applyFont="1" applyBorder="1" applyAlignment="1">
      <alignment vertical="top" wrapText="1"/>
    </xf>
    <xf numFmtId="166" fontId="33" fillId="24" borderId="0" xfId="3" applyNumberFormat="1" applyFont="1" applyFill="1" applyAlignment="1">
      <alignment horizontal="left" vertical="top" wrapText="1"/>
    </xf>
    <xf numFmtId="165" fontId="21" fillId="24" borderId="0" xfId="3" applyNumberFormat="1" applyFont="1" applyFill="1" applyAlignment="1">
      <alignment horizontal="left" vertical="top" wrapText="1"/>
    </xf>
    <xf numFmtId="0" fontId="33" fillId="0" borderId="0" xfId="3" applyFont="1"/>
    <xf numFmtId="0" fontId="69" fillId="4" borderId="0" xfId="0" applyFont="1" applyFill="1" applyAlignment="1">
      <alignment horizontal="left" vertical="top"/>
    </xf>
    <xf numFmtId="0" fontId="70" fillId="4" borderId="0" xfId="3" applyFont="1" applyFill="1" applyAlignment="1">
      <alignment horizontal="left"/>
    </xf>
    <xf numFmtId="0" fontId="39" fillId="4" borderId="0" xfId="3" applyFont="1" applyFill="1" applyAlignment="1">
      <alignment horizontal="left" vertical="top"/>
    </xf>
    <xf numFmtId="0" fontId="19" fillId="4" borderId="3" xfId="0" applyFont="1" applyFill="1" applyBorder="1" applyAlignment="1">
      <alignment horizontal="left" vertical="top" wrapText="1"/>
    </xf>
    <xf numFmtId="0" fontId="20" fillId="4" borderId="7" xfId="1" applyFont="1" applyFill="1" applyBorder="1" applyAlignment="1">
      <alignment horizontal="left" vertical="top" wrapText="1"/>
    </xf>
    <xf numFmtId="0" fontId="20" fillId="0" borderId="7" xfId="1" applyFont="1" applyFill="1" applyBorder="1" applyAlignment="1">
      <alignment horizontal="left" vertical="top" wrapText="1"/>
    </xf>
    <xf numFmtId="0" fontId="20" fillId="4" borderId="5" xfId="1" applyFont="1" applyFill="1" applyBorder="1" applyAlignment="1">
      <alignment horizontal="left" vertical="top" wrapText="1"/>
    </xf>
    <xf numFmtId="0" fontId="19" fillId="4" borderId="1" xfId="0" applyFont="1" applyFill="1" applyBorder="1" applyAlignment="1">
      <alignment horizontal="left" vertical="top" wrapText="1"/>
    </xf>
    <xf numFmtId="166" fontId="39" fillId="24" borderId="0" xfId="3" applyNumberFormat="1" applyFont="1" applyFill="1" applyAlignment="1">
      <alignment horizontal="left" vertical="top" wrapText="1"/>
    </xf>
    <xf numFmtId="165" fontId="2" fillId="24" borderId="0" xfId="3" applyNumberFormat="1" applyFont="1" applyFill="1" applyAlignment="1">
      <alignment horizontal="left" vertical="top" wrapText="1"/>
    </xf>
    <xf numFmtId="0" fontId="40" fillId="4" borderId="0" xfId="0" applyFont="1" applyFill="1" applyAlignment="1">
      <alignment horizontal="left" vertical="center" wrapText="1"/>
    </xf>
    <xf numFmtId="0" fontId="41" fillId="4" borderId="0" xfId="0" applyFont="1" applyFill="1" applyAlignment="1">
      <alignment horizontal="left" vertical="top" wrapText="1"/>
    </xf>
    <xf numFmtId="0" fontId="40" fillId="4" borderId="0" xfId="3" applyFont="1" applyFill="1" applyAlignment="1">
      <alignment horizontal="left" vertical="top" wrapText="1"/>
    </xf>
    <xf numFmtId="0" fontId="40" fillId="4" borderId="0" xfId="3" applyFont="1" applyFill="1" applyAlignment="1">
      <alignment horizontal="left" vertical="center" wrapText="1"/>
    </xf>
    <xf numFmtId="0" fontId="41" fillId="4" borderId="0" xfId="3" applyFont="1" applyFill="1" applyAlignment="1">
      <alignment horizontal="left" vertical="top" wrapText="1"/>
    </xf>
    <xf numFmtId="166" fontId="33" fillId="4" borderId="0" xfId="3" applyNumberFormat="1" applyFont="1" applyFill="1" applyAlignment="1">
      <alignment horizontal="left" vertical="top" wrapText="1"/>
    </xf>
    <xf numFmtId="0" fontId="0" fillId="4" borderId="0" xfId="0" applyFill="1"/>
    <xf numFmtId="166" fontId="33" fillId="0" borderId="0" xfId="3" applyNumberFormat="1" applyFont="1" applyAlignment="1">
      <alignment horizontal="left" vertical="top" wrapText="1"/>
    </xf>
    <xf numFmtId="0" fontId="0" fillId="0" borderId="0" xfId="0"/>
    <xf numFmtId="0" fontId="44" fillId="0" borderId="3" xfId="0" applyFont="1" applyBorder="1" applyAlignment="1">
      <alignment horizontal="left"/>
    </xf>
    <xf numFmtId="0" fontId="0" fillId="4" borderId="0" xfId="0" applyFill="1" applyAlignment="1">
      <alignment horizontal="center"/>
    </xf>
    <xf numFmtId="0" fontId="44" fillId="0" borderId="1" xfId="0" applyFont="1" applyBorder="1" applyAlignment="1">
      <alignment horizontal="left"/>
    </xf>
    <xf numFmtId="0" fontId="44" fillId="0" borderId="4" xfId="0" applyFont="1" applyBorder="1" applyAlignment="1">
      <alignment horizontal="left"/>
    </xf>
    <xf numFmtId="0" fontId="44" fillId="0" borderId="2" xfId="0" applyFont="1" applyBorder="1" applyAlignment="1">
      <alignment horizontal="left"/>
    </xf>
    <xf numFmtId="0" fontId="44" fillId="0" borderId="1" xfId="0" applyFont="1" applyBorder="1" applyAlignment="1">
      <alignment horizontal="left" vertical="center"/>
    </xf>
    <xf numFmtId="0" fontId="44" fillId="0" borderId="4" xfId="0" applyFont="1" applyBorder="1" applyAlignment="1">
      <alignment horizontal="left" vertical="center"/>
    </xf>
    <xf numFmtId="0" fontId="44" fillId="0" borderId="2" xfId="0" applyFont="1" applyBorder="1" applyAlignment="1">
      <alignment horizontal="left" vertical="center"/>
    </xf>
    <xf numFmtId="0" fontId="45" fillId="4" borderId="0" xfId="3" applyFont="1" applyFill="1" applyAlignment="1">
      <alignment horizontal="left" vertical="top" wrapText="1"/>
    </xf>
    <xf numFmtId="0" fontId="45" fillId="4" borderId="0" xfId="0" applyFont="1" applyFill="1" applyAlignment="1">
      <alignment horizontal="left" vertical="top" wrapText="1"/>
    </xf>
    <xf numFmtId="0" fontId="45" fillId="4" borderId="0" xfId="3" applyFont="1" applyFill="1" applyAlignment="1">
      <alignment horizontal="left" vertical="top"/>
    </xf>
    <xf numFmtId="0" fontId="49" fillId="6" borderId="10" xfId="0" applyFont="1" applyFill="1" applyBorder="1" applyAlignment="1">
      <alignment horizontal="left" vertical="top" wrapText="1"/>
    </xf>
    <xf numFmtId="0" fontId="49" fillId="6" borderId="11" xfId="0" applyFont="1" applyFill="1" applyBorder="1" applyAlignment="1">
      <alignment horizontal="left" vertical="top" wrapText="1"/>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3" fillId="12" borderId="3" xfId="0" applyFont="1" applyFill="1" applyBorder="1" applyAlignment="1">
      <alignment horizontal="center" vertical="center"/>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63" fillId="25" borderId="11" xfId="0" applyFont="1" applyFill="1" applyBorder="1" applyAlignment="1">
      <alignment horizontal="right"/>
    </xf>
    <xf numFmtId="0" fontId="63" fillId="25" borderId="6" xfId="0" applyFont="1" applyFill="1" applyBorder="1" applyAlignment="1">
      <alignment horizontal="right"/>
    </xf>
    <xf numFmtId="0" fontId="49" fillId="25"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1" fillId="4" borderId="0" xfId="0" applyFont="1" applyFill="1" applyAlignment="1">
      <alignment horizontal="center" vertical="top" wrapText="1"/>
    </xf>
    <xf numFmtId="0" fontId="31" fillId="4" borderId="0" xfId="0" applyFont="1" applyFill="1" applyAlignment="1">
      <alignment horizontal="center" vertical="top"/>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vertical="top" wrapText="1"/>
    </xf>
    <xf numFmtId="0" fontId="28" fillId="14" borderId="2" xfId="0" applyFont="1" applyFill="1" applyBorder="1" applyAlignment="1">
      <alignment vertical="top" wrapText="1"/>
    </xf>
    <xf numFmtId="0" fontId="19" fillId="8" borderId="3" xfId="0" applyFont="1" applyFill="1" applyBorder="1" applyAlignment="1">
      <alignment horizontal="center" vertical="center" textRotation="90" wrapText="1"/>
    </xf>
    <xf numFmtId="0" fontId="19" fillId="8" borderId="3" xfId="1" applyFont="1" applyFill="1" applyBorder="1" applyAlignment="1">
      <alignment horizontal="center" vertical="center" wrapText="1"/>
    </xf>
    <xf numFmtId="0" fontId="19" fillId="20" borderId="14" xfId="0" applyFont="1" applyFill="1" applyBorder="1" applyAlignment="1">
      <alignment horizontal="center"/>
    </xf>
    <xf numFmtId="0" fontId="19" fillId="20" borderId="13" xfId="0" applyFont="1" applyFill="1" applyBorder="1" applyAlignment="1">
      <alignment horizontal="center"/>
    </xf>
    <xf numFmtId="0" fontId="19" fillId="22" borderId="3" xfId="0" applyFont="1" applyFill="1" applyBorder="1" applyAlignment="1">
      <alignment horizontal="center" vertical="center" wrapText="1"/>
    </xf>
    <xf numFmtId="0" fontId="19" fillId="22" borderId="3" xfId="1" applyFont="1" applyFill="1" applyBorder="1" applyAlignment="1">
      <alignment horizontal="center" vertical="center" wrapText="1"/>
    </xf>
    <xf numFmtId="0" fontId="19" fillId="22" borderId="3" xfId="1" applyFont="1" applyFill="1" applyBorder="1" applyAlignment="1">
      <alignment horizontal="center" vertical="center" textRotation="90" wrapText="1"/>
    </xf>
    <xf numFmtId="0" fontId="19" fillId="23" borderId="3" xfId="1" applyFont="1" applyFill="1" applyBorder="1" applyAlignment="1">
      <alignment horizontal="center" vertical="center" textRotation="90" wrapText="1"/>
    </xf>
    <xf numFmtId="0" fontId="19" fillId="23" borderId="3" xfId="0" applyFont="1" applyFill="1" applyBorder="1" applyAlignment="1">
      <alignment horizontal="center"/>
    </xf>
    <xf numFmtId="0" fontId="20" fillId="4" borderId="7" xfId="1" applyFont="1" applyFill="1" applyBorder="1" applyAlignment="1">
      <alignment horizontal="left" vertical="top" wrapText="1"/>
    </xf>
    <xf numFmtId="0" fontId="20" fillId="4" borderId="8" xfId="1" applyFont="1"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3" xfId="0" applyFont="1" applyBorder="1" applyAlignment="1">
      <alignment horizontal="left" vertical="top" wrapText="1"/>
    </xf>
    <xf numFmtId="0" fontId="6" fillId="18" borderId="7" xfId="2" applyFont="1" applyFill="1" applyBorder="1" applyAlignment="1">
      <alignment horizontal="center" vertical="top" wrapText="1"/>
    </xf>
    <xf numFmtId="0" fontId="6" fillId="18" borderId="8" xfId="2" applyFont="1" applyFill="1" applyBorder="1" applyAlignment="1">
      <alignment horizontal="center" vertical="top" wrapText="1"/>
    </xf>
    <xf numFmtId="0" fontId="6" fillId="18" borderId="9" xfId="2" applyFont="1" applyFill="1" applyBorder="1" applyAlignment="1">
      <alignment horizontal="center" vertical="top" wrapText="1"/>
    </xf>
    <xf numFmtId="0" fontId="0" fillId="4" borderId="9" xfId="0" applyFill="1" applyBorder="1" applyAlignment="1">
      <alignment horizontal="left" vertical="top" wrapText="1"/>
    </xf>
    <xf numFmtId="0" fontId="20" fillId="0" borderId="5" xfId="1" applyFont="1" applyFill="1" applyBorder="1" applyAlignment="1">
      <alignment horizontal="left" vertical="top" wrapText="1"/>
    </xf>
    <xf numFmtId="0" fontId="20" fillId="0" borderId="12" xfId="1" applyFont="1"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6" fillId="0" borderId="7" xfId="2" applyFont="1" applyBorder="1" applyAlignment="1">
      <alignment horizontal="center" vertical="top" wrapText="1"/>
    </xf>
    <xf numFmtId="0" fontId="6" fillId="0" borderId="8" xfId="2" applyFont="1" applyBorder="1" applyAlignment="1">
      <alignment horizontal="center" vertical="top" wrapText="1"/>
    </xf>
    <xf numFmtId="0" fontId="20" fillId="4" borderId="9" xfId="1" applyFont="1" applyFill="1" applyBorder="1" applyAlignment="1">
      <alignment horizontal="left" vertical="top" wrapText="1"/>
    </xf>
    <xf numFmtId="0" fontId="20" fillId="4" borderId="7" xfId="1" applyFont="1" applyFill="1" applyBorder="1" applyAlignment="1">
      <alignment horizontal="center" vertical="top" wrapText="1"/>
    </xf>
    <xf numFmtId="0" fontId="20" fillId="4" borderId="8" xfId="1" applyFont="1" applyFill="1" applyBorder="1" applyAlignment="1">
      <alignment horizontal="center" vertical="top" wrapText="1"/>
    </xf>
    <xf numFmtId="0" fontId="20" fillId="4" borderId="9" xfId="1" applyFont="1" applyFill="1" applyBorder="1" applyAlignment="1">
      <alignment horizontal="center" vertical="top" wrapText="1"/>
    </xf>
    <xf numFmtId="0" fontId="6" fillId="0" borderId="9" xfId="2" applyFont="1" applyBorder="1" applyAlignment="1">
      <alignment horizontal="center" vertical="top" wrapText="1"/>
    </xf>
    <xf numFmtId="0" fontId="21" fillId="4" borderId="7" xfId="0" applyFont="1" applyFill="1" applyBorder="1" applyAlignment="1">
      <alignment horizontal="left" vertical="top" wrapText="1"/>
    </xf>
    <xf numFmtId="0" fontId="21" fillId="4" borderId="9" xfId="0"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20" fillId="0" borderId="9" xfId="1" applyFont="1" applyFill="1" applyBorder="1" applyAlignment="1">
      <alignment horizontal="left" vertical="top" wrapText="1"/>
    </xf>
    <xf numFmtId="0" fontId="6" fillId="10" borderId="7" xfId="2" applyFont="1" applyFill="1" applyBorder="1" applyAlignment="1">
      <alignment horizontal="center" vertical="top" wrapText="1"/>
    </xf>
    <xf numFmtId="0" fontId="6" fillId="10" borderId="9" xfId="2" applyFont="1" applyFill="1" applyBorder="1" applyAlignment="1">
      <alignment horizontal="center" vertical="top" wrapText="1"/>
    </xf>
    <xf numFmtId="0" fontId="21" fillId="4" borderId="8" xfId="0" applyFont="1" applyFill="1" applyBorder="1" applyAlignment="1">
      <alignment horizontal="left" vertical="top" wrapText="1"/>
    </xf>
    <xf numFmtId="0" fontId="6" fillId="4" borderId="7" xfId="2" applyFont="1" applyFill="1" applyBorder="1" applyAlignment="1">
      <alignment horizontal="center" vertical="top" wrapText="1"/>
    </xf>
    <xf numFmtId="0" fontId="6" fillId="4" borderId="8" xfId="2" applyFont="1" applyFill="1" applyBorder="1" applyAlignment="1">
      <alignment horizontal="center" vertical="top" wrapText="1"/>
    </xf>
    <xf numFmtId="0" fontId="19" fillId="18" borderId="7" xfId="0" applyFont="1" applyFill="1" applyBorder="1" applyAlignment="1">
      <alignment horizontal="center" vertical="top"/>
    </xf>
    <xf numFmtId="0" fontId="19" fillId="18" borderId="9" xfId="0" applyFont="1" applyFill="1" applyBorder="1" applyAlignment="1">
      <alignment horizontal="center" vertical="top"/>
    </xf>
    <xf numFmtId="0" fontId="19" fillId="4" borderId="7" xfId="0" applyFont="1" applyFill="1" applyBorder="1" applyAlignment="1">
      <alignment horizontal="center" vertical="top"/>
    </xf>
    <xf numFmtId="0" fontId="19" fillId="4" borderId="9" xfId="0" applyFont="1" applyFill="1" applyBorder="1" applyAlignment="1">
      <alignment horizontal="center" vertical="top"/>
    </xf>
    <xf numFmtId="0" fontId="20" fillId="4" borderId="7" xfId="0" applyFont="1" applyFill="1" applyBorder="1" applyAlignment="1">
      <alignment horizontal="left" vertical="top" wrapText="1"/>
    </xf>
    <xf numFmtId="0" fontId="20" fillId="4" borderId="8" xfId="0" applyFont="1" applyFill="1" applyBorder="1" applyAlignment="1">
      <alignment horizontal="left" vertical="top" wrapText="1"/>
    </xf>
    <xf numFmtId="0" fontId="20" fillId="4" borderId="9" xfId="0" applyFont="1" applyFill="1" applyBorder="1" applyAlignment="1">
      <alignment horizontal="left" vertical="top" wrapText="1"/>
    </xf>
    <xf numFmtId="0" fontId="20" fillId="4" borderId="7" xfId="0" applyFont="1" applyFill="1" applyBorder="1" applyAlignment="1">
      <alignment horizontal="left" vertical="top"/>
    </xf>
    <xf numFmtId="0" fontId="20" fillId="4" borderId="8" xfId="0" applyFont="1" applyFill="1" applyBorder="1" applyAlignment="1">
      <alignment horizontal="left" vertical="top"/>
    </xf>
    <xf numFmtId="0" fontId="20" fillId="4" borderId="9" xfId="0" applyFont="1" applyFill="1" applyBorder="1" applyAlignment="1">
      <alignment horizontal="left" vertical="top"/>
    </xf>
    <xf numFmtId="0" fontId="19" fillId="18" borderId="8" xfId="0" applyFont="1" applyFill="1" applyBorder="1" applyAlignment="1">
      <alignment horizontal="center" vertical="top"/>
    </xf>
    <xf numFmtId="0" fontId="19" fillId="4" borderId="8" xfId="0" applyFont="1" applyFill="1" applyBorder="1" applyAlignment="1">
      <alignment horizontal="center" vertical="top"/>
    </xf>
    <xf numFmtId="0" fontId="0" fillId="8" borderId="3" xfId="0" applyFill="1" applyBorder="1" applyAlignment="1">
      <alignment horizontal="left" vertical="top" wrapText="1" inden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1" fillId="8" borderId="3" xfId="0" applyFont="1" applyFill="1" applyBorder="1" applyAlignment="1">
      <alignment horizontal="left" vertical="top" wrapText="1" indent="1"/>
    </xf>
    <xf numFmtId="0" fontId="1" fillId="12" borderId="3" xfId="0" applyFont="1" applyFill="1" applyBorder="1" applyAlignment="1">
      <alignment horizontal="left" vertical="center"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19" fillId="12" borderId="3" xfId="0" applyFont="1" applyFill="1" applyBorder="1" applyAlignment="1">
      <alignment horizontal="left" vertical="center" wrapText="1" indent="1"/>
    </xf>
    <xf numFmtId="0" fontId="0" fillId="4" borderId="3" xfId="0" applyFill="1" applyBorder="1" applyAlignment="1">
      <alignment horizontal="center" vertical="center"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0" fillId="8" borderId="1" xfId="0" applyFill="1" applyBorder="1" applyAlignment="1">
      <alignment horizontal="left" vertical="top" wrapText="1" indent="1"/>
    </xf>
    <xf numFmtId="0" fontId="0" fillId="8" borderId="4" xfId="0" applyFill="1" applyBorder="1" applyAlignment="1">
      <alignment horizontal="left" vertical="top" wrapText="1" indent="1"/>
    </xf>
    <xf numFmtId="0" fontId="0" fillId="8" borderId="2" xfId="0" applyFill="1" applyBorder="1" applyAlignment="1">
      <alignment horizontal="left" vertical="top" wrapText="1" indent="1"/>
    </xf>
    <xf numFmtId="0" fontId="1" fillId="15" borderId="9" xfId="0" applyFont="1" applyFill="1" applyBorder="1" applyAlignment="1">
      <alignment horizontal="right" vertical="top" wrapText="1"/>
    </xf>
    <xf numFmtId="0" fontId="19" fillId="12" borderId="1" xfId="0" applyFont="1" applyFill="1" applyBorder="1" applyAlignment="1">
      <alignment horizontal="left" vertical="center" wrapText="1" indent="1"/>
    </xf>
    <xf numFmtId="0" fontId="19" fillId="12" borderId="4" xfId="0" applyFont="1" applyFill="1" applyBorder="1" applyAlignment="1">
      <alignment horizontal="left" vertical="center" wrapText="1" indent="1"/>
    </xf>
    <xf numFmtId="0" fontId="19" fillId="12" borderId="2" xfId="0" applyFont="1" applyFill="1" applyBorder="1" applyAlignment="1">
      <alignment horizontal="left" vertical="center"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31"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65">
    <dxf>
      <font>
        <b/>
        <i val="0"/>
        <color rgb="FF00B050"/>
      </font>
    </dxf>
    <dxf>
      <font>
        <b/>
        <i val="0"/>
        <color rgb="FFFF0000"/>
      </font>
    </dxf>
    <dxf>
      <font>
        <b/>
        <i val="0"/>
        <color theme="4"/>
      </font>
    </dxf>
    <dxf>
      <fill>
        <patternFill>
          <bgColor rgb="FF00B050"/>
        </patternFill>
      </fill>
    </dxf>
    <dxf>
      <fill>
        <patternFill>
          <bgColor rgb="FFFF000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4"/>
      </font>
    </dxf>
    <dxf>
      <fill>
        <patternFill>
          <bgColor rgb="FF00B050"/>
        </patternFill>
      </fill>
    </dxf>
    <dxf>
      <fill>
        <patternFill>
          <bgColor rgb="FFFF000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00B050"/>
        </patternFill>
      </fill>
    </dxf>
    <dxf>
      <fill>
        <patternFill>
          <bgColor rgb="FFFF0000"/>
        </patternFill>
      </fill>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2190433</xdr:colOff>
      <xdr:row>0</xdr:row>
      <xdr:rowOff>779936</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twoCellAnchor editAs="oneCell">
    <xdr:from>
      <xdr:col>0</xdr:col>
      <xdr:colOff>0</xdr:colOff>
      <xdr:row>1</xdr:row>
      <xdr:rowOff>59531</xdr:rowOff>
    </xdr:from>
    <xdr:to>
      <xdr:col>7</xdr:col>
      <xdr:colOff>297656</xdr:colOff>
      <xdr:row>1</xdr:row>
      <xdr:rowOff>107156</xdr:rowOff>
    </xdr:to>
    <xdr:pic>
      <xdr:nvPicPr>
        <xdr:cNvPr id="2" name="Picture 1">
          <a:extLst>
            <a:ext uri="{FF2B5EF4-FFF2-40B4-BE49-F238E27FC236}">
              <a16:creationId xmlns:a16="http://schemas.microsoft.com/office/drawing/2014/main" id="{B0607BF3-B104-9350-E8C9-6222107DC8CB}"/>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78719"/>
          <a:ext cx="9382125" cy="4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1400644</xdr:colOff>
      <xdr:row>1</xdr:row>
      <xdr:rowOff>66192</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908210</xdr:colOff>
      <xdr:row>0</xdr:row>
      <xdr:rowOff>779868</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0</xdr:row>
      <xdr:rowOff>0</xdr:rowOff>
    </xdr:from>
    <xdr:to>
      <xdr:col>2</xdr:col>
      <xdr:colOff>902768</xdr:colOff>
      <xdr:row>0</xdr:row>
      <xdr:rowOff>783656</xdr:rowOff>
    </xdr:to>
    <xdr:pic>
      <xdr:nvPicPr>
        <xdr:cNvPr id="13" name="Picture 12">
          <a:extLst>
            <a:ext uri="{FF2B5EF4-FFF2-40B4-BE49-F238E27FC236}">
              <a16:creationId xmlns:a16="http://schemas.microsoft.com/office/drawing/2014/main" id="{6DD2A245-3A66-40C5-A2ED-B25B346DB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0"/>
          <a:ext cx="3974580" cy="783656"/>
        </a:xfrm>
        <a:prstGeom prst="rect">
          <a:avLst/>
        </a:prstGeom>
      </xdr:spPr>
    </xdr:pic>
    <xdr:clientData/>
  </xdr:twoCellAnchor>
  <xdr:twoCellAnchor editAs="oneCell">
    <xdr:from>
      <xdr:col>0</xdr:col>
      <xdr:colOff>0</xdr:colOff>
      <xdr:row>1</xdr:row>
      <xdr:rowOff>0</xdr:rowOff>
    </xdr:from>
    <xdr:to>
      <xdr:col>3</xdr:col>
      <xdr:colOff>3762375</xdr:colOff>
      <xdr:row>1</xdr:row>
      <xdr:rowOff>45719</xdr:rowOff>
    </xdr:to>
    <xdr:pic>
      <xdr:nvPicPr>
        <xdr:cNvPr id="19" name="Picture 18">
          <a:extLst>
            <a:ext uri="{FF2B5EF4-FFF2-40B4-BE49-F238E27FC236}">
              <a16:creationId xmlns:a16="http://schemas.microsoft.com/office/drawing/2014/main" id="{C53F6192-347F-4D2F-D321-C60A13CCC263}"/>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19188"/>
          <a:ext cx="8798719"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ha-webdav.icognition.com.au/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dha-webdav.icognition.com.au/Users/CatherineDamoisy/AppData/Local/Microsoft/Windows/Temporary%20Internet%20Files/Content.Outlook/WQ3BN134/HI%20Conformance%20Test%20Specification%20v1%204%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17afa08-8b97-4aaf-a94a-23b5f71d4283">
  <we:reference id="317afa08-8b97-4aaf-a94a-23b5f71d4283" version="1.6.107.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504"/>
  <sheetViews>
    <sheetView tabSelected="1" zoomScale="80" zoomScaleNormal="80" workbookViewId="0">
      <selection activeCell="I12" sqref="I12"/>
    </sheetView>
  </sheetViews>
  <sheetFormatPr defaultRowHeight="14.5" x14ac:dyDescent="0.35"/>
  <cols>
    <col min="1" max="1" width="4.453125" customWidth="1"/>
    <col min="2" max="2" width="26.7265625" customWidth="1"/>
    <col min="3" max="3" width="35.81640625" customWidth="1"/>
    <col min="4" max="4" width="37" customWidth="1"/>
  </cols>
  <sheetData>
    <row r="1" spans="1:23" ht="87.75" customHeight="1" x14ac:dyDescent="0.35">
      <c r="A1" s="111"/>
      <c r="B1" s="16" t="s">
        <v>7</v>
      </c>
      <c r="C1" s="112"/>
      <c r="D1" s="112"/>
      <c r="E1" s="16"/>
      <c r="F1" s="16"/>
      <c r="G1" s="16"/>
      <c r="H1" s="16"/>
      <c r="I1" s="16"/>
      <c r="J1" s="16"/>
      <c r="K1" s="16"/>
      <c r="L1" s="16"/>
      <c r="M1" s="16"/>
      <c r="N1" s="16"/>
      <c r="O1" s="16"/>
      <c r="P1" s="16"/>
      <c r="Q1" s="16"/>
      <c r="R1" s="16"/>
      <c r="S1" s="16"/>
      <c r="T1" s="16"/>
      <c r="U1" s="16"/>
      <c r="V1" s="16"/>
      <c r="W1" s="16"/>
    </row>
    <row r="2" spans="1:23" ht="25.5" customHeight="1" x14ac:dyDescent="0.35">
      <c r="A2" s="113"/>
      <c r="B2" s="113"/>
      <c r="C2" s="113"/>
      <c r="D2" s="113"/>
      <c r="E2" s="16"/>
      <c r="F2" s="16"/>
      <c r="G2" s="16"/>
      <c r="H2" s="16"/>
      <c r="I2" s="16"/>
      <c r="J2" s="16"/>
      <c r="K2" s="16"/>
      <c r="L2" s="16"/>
      <c r="M2" s="16"/>
      <c r="N2" s="16"/>
      <c r="O2" s="16"/>
      <c r="P2" s="16"/>
      <c r="Q2" s="16"/>
      <c r="R2" s="16"/>
      <c r="S2" s="16"/>
      <c r="T2" s="16"/>
      <c r="U2" s="16"/>
      <c r="V2" s="16"/>
      <c r="W2" s="16"/>
    </row>
    <row r="3" spans="1:23" x14ac:dyDescent="0.35">
      <c r="A3" s="114"/>
      <c r="B3" s="114"/>
      <c r="C3" s="114"/>
      <c r="D3" s="114"/>
      <c r="E3" s="114"/>
      <c r="F3" s="16"/>
      <c r="G3" s="16"/>
      <c r="H3" s="16"/>
      <c r="I3" s="16"/>
      <c r="J3" s="16"/>
      <c r="K3" s="16"/>
      <c r="L3" s="16"/>
      <c r="M3" s="16"/>
      <c r="N3" s="16"/>
      <c r="O3" s="16"/>
      <c r="P3" s="16"/>
      <c r="Q3" s="16"/>
      <c r="R3" s="16"/>
      <c r="S3" s="16"/>
      <c r="T3" s="16"/>
      <c r="U3" s="16"/>
      <c r="V3" s="16"/>
      <c r="W3" s="16"/>
    </row>
    <row r="4" spans="1:23" ht="23.5" x14ac:dyDescent="0.45">
      <c r="A4" s="115"/>
      <c r="B4" s="337" t="s">
        <v>1318</v>
      </c>
      <c r="C4" s="338"/>
      <c r="D4" s="338"/>
      <c r="E4" s="116"/>
      <c r="F4" s="16"/>
      <c r="G4" s="16"/>
      <c r="H4" s="16"/>
      <c r="I4" s="16"/>
      <c r="J4" s="16"/>
      <c r="K4" s="16"/>
      <c r="L4" s="16"/>
      <c r="M4" s="16"/>
      <c r="N4" s="16"/>
      <c r="O4" s="16"/>
      <c r="P4" s="16"/>
      <c r="Q4" s="16"/>
      <c r="R4" s="16"/>
      <c r="S4" s="16"/>
      <c r="T4" s="16"/>
      <c r="U4" s="16"/>
      <c r="V4" s="16"/>
      <c r="W4" s="16"/>
    </row>
    <row r="5" spans="1:23" ht="16.5" customHeight="1" x14ac:dyDescent="0.35">
      <c r="A5" s="115"/>
      <c r="B5" s="339" t="s">
        <v>1307</v>
      </c>
      <c r="C5" s="232"/>
      <c r="D5" s="231"/>
      <c r="E5" s="117"/>
      <c r="F5" s="16"/>
      <c r="G5" s="16"/>
      <c r="H5" s="16"/>
      <c r="I5" s="16"/>
      <c r="J5" s="16"/>
      <c r="K5" s="16"/>
      <c r="L5" s="16"/>
      <c r="M5" s="16"/>
      <c r="N5" s="16"/>
      <c r="O5" s="16"/>
      <c r="P5" s="16"/>
      <c r="Q5" s="16"/>
      <c r="R5" s="16"/>
      <c r="S5" s="16"/>
      <c r="T5" s="16"/>
      <c r="U5" s="16"/>
      <c r="V5" s="16"/>
      <c r="W5" s="16"/>
    </row>
    <row r="6" spans="1:23" ht="15.5" x14ac:dyDescent="0.35">
      <c r="A6" s="117"/>
      <c r="B6" s="259"/>
      <c r="C6" s="233"/>
      <c r="D6" s="234"/>
      <c r="E6" s="117"/>
      <c r="F6" s="16"/>
      <c r="G6" s="16"/>
      <c r="H6" s="16"/>
      <c r="I6" s="16"/>
      <c r="J6" s="16"/>
      <c r="K6" s="16"/>
      <c r="L6" s="16"/>
      <c r="M6" s="16"/>
      <c r="N6" s="16"/>
      <c r="O6" s="16"/>
      <c r="P6" s="16"/>
      <c r="Q6" s="16"/>
      <c r="R6" s="16"/>
      <c r="S6" s="16"/>
      <c r="T6" s="16"/>
      <c r="U6" s="16"/>
      <c r="V6" s="16"/>
      <c r="W6" s="16"/>
    </row>
    <row r="7" spans="1:23" ht="15" customHeight="1" x14ac:dyDescent="0.35">
      <c r="A7" s="117"/>
      <c r="B7" s="234"/>
      <c r="C7" s="233"/>
      <c r="D7" s="234"/>
      <c r="E7" s="117"/>
      <c r="F7" s="16"/>
      <c r="G7" s="16"/>
      <c r="H7" s="16"/>
      <c r="I7" s="16"/>
      <c r="J7" s="16"/>
      <c r="K7" s="16"/>
      <c r="L7" s="16"/>
      <c r="M7" s="16"/>
      <c r="N7" s="16"/>
      <c r="O7" s="16"/>
      <c r="P7" s="16"/>
      <c r="Q7" s="16"/>
      <c r="R7" s="16"/>
      <c r="S7" s="16"/>
      <c r="T7" s="16"/>
      <c r="U7" s="16"/>
      <c r="V7" s="16"/>
      <c r="W7" s="16"/>
    </row>
    <row r="8" spans="1:23" ht="16.5" x14ac:dyDescent="0.35">
      <c r="A8" s="117"/>
      <c r="B8" s="231"/>
      <c r="C8" s="235"/>
      <c r="D8" s="234"/>
      <c r="E8" s="117"/>
      <c r="F8" s="16"/>
      <c r="G8" s="16"/>
      <c r="H8" s="16"/>
      <c r="I8" s="16"/>
      <c r="J8" s="16"/>
      <c r="K8" s="16"/>
      <c r="L8" s="16"/>
      <c r="M8" s="16"/>
      <c r="N8" s="16"/>
      <c r="O8" s="16"/>
      <c r="P8" s="16"/>
      <c r="Q8" s="16"/>
      <c r="R8" s="16"/>
      <c r="S8" s="16"/>
      <c r="T8" s="16"/>
      <c r="U8" s="16"/>
      <c r="V8" s="16"/>
      <c r="W8" s="16"/>
    </row>
    <row r="9" spans="1:23" ht="16.5" x14ac:dyDescent="0.35">
      <c r="A9" s="117"/>
      <c r="B9" s="283" t="s">
        <v>1373</v>
      </c>
      <c r="C9" s="235"/>
      <c r="D9" s="234"/>
      <c r="E9" s="117"/>
      <c r="F9" s="16"/>
      <c r="G9" s="16"/>
      <c r="H9" s="16"/>
      <c r="I9" s="16"/>
      <c r="J9" s="16"/>
      <c r="K9" s="16"/>
      <c r="L9" s="16"/>
      <c r="M9" s="16"/>
      <c r="N9" s="16"/>
      <c r="O9" s="16"/>
      <c r="P9" s="16"/>
      <c r="Q9" s="16"/>
      <c r="R9" s="16"/>
      <c r="S9" s="16"/>
      <c r="T9" s="16"/>
      <c r="U9" s="16"/>
      <c r="V9" s="16"/>
      <c r="W9" s="16"/>
    </row>
    <row r="10" spans="1:23" ht="15.5" x14ac:dyDescent="0.35">
      <c r="A10" s="117"/>
      <c r="B10" s="236"/>
      <c r="C10" s="236"/>
      <c r="D10" s="236"/>
      <c r="E10" s="236"/>
      <c r="F10" s="16"/>
      <c r="G10" s="16"/>
      <c r="H10" s="16"/>
      <c r="I10" s="16"/>
      <c r="J10" s="16"/>
      <c r="K10" s="16"/>
      <c r="L10" s="16"/>
      <c r="M10" s="16"/>
      <c r="N10" s="16"/>
      <c r="O10" s="16"/>
      <c r="P10" s="16"/>
      <c r="Q10" s="16"/>
      <c r="R10" s="16"/>
      <c r="S10" s="16"/>
      <c r="T10" s="16"/>
      <c r="U10" s="16"/>
      <c r="V10" s="16"/>
      <c r="W10" s="16"/>
    </row>
    <row r="11" spans="1:23" ht="15.5" x14ac:dyDescent="0.35">
      <c r="A11" s="79"/>
      <c r="B11" s="236"/>
      <c r="C11" s="236"/>
      <c r="D11" s="236"/>
      <c r="E11" s="236"/>
      <c r="F11" s="16"/>
      <c r="G11" s="16"/>
      <c r="H11" s="16"/>
      <c r="I11" s="16"/>
      <c r="J11" s="16"/>
      <c r="K11" s="16"/>
      <c r="L11" s="16"/>
      <c r="M11" s="16"/>
      <c r="N11" s="16"/>
      <c r="O11" s="16"/>
      <c r="P11" s="16"/>
      <c r="Q11" s="16"/>
      <c r="R11" s="16"/>
      <c r="S11" s="16"/>
      <c r="T11" s="16"/>
      <c r="U11" s="16"/>
      <c r="V11" s="16"/>
      <c r="W11" s="16"/>
    </row>
    <row r="12" spans="1:23" ht="16.5" customHeight="1" x14ac:dyDescent="0.35">
      <c r="A12" s="117"/>
      <c r="B12" s="237" t="s">
        <v>293</v>
      </c>
      <c r="C12" s="238"/>
      <c r="D12" s="238"/>
      <c r="E12" s="239"/>
      <c r="F12" s="16"/>
      <c r="G12" s="16"/>
      <c r="H12" s="16"/>
      <c r="I12" s="16" t="s">
        <v>7</v>
      </c>
      <c r="J12" s="16"/>
      <c r="K12" s="16"/>
      <c r="L12" s="16"/>
      <c r="M12" s="16"/>
      <c r="N12" s="16"/>
      <c r="O12" s="16"/>
      <c r="P12" s="16"/>
      <c r="Q12" s="16"/>
      <c r="R12" s="16"/>
      <c r="S12" s="16"/>
      <c r="T12" s="16"/>
      <c r="U12" s="16"/>
      <c r="V12" s="16"/>
      <c r="W12" s="16"/>
    </row>
    <row r="13" spans="1:23" ht="15" customHeight="1" x14ac:dyDescent="0.35">
      <c r="A13" s="117"/>
      <c r="B13" s="229" t="s">
        <v>294</v>
      </c>
      <c r="C13" s="229" t="s">
        <v>127</v>
      </c>
      <c r="D13" s="229" t="s">
        <v>295</v>
      </c>
      <c r="E13" s="117"/>
      <c r="F13" s="16"/>
      <c r="G13" s="16"/>
      <c r="H13" s="16"/>
      <c r="I13" s="16"/>
      <c r="J13" s="16"/>
      <c r="K13" s="16"/>
      <c r="L13" s="16"/>
      <c r="M13" s="16"/>
      <c r="N13" s="16"/>
      <c r="O13" s="16"/>
      <c r="P13" s="16"/>
      <c r="Q13" s="16"/>
      <c r="R13" s="16"/>
      <c r="S13" s="16"/>
      <c r="T13" s="16"/>
      <c r="U13" s="16"/>
      <c r="V13" s="16"/>
      <c r="W13" s="16"/>
    </row>
    <row r="14" spans="1:23" ht="15" customHeight="1" x14ac:dyDescent="0.35">
      <c r="A14" s="117"/>
      <c r="B14" s="345" t="s">
        <v>1306</v>
      </c>
      <c r="C14" s="346">
        <v>45530</v>
      </c>
      <c r="D14" s="352" t="s">
        <v>1371</v>
      </c>
      <c r="E14" s="353"/>
      <c r="F14" s="16"/>
      <c r="G14" s="16"/>
      <c r="H14" s="16"/>
      <c r="I14" s="16"/>
      <c r="J14" s="16"/>
      <c r="K14" s="16"/>
      <c r="L14" s="16"/>
      <c r="M14" s="16"/>
      <c r="N14" s="16"/>
      <c r="O14" s="16"/>
      <c r="P14" s="16"/>
      <c r="Q14" s="16"/>
      <c r="R14" s="16"/>
      <c r="S14" s="16"/>
      <c r="T14" s="16"/>
      <c r="U14" s="16"/>
      <c r="V14" s="16"/>
      <c r="W14" s="16"/>
    </row>
    <row r="15" spans="1:23" s="336" customFormat="1" ht="14.25" customHeight="1" x14ac:dyDescent="0.35">
      <c r="A15" s="117"/>
      <c r="B15" s="334" t="s">
        <v>634</v>
      </c>
      <c r="C15" s="335">
        <v>44965</v>
      </c>
      <c r="D15" s="352"/>
      <c r="E15" s="353"/>
      <c r="F15" s="119"/>
      <c r="G15" s="117"/>
      <c r="H15" s="117"/>
      <c r="I15" s="117"/>
      <c r="J15" s="117"/>
      <c r="K15" s="117"/>
      <c r="L15" s="117"/>
      <c r="M15" s="117"/>
      <c r="N15" s="117"/>
      <c r="O15" s="117"/>
      <c r="P15" s="117"/>
      <c r="Q15" s="117"/>
      <c r="R15" s="117"/>
    </row>
    <row r="16" spans="1:23" s="336" customFormat="1" ht="14.25" customHeight="1" x14ac:dyDescent="0.35">
      <c r="A16" s="117"/>
      <c r="B16" s="334" t="s">
        <v>651</v>
      </c>
      <c r="C16" s="335">
        <v>44620</v>
      </c>
      <c r="D16" s="352"/>
      <c r="E16" s="353"/>
      <c r="F16" s="119"/>
      <c r="G16" s="117"/>
      <c r="H16" s="117"/>
      <c r="I16" s="117"/>
      <c r="J16" s="117"/>
      <c r="K16" s="117"/>
      <c r="L16" s="117"/>
      <c r="M16" s="117"/>
      <c r="N16" s="117"/>
      <c r="O16" s="117"/>
      <c r="P16" s="117"/>
      <c r="Q16" s="117"/>
      <c r="R16" s="117"/>
    </row>
    <row r="17" spans="1:23" s="336" customFormat="1" x14ac:dyDescent="0.35">
      <c r="A17" s="81"/>
      <c r="B17" s="334">
        <v>3</v>
      </c>
      <c r="C17" s="335">
        <v>44309</v>
      </c>
      <c r="D17" s="352"/>
      <c r="E17" s="353"/>
      <c r="F17" s="119"/>
      <c r="G17" s="117"/>
      <c r="H17" s="117"/>
      <c r="I17" s="117"/>
      <c r="J17" s="117"/>
      <c r="K17" s="117"/>
      <c r="L17" s="117"/>
      <c r="M17" s="117"/>
      <c r="N17" s="117"/>
      <c r="O17" s="117"/>
      <c r="P17" s="117"/>
      <c r="Q17" s="117"/>
      <c r="R17" s="117"/>
    </row>
    <row r="18" spans="1:23" s="336" customFormat="1" x14ac:dyDescent="0.35">
      <c r="A18" s="81"/>
      <c r="B18" s="334">
        <v>2.2999999999999998</v>
      </c>
      <c r="C18" s="335">
        <v>44118</v>
      </c>
      <c r="D18" s="352"/>
      <c r="E18" s="353"/>
      <c r="F18" s="119"/>
      <c r="G18" s="117"/>
      <c r="H18" s="117"/>
      <c r="I18" s="117"/>
      <c r="J18" s="117"/>
      <c r="K18" s="117"/>
      <c r="L18" s="117"/>
      <c r="M18" s="117"/>
      <c r="N18" s="117"/>
      <c r="O18" s="117"/>
      <c r="P18" s="117"/>
      <c r="Q18" s="117"/>
      <c r="R18" s="117"/>
    </row>
    <row r="19" spans="1:23" s="336" customFormat="1" ht="14.25" customHeight="1" x14ac:dyDescent="0.35">
      <c r="A19" s="117"/>
      <c r="B19" s="334">
        <v>2.2000000000000002</v>
      </c>
      <c r="C19" s="335">
        <v>44054</v>
      </c>
      <c r="D19" s="352"/>
      <c r="E19" s="353"/>
      <c r="F19" s="119"/>
      <c r="G19" s="117"/>
      <c r="H19" s="117"/>
      <c r="I19" s="117"/>
      <c r="J19" s="117"/>
      <c r="K19" s="117"/>
      <c r="L19" s="117"/>
      <c r="M19" s="117"/>
      <c r="N19" s="117"/>
      <c r="O19" s="117"/>
      <c r="P19" s="117"/>
      <c r="Q19" s="117"/>
      <c r="R19" s="117"/>
    </row>
    <row r="20" spans="1:23" s="336" customFormat="1" x14ac:dyDescent="0.35">
      <c r="A20" s="81"/>
      <c r="B20" s="334">
        <v>2.1</v>
      </c>
      <c r="C20" s="335">
        <v>44015</v>
      </c>
      <c r="D20" s="352"/>
      <c r="E20" s="353"/>
      <c r="F20" s="119"/>
      <c r="G20" s="117"/>
      <c r="H20" s="117"/>
      <c r="I20" s="117"/>
      <c r="J20" s="117"/>
      <c r="K20" s="117"/>
      <c r="L20" s="117"/>
      <c r="M20" s="117"/>
      <c r="N20" s="117"/>
      <c r="O20" s="117"/>
      <c r="P20" s="117"/>
      <c r="Q20" s="117"/>
      <c r="R20" s="117"/>
    </row>
    <row r="21" spans="1:23" s="336" customFormat="1" x14ac:dyDescent="0.35">
      <c r="A21" s="81"/>
      <c r="B21" s="334">
        <v>2</v>
      </c>
      <c r="C21" s="335">
        <v>43993</v>
      </c>
      <c r="D21" s="352"/>
      <c r="E21" s="353"/>
      <c r="F21" s="119"/>
      <c r="G21" s="117"/>
      <c r="H21" s="117"/>
      <c r="I21" s="117"/>
      <c r="J21" s="117"/>
      <c r="K21" s="117"/>
      <c r="L21" s="117"/>
      <c r="M21" s="117"/>
      <c r="N21" s="117"/>
      <c r="O21" s="117"/>
      <c r="P21" s="117"/>
      <c r="Q21" s="117"/>
      <c r="R21" s="117"/>
    </row>
    <row r="22" spans="1:23" s="336" customFormat="1" x14ac:dyDescent="0.35">
      <c r="A22" s="81"/>
      <c r="B22" s="334">
        <v>1</v>
      </c>
      <c r="C22" s="335">
        <v>43936</v>
      </c>
      <c r="D22" s="352"/>
      <c r="E22" s="353"/>
      <c r="F22" s="119"/>
      <c r="G22" s="117"/>
      <c r="H22" s="117"/>
      <c r="I22" s="117"/>
      <c r="J22" s="117"/>
      <c r="K22" s="117"/>
      <c r="L22" s="117"/>
      <c r="M22" s="117"/>
      <c r="N22" s="117"/>
      <c r="O22" s="117"/>
      <c r="P22" s="117"/>
      <c r="Q22" s="117"/>
      <c r="R22" s="117"/>
    </row>
    <row r="23" spans="1:23" x14ac:dyDescent="0.35">
      <c r="A23" s="81"/>
      <c r="B23" s="260"/>
      <c r="C23" s="203"/>
      <c r="D23" s="354"/>
      <c r="E23" s="355"/>
      <c r="F23" s="16"/>
      <c r="G23" s="16"/>
      <c r="H23" s="16"/>
      <c r="I23" s="16"/>
      <c r="J23" s="16"/>
      <c r="K23" s="16"/>
      <c r="L23" s="16"/>
      <c r="M23" s="16"/>
      <c r="N23" s="16"/>
      <c r="O23" s="16"/>
      <c r="P23" s="16"/>
      <c r="Q23" s="16"/>
      <c r="R23" s="16"/>
      <c r="S23" s="16"/>
      <c r="T23" s="16"/>
      <c r="U23" s="16"/>
      <c r="V23" s="16"/>
      <c r="W23" s="16"/>
    </row>
    <row r="24" spans="1:23" ht="20.25" customHeight="1" x14ac:dyDescent="0.35">
      <c r="A24" s="81"/>
      <c r="B24" s="81"/>
      <c r="C24" s="81"/>
      <c r="D24" s="81"/>
      <c r="E24" s="81"/>
      <c r="F24" s="16"/>
      <c r="G24" s="16"/>
      <c r="H24" s="16"/>
      <c r="I24" s="16"/>
      <c r="J24" s="16"/>
      <c r="K24" s="16"/>
      <c r="L24" s="16"/>
      <c r="M24" s="16"/>
      <c r="N24" s="16"/>
      <c r="O24" s="16"/>
      <c r="P24" s="16"/>
      <c r="Q24" s="16"/>
      <c r="R24" s="16"/>
      <c r="S24" s="16"/>
      <c r="T24" s="16"/>
      <c r="U24" s="16"/>
      <c r="V24" s="16"/>
      <c r="W24" s="16"/>
    </row>
    <row r="25" spans="1:23" ht="20.25" customHeight="1" x14ac:dyDescent="0.35">
      <c r="A25" s="81"/>
      <c r="B25" s="350" t="s">
        <v>296</v>
      </c>
      <c r="C25" s="350"/>
      <c r="D25" s="350"/>
      <c r="E25" s="81"/>
      <c r="F25" s="16"/>
      <c r="G25" s="16"/>
      <c r="H25" s="16"/>
      <c r="I25" s="16"/>
      <c r="J25" s="16"/>
      <c r="K25" s="16"/>
      <c r="L25" s="16"/>
      <c r="M25" s="16"/>
      <c r="N25" s="16"/>
      <c r="O25" s="16"/>
      <c r="P25" s="16"/>
      <c r="Q25" s="16"/>
      <c r="R25" s="16"/>
      <c r="S25" s="16"/>
      <c r="T25" s="16"/>
      <c r="U25" s="16"/>
      <c r="V25" s="16"/>
      <c r="W25" s="16"/>
    </row>
    <row r="26" spans="1:23" ht="20.25" customHeight="1" x14ac:dyDescent="0.35">
      <c r="A26" s="80"/>
      <c r="B26" s="349" t="s">
        <v>297</v>
      </c>
      <c r="C26" s="349"/>
      <c r="D26" s="349"/>
      <c r="E26" s="81"/>
      <c r="F26" s="16"/>
      <c r="G26" s="16"/>
      <c r="H26" s="16"/>
      <c r="I26" s="16"/>
      <c r="J26" s="16"/>
      <c r="K26" s="16"/>
      <c r="L26" s="16"/>
      <c r="M26" s="16"/>
      <c r="N26" s="16"/>
      <c r="O26" s="16"/>
      <c r="P26" s="16"/>
      <c r="Q26" s="16"/>
      <c r="R26" s="16"/>
      <c r="S26" s="16"/>
      <c r="T26" s="16"/>
      <c r="U26" s="16"/>
      <c r="V26" s="16"/>
      <c r="W26" s="16"/>
    </row>
    <row r="27" spans="1:23" ht="20.25" customHeight="1" x14ac:dyDescent="0.35">
      <c r="A27" s="81"/>
      <c r="B27" s="350" t="s">
        <v>298</v>
      </c>
      <c r="C27" s="350"/>
      <c r="D27" s="350"/>
      <c r="E27" s="81"/>
      <c r="F27" s="16"/>
      <c r="G27" s="16"/>
      <c r="H27" s="16"/>
      <c r="I27" s="16"/>
      <c r="J27" s="16"/>
      <c r="K27" s="16"/>
      <c r="L27" s="16"/>
      <c r="M27" s="16"/>
      <c r="N27" s="16"/>
      <c r="O27" s="16"/>
      <c r="P27" s="16"/>
      <c r="Q27" s="16"/>
      <c r="R27" s="16"/>
      <c r="S27" s="16"/>
      <c r="T27" s="16"/>
      <c r="U27" s="16"/>
      <c r="V27" s="16"/>
      <c r="W27" s="16"/>
    </row>
    <row r="28" spans="1:23" ht="47.25" customHeight="1" x14ac:dyDescent="0.35">
      <c r="A28" s="81"/>
      <c r="B28" s="348" t="s">
        <v>299</v>
      </c>
      <c r="C28" s="348"/>
      <c r="D28" s="348"/>
      <c r="E28" s="81"/>
      <c r="F28" s="16"/>
      <c r="G28" s="16"/>
      <c r="H28" s="16"/>
      <c r="I28" s="16"/>
      <c r="J28" s="16"/>
      <c r="K28" s="16"/>
      <c r="L28" s="16"/>
      <c r="M28" s="16"/>
      <c r="N28" s="16"/>
      <c r="O28" s="16"/>
      <c r="P28" s="16"/>
      <c r="Q28" s="16"/>
      <c r="R28" s="16"/>
      <c r="S28" s="16"/>
      <c r="T28" s="16"/>
      <c r="U28" s="16"/>
      <c r="V28" s="16"/>
      <c r="W28" s="16"/>
    </row>
    <row r="29" spans="1:23" ht="20.25" customHeight="1" x14ac:dyDescent="0.35">
      <c r="A29" s="81"/>
      <c r="B29" s="350" t="s">
        <v>300</v>
      </c>
      <c r="C29" s="350"/>
      <c r="D29" s="350"/>
      <c r="E29" s="81"/>
      <c r="F29" s="16"/>
      <c r="G29" s="16"/>
      <c r="H29" s="16"/>
      <c r="I29" s="16"/>
      <c r="J29" s="16"/>
      <c r="K29" s="16"/>
      <c r="L29" s="16"/>
      <c r="M29" s="16"/>
      <c r="N29" s="16"/>
      <c r="O29" s="16"/>
      <c r="P29" s="16"/>
      <c r="Q29" s="16"/>
      <c r="R29" s="16"/>
      <c r="S29" s="16"/>
      <c r="T29" s="16"/>
      <c r="U29" s="16"/>
      <c r="V29" s="16"/>
      <c r="W29" s="16"/>
    </row>
    <row r="30" spans="1:23" ht="20.25" customHeight="1" x14ac:dyDescent="0.35">
      <c r="A30" s="81"/>
      <c r="B30" s="351" t="s">
        <v>301</v>
      </c>
      <c r="C30" s="351"/>
      <c r="D30" s="351"/>
      <c r="E30" s="81"/>
      <c r="F30" s="16"/>
      <c r="G30" s="16"/>
      <c r="H30" s="16"/>
      <c r="I30" s="16"/>
      <c r="J30" s="16"/>
      <c r="K30" s="16"/>
      <c r="L30" s="16"/>
      <c r="M30" s="16"/>
      <c r="N30" s="16"/>
      <c r="O30" s="16"/>
      <c r="P30" s="16"/>
      <c r="Q30" s="16"/>
      <c r="R30" s="16"/>
      <c r="S30" s="16"/>
      <c r="T30" s="16"/>
      <c r="U30" s="16"/>
      <c r="V30" s="16"/>
      <c r="W30" s="16"/>
    </row>
    <row r="31" spans="1:23" ht="20.25" customHeight="1" x14ac:dyDescent="0.35">
      <c r="A31" s="81"/>
      <c r="B31" s="347" t="s">
        <v>1335</v>
      </c>
      <c r="C31" s="347"/>
      <c r="D31" s="347"/>
      <c r="E31" s="81"/>
      <c r="F31" s="16"/>
      <c r="G31" s="16"/>
      <c r="H31" s="16"/>
      <c r="I31" s="16"/>
      <c r="J31" s="16"/>
      <c r="K31" s="16"/>
      <c r="L31" s="16"/>
      <c r="M31" s="16"/>
      <c r="N31" s="16"/>
      <c r="O31" s="16"/>
      <c r="P31" s="16"/>
      <c r="Q31" s="16"/>
      <c r="R31" s="16"/>
      <c r="S31" s="16"/>
      <c r="T31" s="16"/>
      <c r="U31" s="16"/>
      <c r="V31" s="16"/>
      <c r="W31" s="16"/>
    </row>
    <row r="32" spans="1:23" ht="20.25" customHeight="1" x14ac:dyDescent="0.35">
      <c r="A32" s="81"/>
      <c r="B32" s="348" t="s">
        <v>302</v>
      </c>
      <c r="C32" s="348"/>
      <c r="D32" s="348"/>
      <c r="E32" s="81"/>
      <c r="F32" s="16"/>
      <c r="G32" s="16"/>
      <c r="H32" s="16"/>
      <c r="I32" s="16"/>
      <c r="J32" s="16"/>
      <c r="K32" s="16"/>
      <c r="L32" s="16"/>
      <c r="M32" s="16"/>
      <c r="N32" s="16"/>
      <c r="O32" s="16"/>
      <c r="P32" s="16"/>
      <c r="Q32" s="16"/>
      <c r="R32" s="16"/>
      <c r="S32" s="16"/>
      <c r="T32" s="16"/>
      <c r="U32" s="16"/>
      <c r="V32" s="16"/>
      <c r="W32" s="16"/>
    </row>
    <row r="33" spans="1:23" ht="15" customHeight="1" x14ac:dyDescent="0.35">
      <c r="A33" s="81"/>
      <c r="B33" s="81"/>
      <c r="C33" s="81"/>
      <c r="D33" s="81"/>
      <c r="E33" s="81"/>
      <c r="F33" s="16"/>
      <c r="G33" s="16"/>
      <c r="H33" s="16"/>
      <c r="I33" s="16"/>
      <c r="J33" s="16"/>
      <c r="K33" s="16"/>
      <c r="L33" s="16"/>
      <c r="M33" s="16"/>
      <c r="N33" s="16"/>
      <c r="O33" s="16"/>
      <c r="P33" s="16"/>
      <c r="Q33" s="16"/>
      <c r="R33" s="16"/>
      <c r="S33" s="16"/>
      <c r="T33" s="16"/>
      <c r="U33" s="16"/>
      <c r="V33" s="16"/>
      <c r="W33" s="16"/>
    </row>
    <row r="34" spans="1:23" x14ac:dyDescent="0.35">
      <c r="A34" s="16"/>
      <c r="B34" s="16"/>
      <c r="C34" s="16"/>
      <c r="D34" s="16"/>
      <c r="E34" s="16"/>
      <c r="F34" s="16"/>
      <c r="G34" s="16"/>
      <c r="H34" s="16"/>
      <c r="I34" s="16"/>
      <c r="J34" s="16"/>
      <c r="K34" s="16"/>
      <c r="L34" s="16"/>
      <c r="M34" s="16"/>
      <c r="N34" s="16"/>
      <c r="O34" s="16"/>
      <c r="P34" s="16"/>
      <c r="Q34" s="16"/>
      <c r="R34" s="16"/>
      <c r="S34" s="16"/>
      <c r="T34" s="16"/>
      <c r="U34" s="16"/>
      <c r="V34" s="16"/>
      <c r="W34" s="16"/>
    </row>
    <row r="35" spans="1:23" x14ac:dyDescent="0.35">
      <c r="A35" s="16"/>
      <c r="B35" s="16"/>
      <c r="C35" s="16"/>
      <c r="D35" s="16"/>
      <c r="E35" s="16"/>
      <c r="F35" s="16"/>
      <c r="G35" s="16"/>
      <c r="H35" s="16"/>
      <c r="I35" s="16"/>
      <c r="J35" s="16"/>
      <c r="K35" s="16"/>
      <c r="L35" s="16"/>
      <c r="M35" s="16"/>
      <c r="N35" s="16"/>
      <c r="O35" s="16"/>
      <c r="P35" s="16"/>
      <c r="Q35" s="16"/>
      <c r="R35" s="16"/>
      <c r="S35" s="16"/>
      <c r="T35" s="16"/>
      <c r="U35" s="16"/>
      <c r="V35" s="16"/>
      <c r="W35" s="16"/>
    </row>
    <row r="36" spans="1:23" x14ac:dyDescent="0.35">
      <c r="A36" s="16"/>
      <c r="B36" s="16"/>
      <c r="C36" s="16"/>
      <c r="D36" s="16"/>
      <c r="E36" s="16"/>
      <c r="F36" s="16"/>
      <c r="G36" s="16"/>
      <c r="H36" s="16"/>
      <c r="I36" s="16"/>
      <c r="J36" s="16"/>
      <c r="K36" s="16"/>
      <c r="L36" s="16"/>
      <c r="M36" s="16"/>
      <c r="N36" s="16"/>
      <c r="O36" s="16"/>
      <c r="P36" s="16"/>
      <c r="Q36" s="16"/>
      <c r="R36" s="16"/>
      <c r="S36" s="16"/>
      <c r="T36" s="16"/>
      <c r="U36" s="16"/>
      <c r="V36" s="16"/>
      <c r="W36" s="16"/>
    </row>
    <row r="37" spans="1:23" x14ac:dyDescent="0.35">
      <c r="A37" s="16"/>
      <c r="B37" s="16"/>
      <c r="C37" s="16"/>
      <c r="D37" s="16"/>
      <c r="E37" s="16"/>
      <c r="F37" s="16"/>
      <c r="G37" s="16"/>
      <c r="H37" s="16"/>
      <c r="I37" s="16"/>
      <c r="J37" s="16"/>
      <c r="K37" s="16"/>
      <c r="L37" s="16"/>
      <c r="M37" s="16"/>
      <c r="N37" s="16"/>
      <c r="O37" s="16"/>
      <c r="P37" s="16"/>
      <c r="Q37" s="16"/>
      <c r="R37" s="16"/>
      <c r="S37" s="16"/>
      <c r="T37" s="16"/>
      <c r="U37" s="16"/>
      <c r="V37" s="16"/>
      <c r="W37" s="16"/>
    </row>
    <row r="38" spans="1:23" x14ac:dyDescent="0.35">
      <c r="A38" s="16"/>
      <c r="B38" s="16"/>
      <c r="C38" s="16"/>
      <c r="D38" s="16"/>
      <c r="E38" s="16"/>
      <c r="F38" s="16"/>
      <c r="G38" s="16"/>
      <c r="H38" s="16"/>
      <c r="I38" s="16"/>
      <c r="J38" s="16"/>
      <c r="K38" s="16"/>
      <c r="L38" s="16"/>
      <c r="M38" s="16"/>
      <c r="N38" s="16"/>
      <c r="O38" s="16"/>
      <c r="P38" s="16"/>
      <c r="Q38" s="16"/>
      <c r="R38" s="16"/>
      <c r="S38" s="16"/>
      <c r="T38" s="16"/>
      <c r="U38" s="16"/>
      <c r="V38" s="16"/>
      <c r="W38" s="16"/>
    </row>
    <row r="39" spans="1:23" x14ac:dyDescent="0.35">
      <c r="A39" s="16"/>
      <c r="B39" s="16"/>
      <c r="C39" s="16"/>
      <c r="D39" s="16"/>
      <c r="E39" s="16"/>
      <c r="F39" s="16"/>
      <c r="G39" s="16"/>
      <c r="H39" s="16"/>
      <c r="I39" s="16"/>
      <c r="J39" s="16"/>
      <c r="K39" s="16"/>
      <c r="L39" s="16"/>
      <c r="M39" s="16"/>
      <c r="N39" s="16"/>
      <c r="O39" s="16"/>
      <c r="P39" s="16"/>
      <c r="Q39" s="16"/>
      <c r="R39" s="16"/>
      <c r="S39" s="16"/>
      <c r="T39" s="16"/>
      <c r="U39" s="16"/>
      <c r="V39" s="16"/>
      <c r="W39" s="16"/>
    </row>
    <row r="40" spans="1:23" x14ac:dyDescent="0.35">
      <c r="A40" s="16"/>
      <c r="B40" s="16"/>
      <c r="C40" s="16"/>
      <c r="D40" s="16"/>
      <c r="E40" s="16"/>
      <c r="F40" s="16"/>
      <c r="G40" s="16"/>
      <c r="H40" s="16"/>
      <c r="I40" s="16"/>
      <c r="J40" s="16"/>
      <c r="K40" s="16"/>
      <c r="L40" s="16"/>
      <c r="M40" s="16"/>
      <c r="N40" s="16"/>
      <c r="O40" s="16"/>
      <c r="P40" s="16"/>
      <c r="Q40" s="16"/>
      <c r="R40" s="16"/>
      <c r="S40" s="16"/>
      <c r="T40" s="16"/>
      <c r="U40" s="16"/>
      <c r="V40" s="16"/>
      <c r="W40" s="16"/>
    </row>
    <row r="41" spans="1:23" x14ac:dyDescent="0.35">
      <c r="A41" s="16"/>
      <c r="B41" s="16"/>
      <c r="C41" s="16"/>
      <c r="D41" s="16"/>
      <c r="E41" s="16"/>
      <c r="F41" s="16"/>
      <c r="G41" s="16"/>
      <c r="H41" s="16"/>
      <c r="I41" s="16"/>
      <c r="J41" s="16"/>
      <c r="K41" s="16"/>
      <c r="L41" s="16"/>
      <c r="M41" s="16"/>
      <c r="N41" s="16"/>
      <c r="O41" s="16"/>
      <c r="P41" s="16"/>
      <c r="Q41" s="16"/>
      <c r="R41" s="16"/>
      <c r="S41" s="16"/>
      <c r="T41" s="16"/>
      <c r="U41" s="16"/>
      <c r="V41" s="16"/>
      <c r="W41" s="16"/>
    </row>
    <row r="42" spans="1:23" x14ac:dyDescent="0.35">
      <c r="A42" s="16"/>
      <c r="B42" s="16"/>
      <c r="C42" s="16"/>
      <c r="D42" s="16"/>
      <c r="E42" s="16"/>
      <c r="F42" s="16"/>
      <c r="G42" s="16"/>
      <c r="H42" s="16"/>
      <c r="I42" s="16"/>
      <c r="J42" s="16"/>
      <c r="K42" s="16"/>
      <c r="L42" s="16"/>
      <c r="M42" s="16"/>
      <c r="N42" s="16"/>
      <c r="O42" s="16"/>
      <c r="P42" s="16"/>
      <c r="Q42" s="16"/>
      <c r="R42" s="16"/>
      <c r="S42" s="16"/>
      <c r="T42" s="16"/>
      <c r="U42" s="16"/>
      <c r="V42" s="16"/>
      <c r="W42" s="16"/>
    </row>
    <row r="43" spans="1:23" x14ac:dyDescent="0.35">
      <c r="A43" s="16"/>
      <c r="B43" s="16"/>
      <c r="C43" s="16"/>
      <c r="D43" s="16"/>
      <c r="E43" s="16"/>
      <c r="F43" s="16"/>
      <c r="G43" s="16"/>
      <c r="H43" s="16"/>
      <c r="I43" s="16"/>
      <c r="J43" s="16"/>
      <c r="K43" s="16"/>
      <c r="L43" s="16"/>
      <c r="M43" s="16"/>
      <c r="N43" s="16"/>
      <c r="O43" s="16"/>
      <c r="P43" s="16"/>
      <c r="Q43" s="16"/>
      <c r="R43" s="16"/>
      <c r="S43" s="16"/>
      <c r="T43" s="16"/>
      <c r="U43" s="16"/>
      <c r="V43" s="16"/>
      <c r="W43" s="16"/>
    </row>
    <row r="44" spans="1:23" x14ac:dyDescent="0.35">
      <c r="A44" s="16"/>
      <c r="B44" s="16"/>
      <c r="C44" s="16"/>
      <c r="D44" s="16"/>
      <c r="E44" s="16"/>
      <c r="F44" s="16"/>
      <c r="G44" s="16"/>
      <c r="H44" s="16"/>
      <c r="I44" s="16"/>
      <c r="J44" s="16"/>
      <c r="K44" s="16"/>
      <c r="L44" s="16"/>
      <c r="M44" s="16"/>
      <c r="N44" s="16"/>
      <c r="O44" s="16"/>
      <c r="P44" s="16"/>
      <c r="Q44" s="16"/>
      <c r="R44" s="16"/>
      <c r="S44" s="16"/>
      <c r="T44" s="16"/>
      <c r="U44" s="16"/>
      <c r="V44" s="16"/>
      <c r="W44" s="16"/>
    </row>
    <row r="45" spans="1:23" x14ac:dyDescent="0.35">
      <c r="A45" s="16"/>
      <c r="B45" s="16"/>
      <c r="C45" s="16"/>
      <c r="D45" s="16"/>
      <c r="E45" s="16"/>
      <c r="F45" s="16"/>
      <c r="G45" s="16"/>
      <c r="H45" s="16"/>
      <c r="I45" s="16"/>
      <c r="J45" s="16"/>
      <c r="K45" s="16"/>
      <c r="L45" s="16"/>
      <c r="M45" s="16"/>
      <c r="N45" s="16"/>
      <c r="O45" s="16"/>
      <c r="P45" s="16"/>
      <c r="Q45" s="16"/>
      <c r="R45" s="16"/>
      <c r="S45" s="16"/>
      <c r="T45" s="16"/>
      <c r="U45" s="16"/>
      <c r="V45" s="16"/>
      <c r="W45" s="16"/>
    </row>
    <row r="46" spans="1:23" x14ac:dyDescent="0.35">
      <c r="A46" s="16"/>
      <c r="B46" s="16"/>
      <c r="C46" s="16"/>
      <c r="D46" s="16"/>
      <c r="E46" s="16"/>
      <c r="F46" s="16"/>
      <c r="G46" s="16"/>
      <c r="H46" s="16"/>
      <c r="I46" s="16"/>
      <c r="J46" s="16"/>
      <c r="K46" s="16"/>
      <c r="L46" s="16"/>
      <c r="M46" s="16"/>
      <c r="N46" s="16"/>
      <c r="O46" s="16"/>
      <c r="P46" s="16"/>
      <c r="Q46" s="16"/>
      <c r="R46" s="16"/>
      <c r="S46" s="16"/>
      <c r="T46" s="16"/>
      <c r="U46" s="16"/>
      <c r="V46" s="16"/>
      <c r="W46" s="16"/>
    </row>
    <row r="47" spans="1:23" x14ac:dyDescent="0.35">
      <c r="A47" s="16"/>
      <c r="B47" s="16"/>
      <c r="C47" s="16"/>
      <c r="D47" s="16"/>
      <c r="E47" s="16"/>
      <c r="F47" s="16"/>
      <c r="G47" s="16"/>
      <c r="H47" s="16"/>
      <c r="I47" s="16"/>
      <c r="J47" s="16"/>
      <c r="K47" s="16"/>
      <c r="L47" s="16"/>
      <c r="M47" s="16"/>
      <c r="N47" s="16"/>
      <c r="O47" s="16"/>
      <c r="P47" s="16"/>
      <c r="Q47" s="16"/>
      <c r="R47" s="16"/>
      <c r="S47" s="16"/>
      <c r="T47" s="16"/>
      <c r="U47" s="16"/>
      <c r="V47" s="16"/>
      <c r="W47" s="16"/>
    </row>
    <row r="48" spans="1:23" x14ac:dyDescent="0.35">
      <c r="A48" s="16"/>
      <c r="B48" s="16"/>
      <c r="C48" s="16"/>
      <c r="D48" s="16"/>
      <c r="E48" s="16"/>
      <c r="F48" s="16"/>
      <c r="G48" s="16"/>
      <c r="H48" s="16"/>
      <c r="I48" s="16"/>
      <c r="J48" s="16"/>
      <c r="K48" s="16"/>
      <c r="L48" s="16"/>
      <c r="M48" s="16"/>
      <c r="N48" s="16"/>
      <c r="O48" s="16"/>
      <c r="P48" s="16"/>
      <c r="Q48" s="16"/>
      <c r="R48" s="16"/>
      <c r="S48" s="16"/>
      <c r="T48" s="16"/>
      <c r="U48" s="16"/>
      <c r="V48" s="16"/>
      <c r="W48" s="16"/>
    </row>
    <row r="49" spans="1:23" x14ac:dyDescent="0.35">
      <c r="A49" s="16"/>
      <c r="B49" s="16"/>
      <c r="C49" s="16"/>
      <c r="D49" s="16"/>
      <c r="E49" s="16"/>
      <c r="F49" s="16"/>
      <c r="G49" s="16"/>
      <c r="H49" s="16"/>
      <c r="I49" s="16"/>
      <c r="J49" s="16"/>
      <c r="K49" s="16"/>
      <c r="L49" s="16"/>
      <c r="M49" s="16"/>
      <c r="N49" s="16"/>
      <c r="O49" s="16"/>
      <c r="P49" s="16"/>
      <c r="Q49" s="16"/>
      <c r="R49" s="16"/>
      <c r="S49" s="16"/>
      <c r="T49" s="16"/>
      <c r="U49" s="16"/>
      <c r="V49" s="16"/>
      <c r="W49" s="16"/>
    </row>
    <row r="50" spans="1:23" x14ac:dyDescent="0.35">
      <c r="A50" s="16"/>
      <c r="B50" s="16"/>
      <c r="C50" s="16"/>
      <c r="D50" s="16"/>
      <c r="E50" s="16"/>
      <c r="F50" s="16"/>
      <c r="G50" s="16"/>
      <c r="H50" s="16"/>
      <c r="I50" s="16"/>
      <c r="J50" s="16"/>
      <c r="K50" s="16"/>
      <c r="L50" s="16"/>
      <c r="M50" s="16"/>
      <c r="N50" s="16"/>
      <c r="O50" s="16"/>
      <c r="P50" s="16"/>
      <c r="Q50" s="16"/>
      <c r="R50" s="16"/>
      <c r="S50" s="16"/>
      <c r="T50" s="16"/>
      <c r="U50" s="16"/>
      <c r="V50" s="16"/>
      <c r="W50" s="16"/>
    </row>
    <row r="51" spans="1:23" x14ac:dyDescent="0.35">
      <c r="A51" s="16"/>
      <c r="B51" s="16"/>
      <c r="C51" s="16"/>
      <c r="D51" s="16"/>
      <c r="E51" s="16"/>
      <c r="F51" s="16"/>
      <c r="G51" s="16"/>
      <c r="H51" s="16"/>
      <c r="I51" s="16"/>
      <c r="J51" s="16"/>
      <c r="K51" s="16"/>
      <c r="L51" s="16"/>
      <c r="M51" s="16"/>
      <c r="N51" s="16"/>
      <c r="O51" s="16"/>
      <c r="P51" s="16"/>
      <c r="Q51" s="16"/>
      <c r="R51" s="16"/>
      <c r="S51" s="16"/>
      <c r="T51" s="16"/>
      <c r="U51" s="16"/>
      <c r="V51" s="16"/>
      <c r="W51" s="16"/>
    </row>
    <row r="52" spans="1:23" x14ac:dyDescent="0.35">
      <c r="A52" s="16"/>
      <c r="B52" s="16"/>
      <c r="C52" s="16"/>
      <c r="D52" s="16"/>
      <c r="E52" s="16"/>
      <c r="F52" s="16"/>
      <c r="G52" s="16"/>
      <c r="H52" s="16"/>
      <c r="I52" s="16"/>
      <c r="J52" s="16"/>
      <c r="K52" s="16"/>
      <c r="L52" s="16"/>
      <c r="M52" s="16"/>
      <c r="N52" s="16"/>
      <c r="O52" s="16"/>
      <c r="P52" s="16"/>
      <c r="Q52" s="16"/>
      <c r="R52" s="16"/>
      <c r="S52" s="16"/>
      <c r="T52" s="16"/>
      <c r="U52" s="16"/>
      <c r="V52" s="16"/>
      <c r="W52" s="16"/>
    </row>
    <row r="53" spans="1:23" x14ac:dyDescent="0.35">
      <c r="A53" s="16"/>
      <c r="B53" s="16"/>
      <c r="C53" s="16"/>
      <c r="D53" s="16"/>
      <c r="E53" s="16"/>
      <c r="F53" s="16"/>
      <c r="G53" s="16"/>
      <c r="H53" s="16"/>
      <c r="I53" s="16"/>
      <c r="J53" s="16"/>
      <c r="K53" s="16"/>
      <c r="L53" s="16"/>
      <c r="M53" s="16"/>
      <c r="N53" s="16"/>
      <c r="O53" s="16"/>
      <c r="P53" s="16"/>
      <c r="Q53" s="16"/>
      <c r="R53" s="16"/>
      <c r="S53" s="16"/>
      <c r="T53" s="16"/>
      <c r="U53" s="16"/>
      <c r="V53" s="16"/>
      <c r="W53" s="16"/>
    </row>
    <row r="54" spans="1:23" x14ac:dyDescent="0.35">
      <c r="A54" s="16"/>
      <c r="B54" s="16"/>
      <c r="C54" s="16"/>
      <c r="D54" s="16"/>
      <c r="E54" s="16"/>
      <c r="F54" s="16"/>
      <c r="G54" s="16"/>
      <c r="H54" s="16"/>
      <c r="I54" s="16"/>
      <c r="J54" s="16"/>
      <c r="K54" s="16"/>
      <c r="L54" s="16"/>
      <c r="M54" s="16"/>
      <c r="N54" s="16"/>
      <c r="O54" s="16"/>
      <c r="P54" s="16"/>
      <c r="Q54" s="16"/>
      <c r="R54" s="16"/>
      <c r="S54" s="16"/>
      <c r="T54" s="16"/>
      <c r="U54" s="16"/>
      <c r="V54" s="16"/>
      <c r="W54" s="16"/>
    </row>
    <row r="55" spans="1:23" x14ac:dyDescent="0.35">
      <c r="A55" s="16"/>
      <c r="B55" s="16"/>
      <c r="C55" s="16"/>
      <c r="D55" s="16"/>
      <c r="E55" s="16"/>
      <c r="F55" s="16"/>
      <c r="G55" s="16"/>
      <c r="H55" s="16"/>
      <c r="I55" s="16"/>
      <c r="J55" s="16"/>
      <c r="K55" s="16"/>
      <c r="L55" s="16"/>
      <c r="M55" s="16"/>
      <c r="N55" s="16"/>
      <c r="O55" s="16"/>
      <c r="P55" s="16"/>
      <c r="Q55" s="16"/>
      <c r="R55" s="16"/>
      <c r="S55" s="16"/>
      <c r="T55" s="16"/>
      <c r="U55" s="16"/>
      <c r="V55" s="16"/>
      <c r="W55" s="16"/>
    </row>
    <row r="56" spans="1:23" x14ac:dyDescent="0.35">
      <c r="A56" s="16"/>
      <c r="B56" s="16"/>
      <c r="C56" s="16"/>
      <c r="D56" s="16"/>
      <c r="E56" s="16"/>
      <c r="F56" s="16"/>
      <c r="G56" s="16"/>
      <c r="H56" s="16"/>
      <c r="I56" s="16"/>
      <c r="J56" s="16"/>
      <c r="K56" s="16"/>
      <c r="L56" s="16"/>
      <c r="M56" s="16"/>
      <c r="N56" s="16"/>
      <c r="O56" s="16"/>
      <c r="P56" s="16"/>
      <c r="Q56" s="16"/>
      <c r="R56" s="16"/>
      <c r="S56" s="16"/>
      <c r="T56" s="16"/>
      <c r="U56" s="16"/>
      <c r="V56" s="16"/>
      <c r="W56" s="16"/>
    </row>
    <row r="57" spans="1:23" x14ac:dyDescent="0.35">
      <c r="A57" s="16"/>
      <c r="B57" s="16"/>
      <c r="C57" s="16"/>
      <c r="D57" s="16"/>
      <c r="E57" s="16"/>
      <c r="F57" s="16"/>
      <c r="G57" s="16"/>
      <c r="H57" s="16"/>
      <c r="I57" s="16"/>
      <c r="J57" s="16"/>
      <c r="K57" s="16"/>
      <c r="L57" s="16"/>
      <c r="M57" s="16"/>
      <c r="N57" s="16"/>
      <c r="O57" s="16"/>
      <c r="P57" s="16"/>
      <c r="Q57" s="16"/>
      <c r="R57" s="16"/>
      <c r="S57" s="16"/>
      <c r="T57" s="16"/>
      <c r="U57" s="16"/>
      <c r="V57" s="16"/>
      <c r="W57" s="16"/>
    </row>
    <row r="58" spans="1:23" x14ac:dyDescent="0.35">
      <c r="A58" s="16"/>
      <c r="B58" s="16"/>
      <c r="C58" s="16"/>
      <c r="D58" s="16"/>
      <c r="E58" s="16"/>
      <c r="F58" s="16"/>
      <c r="G58" s="16"/>
      <c r="H58" s="16"/>
      <c r="I58" s="16"/>
      <c r="J58" s="16"/>
      <c r="K58" s="16"/>
      <c r="L58" s="16"/>
      <c r="M58" s="16"/>
      <c r="N58" s="16"/>
      <c r="O58" s="16"/>
      <c r="P58" s="16"/>
      <c r="Q58" s="16"/>
      <c r="R58" s="16"/>
      <c r="S58" s="16"/>
      <c r="T58" s="16"/>
      <c r="U58" s="16"/>
      <c r="V58" s="16"/>
      <c r="W58" s="16"/>
    </row>
    <row r="59" spans="1:23" x14ac:dyDescent="0.35">
      <c r="A59" s="16"/>
      <c r="B59" s="16"/>
      <c r="C59" s="16"/>
      <c r="D59" s="16"/>
      <c r="E59" s="16"/>
      <c r="F59" s="16"/>
      <c r="G59" s="16"/>
      <c r="H59" s="16"/>
      <c r="I59" s="16"/>
      <c r="J59" s="16"/>
      <c r="K59" s="16"/>
      <c r="L59" s="16"/>
      <c r="M59" s="16"/>
      <c r="N59" s="16"/>
      <c r="O59" s="16"/>
      <c r="P59" s="16"/>
      <c r="Q59" s="16"/>
      <c r="R59" s="16"/>
      <c r="S59" s="16"/>
      <c r="T59" s="16"/>
      <c r="U59" s="16"/>
      <c r="V59" s="16"/>
      <c r="W59" s="16"/>
    </row>
    <row r="60" spans="1:23" x14ac:dyDescent="0.35">
      <c r="A60" s="16"/>
      <c r="B60" s="16"/>
      <c r="C60" s="16"/>
      <c r="D60" s="16"/>
      <c r="E60" s="16"/>
      <c r="F60" s="16"/>
      <c r="G60" s="16"/>
      <c r="H60" s="16"/>
      <c r="I60" s="16"/>
      <c r="J60" s="16"/>
      <c r="K60" s="16"/>
      <c r="L60" s="16"/>
      <c r="M60" s="16"/>
      <c r="N60" s="16"/>
      <c r="O60" s="16"/>
      <c r="P60" s="16"/>
      <c r="Q60" s="16"/>
      <c r="R60" s="16"/>
      <c r="S60" s="16"/>
      <c r="T60" s="16"/>
      <c r="U60" s="16"/>
      <c r="V60" s="16"/>
      <c r="W60" s="16"/>
    </row>
    <row r="61" spans="1:23" x14ac:dyDescent="0.35">
      <c r="A61" s="16"/>
      <c r="B61" s="16"/>
      <c r="C61" s="16"/>
      <c r="D61" s="16"/>
      <c r="E61" s="16"/>
      <c r="F61" s="16"/>
      <c r="G61" s="16"/>
      <c r="H61" s="16"/>
      <c r="I61" s="16"/>
      <c r="J61" s="16"/>
      <c r="K61" s="16"/>
      <c r="L61" s="16"/>
      <c r="M61" s="16"/>
      <c r="N61" s="16"/>
      <c r="O61" s="16"/>
      <c r="P61" s="16"/>
      <c r="Q61" s="16"/>
      <c r="R61" s="16"/>
      <c r="S61" s="16"/>
      <c r="T61" s="16"/>
      <c r="U61" s="16"/>
      <c r="V61" s="16"/>
      <c r="W61" s="16"/>
    </row>
    <row r="62" spans="1:23" x14ac:dyDescent="0.35">
      <c r="A62" s="16"/>
      <c r="B62" s="16"/>
      <c r="C62" s="16"/>
      <c r="D62" s="16"/>
      <c r="E62" s="16"/>
      <c r="F62" s="16"/>
      <c r="G62" s="16"/>
      <c r="H62" s="16"/>
      <c r="I62" s="16"/>
      <c r="J62" s="16"/>
      <c r="K62" s="16"/>
      <c r="L62" s="16"/>
      <c r="M62" s="16"/>
      <c r="N62" s="16"/>
      <c r="O62" s="16"/>
      <c r="P62" s="16"/>
      <c r="Q62" s="16"/>
      <c r="R62" s="16"/>
      <c r="S62" s="16"/>
      <c r="T62" s="16"/>
      <c r="U62" s="16"/>
      <c r="V62" s="16"/>
      <c r="W62" s="16"/>
    </row>
    <row r="63" spans="1:23" x14ac:dyDescent="0.35">
      <c r="A63" s="16"/>
      <c r="B63" s="16"/>
      <c r="C63" s="16"/>
      <c r="D63" s="16"/>
      <c r="E63" s="16"/>
      <c r="F63" s="16"/>
      <c r="G63" s="16"/>
      <c r="H63" s="16"/>
      <c r="I63" s="16"/>
      <c r="J63" s="16"/>
      <c r="K63" s="16"/>
      <c r="L63" s="16"/>
      <c r="M63" s="16"/>
      <c r="N63" s="16"/>
      <c r="O63" s="16"/>
      <c r="P63" s="16"/>
      <c r="Q63" s="16"/>
      <c r="R63" s="16"/>
      <c r="S63" s="16"/>
      <c r="T63" s="16"/>
      <c r="U63" s="16"/>
      <c r="V63" s="16"/>
      <c r="W63" s="16"/>
    </row>
    <row r="64" spans="1:23" x14ac:dyDescent="0.35">
      <c r="A64" s="16"/>
      <c r="B64" s="16"/>
      <c r="C64" s="16"/>
      <c r="D64" s="16"/>
      <c r="E64" s="16"/>
      <c r="F64" s="16"/>
      <c r="G64" s="16"/>
      <c r="H64" s="16"/>
      <c r="I64" s="16"/>
      <c r="J64" s="16"/>
      <c r="K64" s="16"/>
      <c r="L64" s="16"/>
      <c r="M64" s="16"/>
      <c r="N64" s="16"/>
      <c r="O64" s="16"/>
      <c r="P64" s="16"/>
      <c r="Q64" s="16"/>
      <c r="R64" s="16"/>
      <c r="S64" s="16"/>
      <c r="T64" s="16"/>
      <c r="U64" s="16"/>
      <c r="V64" s="16"/>
      <c r="W64" s="16"/>
    </row>
    <row r="65" spans="1:23" x14ac:dyDescent="0.35">
      <c r="A65" s="16"/>
      <c r="B65" s="16"/>
      <c r="C65" s="16"/>
      <c r="D65" s="16"/>
      <c r="E65" s="16"/>
      <c r="F65" s="16"/>
      <c r="G65" s="16"/>
      <c r="H65" s="16"/>
      <c r="I65" s="16"/>
      <c r="J65" s="16"/>
      <c r="K65" s="16"/>
      <c r="L65" s="16"/>
      <c r="M65" s="16"/>
      <c r="N65" s="16"/>
      <c r="O65" s="16"/>
      <c r="P65" s="16"/>
      <c r="Q65" s="16"/>
      <c r="R65" s="16"/>
      <c r="S65" s="16"/>
      <c r="T65" s="16"/>
      <c r="U65" s="16"/>
      <c r="V65" s="16"/>
      <c r="W65" s="16"/>
    </row>
    <row r="66" spans="1:23" x14ac:dyDescent="0.35">
      <c r="A66" s="16"/>
      <c r="B66" s="16"/>
      <c r="C66" s="16"/>
      <c r="D66" s="16"/>
      <c r="E66" s="16"/>
      <c r="F66" s="16"/>
      <c r="G66" s="16"/>
      <c r="H66" s="16"/>
      <c r="I66" s="16"/>
      <c r="J66" s="16"/>
      <c r="K66" s="16"/>
      <c r="L66" s="16"/>
      <c r="M66" s="16"/>
      <c r="N66" s="16"/>
      <c r="O66" s="16"/>
      <c r="P66" s="16"/>
      <c r="Q66" s="16"/>
      <c r="R66" s="16"/>
      <c r="S66" s="16"/>
      <c r="T66" s="16"/>
      <c r="U66" s="16"/>
      <c r="V66" s="16"/>
      <c r="W66" s="16"/>
    </row>
    <row r="67" spans="1:23" x14ac:dyDescent="0.35">
      <c r="A67" s="16"/>
      <c r="B67" s="16"/>
      <c r="C67" s="16"/>
      <c r="D67" s="16"/>
      <c r="E67" s="16"/>
      <c r="F67" s="16"/>
      <c r="G67" s="16"/>
      <c r="H67" s="16"/>
      <c r="I67" s="16"/>
      <c r="J67" s="16"/>
      <c r="K67" s="16"/>
      <c r="L67" s="16"/>
      <c r="M67" s="16"/>
      <c r="N67" s="16"/>
      <c r="O67" s="16"/>
      <c r="P67" s="16"/>
      <c r="Q67" s="16"/>
      <c r="R67" s="16"/>
      <c r="S67" s="16"/>
      <c r="T67" s="16"/>
      <c r="U67" s="16"/>
      <c r="V67" s="16"/>
      <c r="W67" s="16"/>
    </row>
    <row r="68" spans="1:23" x14ac:dyDescent="0.35">
      <c r="A68" s="16"/>
      <c r="B68" s="16"/>
      <c r="C68" s="16"/>
      <c r="D68" s="16"/>
      <c r="E68" s="16"/>
      <c r="F68" s="16"/>
      <c r="G68" s="16"/>
      <c r="H68" s="16"/>
      <c r="I68" s="16"/>
      <c r="J68" s="16"/>
      <c r="K68" s="16"/>
      <c r="L68" s="16"/>
      <c r="M68" s="16"/>
      <c r="N68" s="16"/>
      <c r="O68" s="16"/>
      <c r="P68" s="16"/>
      <c r="Q68" s="16"/>
      <c r="R68" s="16"/>
      <c r="S68" s="16"/>
      <c r="T68" s="16"/>
      <c r="U68" s="16"/>
      <c r="V68" s="16"/>
      <c r="W68" s="16"/>
    </row>
    <row r="69" spans="1:23" x14ac:dyDescent="0.35">
      <c r="A69" s="16"/>
      <c r="B69" s="16"/>
      <c r="C69" s="16"/>
      <c r="D69" s="16"/>
      <c r="E69" s="16"/>
      <c r="F69" s="16"/>
      <c r="G69" s="16"/>
      <c r="H69" s="16"/>
      <c r="I69" s="16"/>
      <c r="J69" s="16"/>
      <c r="K69" s="16"/>
      <c r="L69" s="16"/>
      <c r="M69" s="16"/>
      <c r="N69" s="16"/>
      <c r="O69" s="16"/>
      <c r="P69" s="16"/>
      <c r="Q69" s="16"/>
      <c r="R69" s="16"/>
      <c r="S69" s="16"/>
      <c r="T69" s="16"/>
      <c r="U69" s="16"/>
      <c r="V69" s="16"/>
      <c r="W69" s="16"/>
    </row>
    <row r="70" spans="1:23" x14ac:dyDescent="0.35">
      <c r="A70" s="16"/>
      <c r="B70" s="16"/>
      <c r="C70" s="16"/>
      <c r="D70" s="16"/>
      <c r="E70" s="16"/>
      <c r="F70" s="16"/>
      <c r="G70" s="16"/>
      <c r="H70" s="16"/>
      <c r="I70" s="16"/>
      <c r="J70" s="16"/>
      <c r="K70" s="16"/>
      <c r="L70" s="16"/>
      <c r="M70" s="16"/>
      <c r="N70" s="16"/>
      <c r="O70" s="16"/>
      <c r="P70" s="16"/>
      <c r="Q70" s="16"/>
      <c r="R70" s="16"/>
      <c r="S70" s="16"/>
      <c r="T70" s="16"/>
      <c r="U70" s="16"/>
      <c r="V70" s="16"/>
      <c r="W70" s="16"/>
    </row>
    <row r="71" spans="1:23" x14ac:dyDescent="0.35">
      <c r="A71" s="16"/>
      <c r="B71" s="16"/>
      <c r="C71" s="16"/>
      <c r="D71" s="16"/>
      <c r="E71" s="16"/>
      <c r="F71" s="16"/>
      <c r="G71" s="16"/>
      <c r="H71" s="16"/>
      <c r="I71" s="16"/>
      <c r="J71" s="16"/>
      <c r="K71" s="16"/>
      <c r="L71" s="16"/>
      <c r="M71" s="16"/>
      <c r="N71" s="16"/>
      <c r="O71" s="16"/>
      <c r="P71" s="16"/>
      <c r="Q71" s="16"/>
      <c r="R71" s="16"/>
      <c r="S71" s="16"/>
      <c r="T71" s="16"/>
      <c r="U71" s="16"/>
      <c r="V71" s="16"/>
      <c r="W71" s="16"/>
    </row>
    <row r="72" spans="1:23" x14ac:dyDescent="0.35">
      <c r="A72" s="16"/>
      <c r="B72" s="16"/>
      <c r="C72" s="16"/>
      <c r="D72" s="16"/>
      <c r="E72" s="16"/>
      <c r="F72" s="16"/>
      <c r="G72" s="16"/>
      <c r="H72" s="16"/>
      <c r="I72" s="16"/>
      <c r="J72" s="16"/>
      <c r="K72" s="16"/>
      <c r="L72" s="16"/>
      <c r="M72" s="16"/>
      <c r="N72" s="16"/>
      <c r="O72" s="16"/>
      <c r="P72" s="16"/>
      <c r="Q72" s="16"/>
      <c r="R72" s="16"/>
      <c r="S72" s="16"/>
      <c r="T72" s="16"/>
      <c r="U72" s="16"/>
      <c r="V72" s="16"/>
      <c r="W72" s="16"/>
    </row>
    <row r="73" spans="1:23" x14ac:dyDescent="0.35">
      <c r="A73" s="16"/>
      <c r="B73" s="16"/>
      <c r="C73" s="16"/>
      <c r="D73" s="16"/>
      <c r="E73" s="16"/>
      <c r="F73" s="16"/>
      <c r="G73" s="16"/>
      <c r="H73" s="16"/>
      <c r="I73" s="16"/>
      <c r="J73" s="16"/>
      <c r="K73" s="16"/>
      <c r="L73" s="16"/>
      <c r="M73" s="16"/>
      <c r="N73" s="16"/>
      <c r="O73" s="16"/>
      <c r="P73" s="16"/>
      <c r="Q73" s="16"/>
      <c r="R73" s="16"/>
      <c r="S73" s="16"/>
      <c r="T73" s="16"/>
      <c r="U73" s="16"/>
      <c r="V73" s="16"/>
      <c r="W73" s="16"/>
    </row>
    <row r="74" spans="1:23" x14ac:dyDescent="0.35">
      <c r="A74" s="16"/>
      <c r="B74" s="16"/>
      <c r="C74" s="16"/>
      <c r="D74" s="16"/>
      <c r="E74" s="16"/>
      <c r="F74" s="16"/>
      <c r="G74" s="16"/>
      <c r="H74" s="16"/>
      <c r="I74" s="16"/>
      <c r="J74" s="16"/>
      <c r="K74" s="16"/>
      <c r="L74" s="16"/>
      <c r="M74" s="16"/>
      <c r="N74" s="16"/>
      <c r="O74" s="16"/>
      <c r="P74" s="16"/>
      <c r="Q74" s="16"/>
      <c r="R74" s="16"/>
      <c r="S74" s="16"/>
      <c r="T74" s="16"/>
      <c r="U74" s="16"/>
      <c r="V74" s="16"/>
      <c r="W74" s="16"/>
    </row>
    <row r="75" spans="1:23" x14ac:dyDescent="0.35">
      <c r="A75" s="16"/>
      <c r="B75" s="16"/>
      <c r="C75" s="16"/>
      <c r="D75" s="16"/>
      <c r="E75" s="16"/>
      <c r="F75" s="16"/>
      <c r="G75" s="16"/>
      <c r="H75" s="16"/>
      <c r="I75" s="16"/>
      <c r="J75" s="16"/>
      <c r="K75" s="16"/>
      <c r="L75" s="16"/>
      <c r="M75" s="16"/>
      <c r="N75" s="16"/>
      <c r="O75" s="16"/>
      <c r="P75" s="16"/>
      <c r="Q75" s="16"/>
      <c r="R75" s="16"/>
      <c r="S75" s="16"/>
      <c r="T75" s="16"/>
      <c r="U75" s="16"/>
      <c r="V75" s="16"/>
      <c r="W75" s="16"/>
    </row>
    <row r="76" spans="1:23" x14ac:dyDescent="0.35">
      <c r="A76" s="16"/>
      <c r="B76" s="16"/>
      <c r="C76" s="16"/>
      <c r="D76" s="16"/>
      <c r="E76" s="16"/>
      <c r="F76" s="16"/>
      <c r="G76" s="16"/>
      <c r="H76" s="16"/>
      <c r="I76" s="16"/>
      <c r="J76" s="16"/>
      <c r="K76" s="16"/>
      <c r="L76" s="16"/>
      <c r="M76" s="16"/>
      <c r="N76" s="16"/>
      <c r="O76" s="16"/>
      <c r="P76" s="16"/>
      <c r="Q76" s="16"/>
      <c r="R76" s="16"/>
      <c r="S76" s="16"/>
      <c r="T76" s="16"/>
      <c r="U76" s="16"/>
      <c r="V76" s="16"/>
      <c r="W76" s="16"/>
    </row>
    <row r="77" spans="1:23" x14ac:dyDescent="0.35">
      <c r="A77" s="16"/>
      <c r="B77" s="16"/>
      <c r="C77" s="16"/>
      <c r="D77" s="16"/>
      <c r="E77" s="16"/>
      <c r="F77" s="16"/>
      <c r="G77" s="16"/>
      <c r="H77" s="16"/>
      <c r="I77" s="16"/>
      <c r="J77" s="16"/>
      <c r="K77" s="16"/>
      <c r="L77" s="16"/>
      <c r="M77" s="16"/>
      <c r="N77" s="16"/>
      <c r="O77" s="16"/>
      <c r="P77" s="16"/>
      <c r="Q77" s="16"/>
      <c r="R77" s="16"/>
      <c r="S77" s="16"/>
      <c r="T77" s="16"/>
      <c r="U77" s="16"/>
      <c r="V77" s="16"/>
      <c r="W77" s="16"/>
    </row>
    <row r="78" spans="1:23" x14ac:dyDescent="0.35">
      <c r="A78" s="16"/>
      <c r="B78" s="16"/>
      <c r="C78" s="16"/>
      <c r="D78" s="16"/>
      <c r="E78" s="16"/>
      <c r="F78" s="16"/>
      <c r="G78" s="16"/>
      <c r="H78" s="16"/>
      <c r="I78" s="16"/>
      <c r="J78" s="16"/>
      <c r="K78" s="16"/>
      <c r="L78" s="16"/>
      <c r="M78" s="16"/>
      <c r="N78" s="16"/>
      <c r="O78" s="16"/>
      <c r="P78" s="16"/>
      <c r="Q78" s="16"/>
      <c r="R78" s="16"/>
      <c r="S78" s="16"/>
      <c r="T78" s="16"/>
      <c r="U78" s="16"/>
      <c r="V78" s="16"/>
      <c r="W78" s="16"/>
    </row>
    <row r="79" spans="1:23" x14ac:dyDescent="0.35">
      <c r="A79" s="16"/>
      <c r="B79" s="16"/>
      <c r="C79" s="16"/>
      <c r="D79" s="16"/>
      <c r="E79" s="16"/>
      <c r="F79" s="16"/>
      <c r="G79" s="16"/>
      <c r="H79" s="16"/>
      <c r="I79" s="16"/>
      <c r="J79" s="16"/>
      <c r="K79" s="16"/>
      <c r="L79" s="16"/>
      <c r="M79" s="16"/>
      <c r="N79" s="16"/>
      <c r="O79" s="16"/>
      <c r="P79" s="16"/>
      <c r="Q79" s="16"/>
      <c r="R79" s="16"/>
      <c r="S79" s="16"/>
      <c r="T79" s="16"/>
      <c r="U79" s="16"/>
      <c r="V79" s="16"/>
      <c r="W79" s="16"/>
    </row>
    <row r="80" spans="1:23" x14ac:dyDescent="0.35">
      <c r="A80" s="16"/>
      <c r="B80" s="16"/>
      <c r="C80" s="16"/>
      <c r="D80" s="16"/>
      <c r="E80" s="16"/>
      <c r="F80" s="16"/>
      <c r="G80" s="16"/>
      <c r="H80" s="16"/>
      <c r="I80" s="16"/>
      <c r="J80" s="16"/>
      <c r="K80" s="16"/>
      <c r="L80" s="16"/>
      <c r="M80" s="16"/>
      <c r="N80" s="16"/>
      <c r="O80" s="16"/>
      <c r="P80" s="16"/>
      <c r="Q80" s="16"/>
      <c r="R80" s="16"/>
      <c r="S80" s="16"/>
      <c r="T80" s="16"/>
      <c r="U80" s="16"/>
      <c r="V80" s="16"/>
      <c r="W80" s="16"/>
    </row>
    <row r="81" spans="1:23" x14ac:dyDescent="0.35">
      <c r="A81" s="16"/>
      <c r="B81" s="16"/>
      <c r="C81" s="16"/>
      <c r="D81" s="16"/>
      <c r="E81" s="16"/>
      <c r="F81" s="16"/>
      <c r="G81" s="16"/>
      <c r="H81" s="16"/>
      <c r="I81" s="16"/>
      <c r="J81" s="16"/>
      <c r="K81" s="16"/>
      <c r="L81" s="16"/>
      <c r="M81" s="16"/>
      <c r="N81" s="16"/>
      <c r="O81" s="16"/>
      <c r="P81" s="16"/>
      <c r="Q81" s="16"/>
      <c r="R81" s="16"/>
      <c r="S81" s="16"/>
      <c r="T81" s="16"/>
      <c r="U81" s="16"/>
      <c r="V81" s="16"/>
      <c r="W81" s="16"/>
    </row>
    <row r="82" spans="1:23" x14ac:dyDescent="0.35">
      <c r="A82" s="16"/>
      <c r="B82" s="16"/>
      <c r="C82" s="16"/>
      <c r="D82" s="16"/>
      <c r="E82" s="16"/>
      <c r="F82" s="16"/>
      <c r="G82" s="16"/>
      <c r="H82" s="16"/>
      <c r="I82" s="16"/>
      <c r="J82" s="16"/>
      <c r="K82" s="16"/>
      <c r="L82" s="16"/>
      <c r="M82" s="16"/>
      <c r="N82" s="16"/>
      <c r="O82" s="16"/>
      <c r="P82" s="16"/>
      <c r="Q82" s="16"/>
      <c r="R82" s="16"/>
      <c r="S82" s="16"/>
      <c r="T82" s="16"/>
      <c r="U82" s="16"/>
      <c r="V82" s="16"/>
      <c r="W82" s="16"/>
    </row>
    <row r="83" spans="1:23" x14ac:dyDescent="0.35">
      <c r="A83" s="16"/>
      <c r="B83" s="16"/>
      <c r="C83" s="16"/>
      <c r="D83" s="16"/>
      <c r="E83" s="16"/>
      <c r="F83" s="16"/>
      <c r="G83" s="16"/>
      <c r="H83" s="16"/>
      <c r="I83" s="16"/>
      <c r="J83" s="16"/>
      <c r="K83" s="16"/>
      <c r="L83" s="16"/>
      <c r="M83" s="16"/>
      <c r="N83" s="16"/>
      <c r="O83" s="16"/>
      <c r="P83" s="16"/>
      <c r="Q83" s="16"/>
      <c r="R83" s="16"/>
      <c r="S83" s="16"/>
      <c r="T83" s="16"/>
      <c r="U83" s="16"/>
      <c r="V83" s="16"/>
      <c r="W83" s="16"/>
    </row>
    <row r="84" spans="1:23" x14ac:dyDescent="0.35">
      <c r="A84" s="16"/>
      <c r="B84" s="16"/>
      <c r="C84" s="16"/>
      <c r="D84" s="16"/>
      <c r="E84" s="16"/>
      <c r="F84" s="16"/>
      <c r="G84" s="16"/>
      <c r="H84" s="16"/>
      <c r="I84" s="16"/>
      <c r="J84" s="16"/>
      <c r="K84" s="16"/>
      <c r="L84" s="16"/>
      <c r="M84" s="16"/>
      <c r="N84" s="16"/>
      <c r="O84" s="16"/>
      <c r="P84" s="16"/>
      <c r="Q84" s="16"/>
      <c r="R84" s="16"/>
      <c r="S84" s="16"/>
      <c r="T84" s="16"/>
      <c r="U84" s="16"/>
      <c r="V84" s="16"/>
      <c r="W84" s="16"/>
    </row>
    <row r="85" spans="1:23" x14ac:dyDescent="0.35">
      <c r="A85" s="16"/>
      <c r="B85" s="16"/>
      <c r="C85" s="16"/>
      <c r="D85" s="16"/>
      <c r="E85" s="16"/>
      <c r="F85" s="16"/>
      <c r="G85" s="16"/>
      <c r="H85" s="16"/>
      <c r="I85" s="16"/>
      <c r="J85" s="16"/>
      <c r="K85" s="16"/>
      <c r="L85" s="16"/>
      <c r="M85" s="16"/>
      <c r="N85" s="16"/>
      <c r="O85" s="16"/>
      <c r="P85" s="16"/>
      <c r="Q85" s="16"/>
      <c r="R85" s="16"/>
      <c r="S85" s="16"/>
      <c r="T85" s="16"/>
      <c r="U85" s="16"/>
      <c r="V85" s="16"/>
      <c r="W85" s="16"/>
    </row>
    <row r="86" spans="1:23" x14ac:dyDescent="0.35">
      <c r="A86" s="16"/>
      <c r="B86" s="16"/>
      <c r="C86" s="16"/>
      <c r="D86" s="16"/>
      <c r="E86" s="16"/>
      <c r="F86" s="16"/>
      <c r="G86" s="16"/>
      <c r="H86" s="16"/>
      <c r="I86" s="16"/>
      <c r="J86" s="16"/>
      <c r="K86" s="16"/>
      <c r="L86" s="16"/>
      <c r="M86" s="16"/>
      <c r="N86" s="16"/>
      <c r="O86" s="16"/>
      <c r="P86" s="16"/>
      <c r="Q86" s="16"/>
      <c r="R86" s="16"/>
      <c r="S86" s="16"/>
      <c r="T86" s="16"/>
      <c r="U86" s="16"/>
      <c r="V86" s="16"/>
      <c r="W86" s="16"/>
    </row>
    <row r="87" spans="1:23" x14ac:dyDescent="0.35">
      <c r="A87" s="16"/>
      <c r="B87" s="16"/>
      <c r="C87" s="16"/>
      <c r="D87" s="16"/>
      <c r="E87" s="16"/>
      <c r="F87" s="16"/>
      <c r="G87" s="16"/>
      <c r="H87" s="16"/>
      <c r="I87" s="16"/>
      <c r="J87" s="16"/>
      <c r="K87" s="16"/>
      <c r="L87" s="16"/>
      <c r="M87" s="16"/>
      <c r="N87" s="16"/>
      <c r="O87" s="16"/>
      <c r="P87" s="16"/>
      <c r="Q87" s="16"/>
      <c r="R87" s="16"/>
      <c r="S87" s="16"/>
      <c r="T87" s="16"/>
      <c r="U87" s="16"/>
      <c r="V87" s="16"/>
      <c r="W87" s="16"/>
    </row>
    <row r="88" spans="1:23" x14ac:dyDescent="0.35">
      <c r="A88" s="16"/>
      <c r="B88" s="16"/>
      <c r="C88" s="16"/>
      <c r="D88" s="16"/>
      <c r="E88" s="16"/>
      <c r="F88" s="16"/>
      <c r="G88" s="16"/>
      <c r="H88" s="16"/>
      <c r="I88" s="16"/>
      <c r="J88" s="16"/>
      <c r="K88" s="16"/>
      <c r="L88" s="16"/>
      <c r="M88" s="16"/>
      <c r="N88" s="16"/>
      <c r="O88" s="16"/>
      <c r="P88" s="16"/>
      <c r="Q88" s="16"/>
      <c r="R88" s="16"/>
      <c r="S88" s="16"/>
      <c r="T88" s="16"/>
      <c r="U88" s="16"/>
      <c r="V88" s="16"/>
      <c r="W88" s="16"/>
    </row>
    <row r="89" spans="1:23" x14ac:dyDescent="0.35">
      <c r="A89" s="16"/>
      <c r="B89" s="16"/>
      <c r="C89" s="16"/>
      <c r="D89" s="16"/>
      <c r="E89" s="16"/>
      <c r="F89" s="16"/>
      <c r="G89" s="16"/>
      <c r="H89" s="16"/>
      <c r="I89" s="16"/>
      <c r="J89" s="16"/>
      <c r="K89" s="16"/>
      <c r="L89" s="16"/>
      <c r="M89" s="16"/>
      <c r="N89" s="16"/>
      <c r="O89" s="16"/>
      <c r="P89" s="16"/>
      <c r="Q89" s="16"/>
      <c r="R89" s="16"/>
      <c r="S89" s="16"/>
      <c r="T89" s="16"/>
      <c r="U89" s="16"/>
      <c r="V89" s="16"/>
      <c r="W89" s="16"/>
    </row>
    <row r="90" spans="1:23" x14ac:dyDescent="0.35">
      <c r="A90" s="16"/>
      <c r="B90" s="16"/>
      <c r="C90" s="16"/>
      <c r="D90" s="16"/>
      <c r="E90" s="16"/>
      <c r="F90" s="16"/>
      <c r="G90" s="16"/>
      <c r="H90" s="16"/>
      <c r="I90" s="16"/>
      <c r="J90" s="16"/>
      <c r="K90" s="16"/>
      <c r="L90" s="16"/>
      <c r="M90" s="16"/>
      <c r="N90" s="16"/>
      <c r="O90" s="16"/>
      <c r="P90" s="16"/>
      <c r="Q90" s="16"/>
      <c r="R90" s="16"/>
      <c r="S90" s="16"/>
      <c r="T90" s="16"/>
      <c r="U90" s="16"/>
      <c r="V90" s="16"/>
      <c r="W90" s="16"/>
    </row>
    <row r="91" spans="1:23" x14ac:dyDescent="0.35">
      <c r="A91" s="16"/>
      <c r="B91" s="16"/>
      <c r="C91" s="16"/>
      <c r="D91" s="16"/>
      <c r="E91" s="16"/>
      <c r="F91" s="16"/>
      <c r="G91" s="16"/>
      <c r="H91" s="16"/>
      <c r="I91" s="16"/>
      <c r="J91" s="16"/>
      <c r="K91" s="16"/>
      <c r="L91" s="16"/>
      <c r="M91" s="16"/>
      <c r="N91" s="16"/>
      <c r="O91" s="16"/>
      <c r="P91" s="16"/>
      <c r="Q91" s="16"/>
      <c r="R91" s="16"/>
      <c r="S91" s="16"/>
      <c r="T91" s="16"/>
      <c r="U91" s="16"/>
      <c r="V91" s="16"/>
      <c r="W91" s="16"/>
    </row>
    <row r="92" spans="1:23" x14ac:dyDescent="0.35">
      <c r="A92" s="16"/>
      <c r="B92" s="16"/>
      <c r="C92" s="16"/>
      <c r="D92" s="16"/>
      <c r="E92" s="16"/>
      <c r="F92" s="16"/>
      <c r="G92" s="16"/>
      <c r="H92" s="16"/>
      <c r="I92" s="16"/>
      <c r="J92" s="16"/>
      <c r="K92" s="16"/>
      <c r="L92" s="16"/>
      <c r="M92" s="16"/>
      <c r="N92" s="16"/>
      <c r="O92" s="16"/>
      <c r="P92" s="16"/>
      <c r="Q92" s="16"/>
      <c r="R92" s="16"/>
      <c r="S92" s="16"/>
      <c r="T92" s="16"/>
      <c r="U92" s="16"/>
      <c r="V92" s="16"/>
      <c r="W92" s="16"/>
    </row>
    <row r="93" spans="1:23" x14ac:dyDescent="0.35">
      <c r="A93" s="16"/>
      <c r="B93" s="16"/>
      <c r="C93" s="16"/>
      <c r="D93" s="16"/>
      <c r="E93" s="16"/>
      <c r="F93" s="16"/>
      <c r="G93" s="16"/>
      <c r="H93" s="16"/>
      <c r="I93" s="16"/>
      <c r="J93" s="16"/>
      <c r="K93" s="16"/>
      <c r="L93" s="16"/>
      <c r="M93" s="16"/>
      <c r="N93" s="16"/>
      <c r="O93" s="16"/>
      <c r="P93" s="16"/>
      <c r="Q93" s="16"/>
      <c r="R93" s="16"/>
      <c r="S93" s="16"/>
      <c r="T93" s="16"/>
      <c r="U93" s="16"/>
      <c r="V93" s="16"/>
      <c r="W93" s="16"/>
    </row>
    <row r="94" spans="1:23" x14ac:dyDescent="0.35">
      <c r="A94" s="16"/>
      <c r="B94" s="16"/>
      <c r="C94" s="16"/>
      <c r="D94" s="16"/>
      <c r="E94" s="16"/>
      <c r="F94" s="16"/>
      <c r="G94" s="16"/>
      <c r="H94" s="16"/>
      <c r="I94" s="16"/>
      <c r="J94" s="16"/>
      <c r="K94" s="16"/>
      <c r="L94" s="16"/>
      <c r="M94" s="16"/>
      <c r="N94" s="16"/>
      <c r="O94" s="16"/>
      <c r="P94" s="16"/>
      <c r="Q94" s="16"/>
      <c r="R94" s="16"/>
      <c r="S94" s="16"/>
      <c r="T94" s="16"/>
      <c r="U94" s="16"/>
      <c r="V94" s="16"/>
      <c r="W94" s="16"/>
    </row>
    <row r="95" spans="1:23" x14ac:dyDescent="0.35">
      <c r="A95" s="16"/>
      <c r="B95" s="16"/>
      <c r="C95" s="16"/>
      <c r="D95" s="16"/>
      <c r="E95" s="16"/>
      <c r="F95" s="16"/>
      <c r="G95" s="16"/>
      <c r="H95" s="16"/>
      <c r="I95" s="16"/>
      <c r="J95" s="16"/>
      <c r="K95" s="16"/>
      <c r="L95" s="16"/>
      <c r="M95" s="16"/>
      <c r="N95" s="16"/>
      <c r="O95" s="16"/>
      <c r="P95" s="16"/>
      <c r="Q95" s="16"/>
      <c r="R95" s="16"/>
      <c r="S95" s="16"/>
      <c r="T95" s="16"/>
      <c r="U95" s="16"/>
      <c r="V95" s="16"/>
      <c r="W95" s="16"/>
    </row>
    <row r="96" spans="1:23" x14ac:dyDescent="0.35">
      <c r="A96" s="16"/>
      <c r="B96" s="16"/>
      <c r="C96" s="16"/>
      <c r="D96" s="16"/>
      <c r="E96" s="16"/>
      <c r="F96" s="16"/>
      <c r="G96" s="16"/>
      <c r="H96" s="16"/>
      <c r="I96" s="16"/>
      <c r="J96" s="16"/>
      <c r="K96" s="16"/>
      <c r="L96" s="16"/>
      <c r="M96" s="16"/>
      <c r="N96" s="16"/>
      <c r="O96" s="16"/>
      <c r="P96" s="16"/>
      <c r="Q96" s="16"/>
      <c r="R96" s="16"/>
      <c r="S96" s="16"/>
      <c r="T96" s="16"/>
      <c r="U96" s="16"/>
      <c r="V96" s="16"/>
      <c r="W96" s="16"/>
    </row>
    <row r="97" spans="1:23" x14ac:dyDescent="0.35">
      <c r="A97" s="16"/>
      <c r="B97" s="16"/>
      <c r="C97" s="16"/>
      <c r="D97" s="16"/>
      <c r="E97" s="16"/>
      <c r="F97" s="16"/>
      <c r="G97" s="16"/>
      <c r="H97" s="16"/>
      <c r="I97" s="16"/>
      <c r="J97" s="16"/>
      <c r="K97" s="16"/>
      <c r="L97" s="16"/>
      <c r="M97" s="16"/>
      <c r="N97" s="16"/>
      <c r="O97" s="16"/>
      <c r="P97" s="16"/>
      <c r="Q97" s="16"/>
      <c r="R97" s="16"/>
      <c r="S97" s="16"/>
      <c r="T97" s="16"/>
      <c r="U97" s="16"/>
      <c r="V97" s="16"/>
      <c r="W97" s="16"/>
    </row>
    <row r="98" spans="1:23" x14ac:dyDescent="0.35">
      <c r="A98" s="16"/>
      <c r="B98" s="16"/>
      <c r="C98" s="16"/>
      <c r="D98" s="16"/>
      <c r="E98" s="16"/>
      <c r="F98" s="16"/>
      <c r="G98" s="16"/>
      <c r="H98" s="16"/>
      <c r="I98" s="16"/>
      <c r="J98" s="16"/>
      <c r="K98" s="16"/>
      <c r="L98" s="16"/>
      <c r="M98" s="16"/>
      <c r="N98" s="16"/>
      <c r="O98" s="16"/>
      <c r="P98" s="16"/>
      <c r="Q98" s="16"/>
      <c r="R98" s="16"/>
      <c r="S98" s="16"/>
      <c r="T98" s="16"/>
      <c r="U98" s="16"/>
      <c r="V98" s="16"/>
      <c r="W98" s="16"/>
    </row>
    <row r="99" spans="1:23" x14ac:dyDescent="0.35">
      <c r="A99" s="16"/>
      <c r="B99" s="16"/>
      <c r="C99" s="16"/>
      <c r="D99" s="16"/>
      <c r="E99" s="16"/>
      <c r="F99" s="16"/>
      <c r="G99" s="16"/>
      <c r="H99" s="16"/>
      <c r="I99" s="16"/>
      <c r="J99" s="16"/>
      <c r="K99" s="16"/>
      <c r="L99" s="16"/>
      <c r="M99" s="16"/>
      <c r="N99" s="16"/>
      <c r="O99" s="16"/>
      <c r="P99" s="16"/>
      <c r="Q99" s="16"/>
      <c r="R99" s="16"/>
      <c r="S99" s="16"/>
      <c r="T99" s="16"/>
      <c r="U99" s="16"/>
      <c r="V99" s="16"/>
      <c r="W99" s="16"/>
    </row>
    <row r="100" spans="1:23"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row>
    <row r="101" spans="1:23"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row>
    <row r="102" spans="1:23"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row>
    <row r="103" spans="1:23"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row>
    <row r="104" spans="1:23"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row>
    <row r="105" spans="1:23"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row>
    <row r="106" spans="1:23"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row>
    <row r="107" spans="1:23"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row>
    <row r="108" spans="1:23"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row>
    <row r="109" spans="1:23"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row>
    <row r="110" spans="1:23"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row>
    <row r="111" spans="1:23" x14ac:dyDescent="0.35">
      <c r="A111" s="16"/>
      <c r="B111" s="16"/>
      <c r="C111" s="16"/>
      <c r="D111" s="16"/>
      <c r="E111" s="16"/>
      <c r="F111" s="16"/>
      <c r="G111" s="16"/>
      <c r="H111" s="16"/>
      <c r="I111" s="16"/>
      <c r="J111" s="16"/>
      <c r="K111" s="16"/>
      <c r="L111" s="16"/>
      <c r="M111" s="16"/>
      <c r="N111" s="16"/>
      <c r="O111" s="16"/>
      <c r="P111" s="16"/>
      <c r="Q111" s="16"/>
      <c r="R111" s="16"/>
      <c r="S111" s="16"/>
      <c r="T111" s="16"/>
      <c r="U111" s="16"/>
      <c r="V111" s="16"/>
      <c r="W111" s="16"/>
    </row>
    <row r="112" spans="1:23" x14ac:dyDescent="0.35">
      <c r="A112" s="16"/>
      <c r="B112" s="16"/>
      <c r="C112" s="16"/>
      <c r="D112" s="16"/>
      <c r="E112" s="16"/>
      <c r="F112" s="16"/>
      <c r="G112" s="16"/>
      <c r="H112" s="16"/>
      <c r="I112" s="16"/>
      <c r="J112" s="16"/>
      <c r="K112" s="16"/>
      <c r="L112" s="16"/>
      <c r="M112" s="16"/>
      <c r="N112" s="16"/>
      <c r="O112" s="16"/>
      <c r="P112" s="16"/>
      <c r="Q112" s="16"/>
      <c r="R112" s="16"/>
      <c r="S112" s="16"/>
      <c r="T112" s="16"/>
      <c r="U112" s="16"/>
      <c r="V112" s="16"/>
      <c r="W112" s="16"/>
    </row>
    <row r="113" spans="1:23" x14ac:dyDescent="0.35">
      <c r="A113" s="16"/>
      <c r="B113" s="16"/>
      <c r="C113" s="16"/>
      <c r="D113" s="16"/>
      <c r="E113" s="16"/>
      <c r="F113" s="16"/>
      <c r="G113" s="16"/>
      <c r="H113" s="16"/>
      <c r="I113" s="16"/>
      <c r="J113" s="16"/>
      <c r="K113" s="16"/>
      <c r="L113" s="16"/>
      <c r="M113" s="16"/>
      <c r="N113" s="16"/>
      <c r="O113" s="16"/>
      <c r="P113" s="16"/>
      <c r="Q113" s="16"/>
      <c r="R113" s="16"/>
      <c r="S113" s="16"/>
      <c r="T113" s="16"/>
      <c r="U113" s="16"/>
      <c r="V113" s="16"/>
      <c r="W113" s="16"/>
    </row>
    <row r="114" spans="1:23" x14ac:dyDescent="0.35">
      <c r="A114" s="16"/>
      <c r="B114" s="16"/>
      <c r="C114" s="16"/>
      <c r="D114" s="16"/>
      <c r="E114" s="16"/>
      <c r="F114" s="16"/>
      <c r="G114" s="16"/>
      <c r="H114" s="16"/>
      <c r="I114" s="16"/>
      <c r="J114" s="16"/>
      <c r="K114" s="16"/>
      <c r="L114" s="16"/>
      <c r="M114" s="16"/>
      <c r="N114" s="16"/>
      <c r="O114" s="16"/>
      <c r="P114" s="16"/>
      <c r="Q114" s="16"/>
      <c r="R114" s="16"/>
      <c r="S114" s="16"/>
      <c r="T114" s="16"/>
      <c r="U114" s="16"/>
      <c r="V114" s="16"/>
      <c r="W114" s="16"/>
    </row>
    <row r="115" spans="1:23" x14ac:dyDescent="0.35">
      <c r="A115" s="16"/>
      <c r="B115" s="16"/>
      <c r="C115" s="16"/>
      <c r="D115" s="16"/>
      <c r="E115" s="16"/>
      <c r="F115" s="16"/>
      <c r="G115" s="16"/>
      <c r="H115" s="16"/>
      <c r="I115" s="16"/>
      <c r="J115" s="16"/>
      <c r="K115" s="16"/>
      <c r="L115" s="16"/>
      <c r="M115" s="16"/>
      <c r="N115" s="16"/>
      <c r="O115" s="16"/>
      <c r="P115" s="16"/>
      <c r="Q115" s="16"/>
      <c r="R115" s="16"/>
      <c r="S115" s="16"/>
      <c r="T115" s="16"/>
      <c r="U115" s="16"/>
      <c r="V115" s="16"/>
      <c r="W115" s="16"/>
    </row>
    <row r="116" spans="1:23" x14ac:dyDescent="0.35">
      <c r="A116" s="16"/>
      <c r="B116" s="16"/>
      <c r="C116" s="16"/>
      <c r="D116" s="16"/>
      <c r="E116" s="16"/>
      <c r="F116" s="16"/>
      <c r="G116" s="16"/>
      <c r="H116" s="16"/>
      <c r="I116" s="16"/>
      <c r="J116" s="16"/>
      <c r="K116" s="16"/>
      <c r="L116" s="16"/>
      <c r="M116" s="16"/>
      <c r="N116" s="16"/>
      <c r="O116" s="16"/>
      <c r="P116" s="16"/>
      <c r="Q116" s="16"/>
      <c r="R116" s="16"/>
      <c r="S116" s="16"/>
      <c r="T116" s="16"/>
      <c r="U116" s="16"/>
      <c r="V116" s="16"/>
      <c r="W116" s="16"/>
    </row>
    <row r="117" spans="1:23" x14ac:dyDescent="0.35">
      <c r="A117" s="16"/>
      <c r="B117" s="16"/>
      <c r="C117" s="16"/>
      <c r="D117" s="16"/>
      <c r="E117" s="16"/>
      <c r="F117" s="16"/>
      <c r="G117" s="16"/>
      <c r="H117" s="16"/>
      <c r="I117" s="16"/>
      <c r="J117" s="16"/>
      <c r="K117" s="16"/>
      <c r="L117" s="16"/>
      <c r="M117" s="16"/>
      <c r="N117" s="16"/>
      <c r="O117" s="16"/>
      <c r="P117" s="16"/>
      <c r="Q117" s="16"/>
      <c r="R117" s="16"/>
      <c r="S117" s="16"/>
      <c r="T117" s="16"/>
      <c r="U117" s="16"/>
      <c r="V117" s="16"/>
      <c r="W117" s="16"/>
    </row>
    <row r="118" spans="1:23" x14ac:dyDescent="0.35">
      <c r="A118" s="16"/>
      <c r="B118" s="16"/>
      <c r="C118" s="16"/>
      <c r="D118" s="16"/>
      <c r="E118" s="16"/>
      <c r="F118" s="16"/>
      <c r="G118" s="16"/>
      <c r="H118" s="16"/>
      <c r="I118" s="16"/>
      <c r="J118" s="16"/>
      <c r="K118" s="16"/>
      <c r="L118" s="16"/>
      <c r="M118" s="16"/>
      <c r="N118" s="16"/>
      <c r="O118" s="16"/>
      <c r="P118" s="16"/>
      <c r="Q118" s="16"/>
      <c r="R118" s="16"/>
      <c r="S118" s="16"/>
      <c r="T118" s="16"/>
      <c r="U118" s="16"/>
      <c r="V118" s="16"/>
      <c r="W118" s="16"/>
    </row>
    <row r="119" spans="1:23" x14ac:dyDescent="0.35">
      <c r="A119" s="16"/>
      <c r="B119" s="16"/>
      <c r="C119" s="16"/>
      <c r="D119" s="16"/>
      <c r="E119" s="16"/>
      <c r="F119" s="16"/>
      <c r="G119" s="16"/>
      <c r="H119" s="16"/>
      <c r="I119" s="16"/>
      <c r="J119" s="16"/>
      <c r="K119" s="16"/>
      <c r="L119" s="16"/>
      <c r="M119" s="16"/>
      <c r="N119" s="16"/>
      <c r="O119" s="16"/>
      <c r="P119" s="16"/>
      <c r="Q119" s="16"/>
      <c r="R119" s="16"/>
      <c r="S119" s="16"/>
      <c r="T119" s="16"/>
      <c r="U119" s="16"/>
      <c r="V119" s="16"/>
      <c r="W119" s="16"/>
    </row>
    <row r="120" spans="1:23" x14ac:dyDescent="0.35">
      <c r="A120" s="16"/>
      <c r="B120" s="16"/>
      <c r="C120" s="16"/>
      <c r="D120" s="16"/>
      <c r="E120" s="16"/>
      <c r="F120" s="16"/>
      <c r="G120" s="16"/>
      <c r="H120" s="16"/>
      <c r="I120" s="16"/>
      <c r="J120" s="16"/>
      <c r="K120" s="16"/>
      <c r="L120" s="16"/>
      <c r="M120" s="16"/>
      <c r="N120" s="16"/>
      <c r="O120" s="16"/>
      <c r="P120" s="16"/>
      <c r="Q120" s="16"/>
      <c r="R120" s="16"/>
      <c r="S120" s="16"/>
      <c r="T120" s="16"/>
      <c r="U120" s="16"/>
      <c r="V120" s="16"/>
      <c r="W120" s="16"/>
    </row>
    <row r="121" spans="1:23" x14ac:dyDescent="0.35">
      <c r="A121" s="16"/>
      <c r="B121" s="16"/>
      <c r="C121" s="16"/>
      <c r="D121" s="16"/>
      <c r="E121" s="16"/>
      <c r="F121" s="16"/>
      <c r="G121" s="16"/>
      <c r="H121" s="16"/>
      <c r="I121" s="16"/>
      <c r="J121" s="16"/>
      <c r="K121" s="16"/>
      <c r="L121" s="16"/>
      <c r="M121" s="16"/>
      <c r="N121" s="16"/>
      <c r="O121" s="16"/>
      <c r="P121" s="16"/>
      <c r="Q121" s="16"/>
      <c r="R121" s="16"/>
      <c r="S121" s="16"/>
      <c r="T121" s="16"/>
      <c r="U121" s="16"/>
      <c r="V121" s="16"/>
      <c r="W121" s="16"/>
    </row>
    <row r="122" spans="1:23" x14ac:dyDescent="0.35">
      <c r="A122" s="16"/>
      <c r="B122" s="16"/>
      <c r="C122" s="16"/>
      <c r="D122" s="16"/>
      <c r="E122" s="16"/>
      <c r="F122" s="16"/>
      <c r="G122" s="16"/>
      <c r="H122" s="16"/>
      <c r="I122" s="16"/>
      <c r="J122" s="16"/>
      <c r="K122" s="16"/>
      <c r="L122" s="16"/>
      <c r="M122" s="16"/>
      <c r="N122" s="16"/>
      <c r="O122" s="16"/>
      <c r="P122" s="16"/>
      <c r="Q122" s="16"/>
      <c r="R122" s="16"/>
      <c r="S122" s="16"/>
      <c r="T122" s="16"/>
      <c r="U122" s="16"/>
      <c r="V122" s="16"/>
      <c r="W122" s="16"/>
    </row>
    <row r="123" spans="1:23" x14ac:dyDescent="0.35">
      <c r="A123" s="16"/>
      <c r="B123" s="16"/>
      <c r="C123" s="16"/>
      <c r="D123" s="16"/>
      <c r="E123" s="16"/>
      <c r="F123" s="16"/>
      <c r="G123" s="16"/>
      <c r="H123" s="16"/>
      <c r="I123" s="16"/>
      <c r="J123" s="16"/>
      <c r="K123" s="16"/>
      <c r="L123" s="16"/>
      <c r="M123" s="16"/>
      <c r="N123" s="16"/>
      <c r="O123" s="16"/>
      <c r="P123" s="16"/>
      <c r="Q123" s="16"/>
      <c r="R123" s="16"/>
      <c r="S123" s="16"/>
      <c r="T123" s="16"/>
      <c r="U123" s="16"/>
      <c r="V123" s="16"/>
      <c r="W123" s="16"/>
    </row>
    <row r="124" spans="1:23" x14ac:dyDescent="0.35">
      <c r="A124" s="16"/>
      <c r="B124" s="16"/>
      <c r="C124" s="16"/>
      <c r="D124" s="16"/>
      <c r="E124" s="16"/>
      <c r="F124" s="16"/>
      <c r="G124" s="16"/>
      <c r="H124" s="16"/>
      <c r="I124" s="16"/>
      <c r="J124" s="16"/>
      <c r="K124" s="16"/>
      <c r="L124" s="16"/>
      <c r="M124" s="16"/>
      <c r="N124" s="16"/>
      <c r="O124" s="16"/>
      <c r="P124" s="16"/>
      <c r="Q124" s="16"/>
      <c r="R124" s="16"/>
      <c r="S124" s="16"/>
      <c r="T124" s="16"/>
      <c r="U124" s="16"/>
      <c r="V124" s="16"/>
      <c r="W124" s="16"/>
    </row>
    <row r="125" spans="1:23" x14ac:dyDescent="0.35">
      <c r="A125" s="16"/>
      <c r="B125" s="16"/>
      <c r="C125" s="16"/>
      <c r="D125" s="16"/>
      <c r="E125" s="16"/>
      <c r="F125" s="16"/>
      <c r="G125" s="16"/>
      <c r="H125" s="16"/>
      <c r="I125" s="16"/>
      <c r="J125" s="16"/>
      <c r="K125" s="16"/>
      <c r="L125" s="16"/>
      <c r="M125" s="16"/>
      <c r="N125" s="16"/>
      <c r="O125" s="16"/>
      <c r="P125" s="16"/>
      <c r="Q125" s="16"/>
      <c r="R125" s="16"/>
      <c r="S125" s="16"/>
      <c r="T125" s="16"/>
      <c r="U125" s="16"/>
      <c r="V125" s="16"/>
      <c r="W125" s="16"/>
    </row>
    <row r="126" spans="1:23" x14ac:dyDescent="0.35">
      <c r="A126" s="16"/>
      <c r="B126" s="16"/>
      <c r="C126" s="16"/>
      <c r="D126" s="16"/>
      <c r="E126" s="16"/>
      <c r="F126" s="16"/>
      <c r="G126" s="16"/>
      <c r="H126" s="16"/>
      <c r="I126" s="16"/>
      <c r="J126" s="16"/>
      <c r="K126" s="16"/>
      <c r="L126" s="16"/>
      <c r="M126" s="16"/>
      <c r="N126" s="16"/>
      <c r="O126" s="16"/>
      <c r="P126" s="16"/>
      <c r="Q126" s="16"/>
      <c r="R126" s="16"/>
      <c r="S126" s="16"/>
      <c r="T126" s="16"/>
      <c r="U126" s="16"/>
      <c r="V126" s="16"/>
      <c r="W126" s="16"/>
    </row>
    <row r="127" spans="1:23" x14ac:dyDescent="0.35">
      <c r="A127" s="16"/>
      <c r="B127" s="16"/>
      <c r="C127" s="16"/>
      <c r="D127" s="16"/>
      <c r="E127" s="16"/>
      <c r="F127" s="16"/>
      <c r="G127" s="16"/>
      <c r="H127" s="16"/>
      <c r="I127" s="16"/>
      <c r="J127" s="16"/>
      <c r="K127" s="16"/>
      <c r="L127" s="16"/>
      <c r="M127" s="16"/>
      <c r="N127" s="16"/>
      <c r="O127" s="16"/>
      <c r="P127" s="16"/>
      <c r="Q127" s="16"/>
      <c r="R127" s="16"/>
      <c r="S127" s="16"/>
      <c r="T127" s="16"/>
      <c r="U127" s="16"/>
      <c r="V127" s="16"/>
      <c r="W127" s="16"/>
    </row>
    <row r="128" spans="1:23" x14ac:dyDescent="0.35">
      <c r="A128" s="16"/>
      <c r="B128" s="16"/>
      <c r="C128" s="16"/>
      <c r="D128" s="16"/>
      <c r="E128" s="16"/>
      <c r="F128" s="16"/>
      <c r="G128" s="16"/>
      <c r="H128" s="16"/>
      <c r="I128" s="16"/>
      <c r="J128" s="16"/>
      <c r="K128" s="16"/>
      <c r="L128" s="16"/>
      <c r="M128" s="16"/>
      <c r="N128" s="16"/>
      <c r="O128" s="16"/>
      <c r="P128" s="16"/>
      <c r="Q128" s="16"/>
      <c r="R128" s="16"/>
      <c r="S128" s="16"/>
      <c r="T128" s="16"/>
      <c r="U128" s="16"/>
      <c r="V128" s="16"/>
      <c r="W128" s="16"/>
    </row>
    <row r="129" spans="1:23" x14ac:dyDescent="0.35">
      <c r="A129" s="16"/>
      <c r="B129" s="16"/>
      <c r="C129" s="16"/>
      <c r="D129" s="16"/>
      <c r="E129" s="16"/>
      <c r="F129" s="16"/>
      <c r="G129" s="16"/>
      <c r="H129" s="16"/>
      <c r="I129" s="16"/>
      <c r="J129" s="16"/>
      <c r="K129" s="16"/>
      <c r="L129" s="16"/>
      <c r="M129" s="16"/>
      <c r="N129" s="16"/>
      <c r="O129" s="16"/>
      <c r="P129" s="16"/>
      <c r="Q129" s="16"/>
      <c r="R129" s="16"/>
      <c r="S129" s="16"/>
      <c r="T129" s="16"/>
      <c r="U129" s="16"/>
      <c r="V129" s="16"/>
      <c r="W129" s="16"/>
    </row>
    <row r="130" spans="1:23" x14ac:dyDescent="0.35">
      <c r="A130" s="16"/>
      <c r="B130" s="16"/>
      <c r="C130" s="16"/>
      <c r="D130" s="16"/>
      <c r="E130" s="16"/>
      <c r="F130" s="16"/>
      <c r="G130" s="16"/>
      <c r="H130" s="16"/>
      <c r="I130" s="16"/>
      <c r="J130" s="16"/>
      <c r="K130" s="16"/>
      <c r="L130" s="16"/>
      <c r="M130" s="16"/>
      <c r="N130" s="16"/>
      <c r="O130" s="16"/>
      <c r="P130" s="16"/>
      <c r="Q130" s="16"/>
      <c r="R130" s="16"/>
      <c r="S130" s="16"/>
      <c r="T130" s="16"/>
      <c r="U130" s="16"/>
      <c r="V130" s="16"/>
      <c r="W130" s="16"/>
    </row>
    <row r="131" spans="1:23" x14ac:dyDescent="0.35">
      <c r="A131" s="16"/>
      <c r="B131" s="16"/>
      <c r="C131" s="16"/>
      <c r="D131" s="16"/>
      <c r="E131" s="16"/>
      <c r="F131" s="16"/>
      <c r="G131" s="16"/>
      <c r="H131" s="16"/>
      <c r="I131" s="16"/>
      <c r="J131" s="16"/>
      <c r="K131" s="16"/>
      <c r="L131" s="16"/>
      <c r="M131" s="16"/>
      <c r="N131" s="16"/>
      <c r="O131" s="16"/>
      <c r="P131" s="16"/>
      <c r="Q131" s="16"/>
      <c r="R131" s="16"/>
      <c r="S131" s="16"/>
      <c r="T131" s="16"/>
      <c r="U131" s="16"/>
      <c r="V131" s="16"/>
      <c r="W131" s="16"/>
    </row>
    <row r="132" spans="1:23" x14ac:dyDescent="0.35">
      <c r="A132" s="16"/>
      <c r="B132" s="16"/>
      <c r="C132" s="16"/>
      <c r="D132" s="16"/>
      <c r="E132" s="16"/>
      <c r="F132" s="16"/>
      <c r="G132" s="16"/>
      <c r="H132" s="16"/>
      <c r="I132" s="16"/>
      <c r="J132" s="16"/>
      <c r="K132" s="16"/>
      <c r="L132" s="16"/>
      <c r="M132" s="16"/>
      <c r="N132" s="16"/>
      <c r="O132" s="16"/>
      <c r="P132" s="16"/>
      <c r="Q132" s="16"/>
      <c r="R132" s="16"/>
      <c r="S132" s="16"/>
      <c r="T132" s="16"/>
      <c r="U132" s="16"/>
      <c r="V132" s="16"/>
      <c r="W132" s="16"/>
    </row>
    <row r="133" spans="1:23" x14ac:dyDescent="0.35">
      <c r="A133" s="16"/>
      <c r="B133" s="16"/>
      <c r="C133" s="16"/>
      <c r="D133" s="16"/>
      <c r="E133" s="16"/>
      <c r="F133" s="16"/>
      <c r="G133" s="16"/>
      <c r="H133" s="16"/>
      <c r="I133" s="16"/>
      <c r="J133" s="16"/>
      <c r="K133" s="16"/>
      <c r="L133" s="16"/>
      <c r="M133" s="16"/>
      <c r="N133" s="16"/>
      <c r="O133" s="16"/>
      <c r="P133" s="16"/>
      <c r="Q133" s="16"/>
      <c r="R133" s="16"/>
      <c r="S133" s="16"/>
      <c r="T133" s="16"/>
      <c r="U133" s="16"/>
      <c r="V133" s="16"/>
      <c r="W133" s="16"/>
    </row>
    <row r="134" spans="1:23" x14ac:dyDescent="0.35">
      <c r="A134" s="16"/>
      <c r="B134" s="16"/>
      <c r="C134" s="16"/>
      <c r="D134" s="16"/>
      <c r="E134" s="16"/>
      <c r="F134" s="16"/>
      <c r="G134" s="16"/>
      <c r="H134" s="16"/>
      <c r="I134" s="16"/>
      <c r="J134" s="16"/>
      <c r="K134" s="16"/>
      <c r="L134" s="16"/>
      <c r="M134" s="16"/>
      <c r="N134" s="16"/>
      <c r="O134" s="16"/>
      <c r="P134" s="16"/>
      <c r="Q134" s="16"/>
      <c r="R134" s="16"/>
      <c r="S134" s="16"/>
      <c r="T134" s="16"/>
      <c r="U134" s="16"/>
      <c r="V134" s="16"/>
      <c r="W134" s="16"/>
    </row>
    <row r="135" spans="1:23" x14ac:dyDescent="0.35">
      <c r="A135" s="16"/>
      <c r="B135" s="16"/>
      <c r="C135" s="16"/>
      <c r="D135" s="16"/>
      <c r="E135" s="16"/>
      <c r="F135" s="16"/>
      <c r="G135" s="16"/>
      <c r="H135" s="16"/>
      <c r="I135" s="16"/>
      <c r="J135" s="16"/>
      <c r="K135" s="16"/>
      <c r="L135" s="16"/>
      <c r="M135" s="16"/>
      <c r="N135" s="16"/>
      <c r="O135" s="16"/>
      <c r="P135" s="16"/>
      <c r="Q135" s="16"/>
      <c r="R135" s="16"/>
      <c r="S135" s="16"/>
      <c r="T135" s="16"/>
      <c r="U135" s="16"/>
      <c r="V135" s="16"/>
      <c r="W135" s="16"/>
    </row>
    <row r="136" spans="1:23" x14ac:dyDescent="0.35">
      <c r="A136" s="16"/>
      <c r="B136" s="16"/>
      <c r="C136" s="16"/>
      <c r="D136" s="16"/>
      <c r="E136" s="16"/>
      <c r="F136" s="16"/>
      <c r="G136" s="16"/>
      <c r="H136" s="16"/>
      <c r="I136" s="16"/>
      <c r="J136" s="16"/>
      <c r="K136" s="16"/>
      <c r="L136" s="16"/>
      <c r="M136" s="16"/>
      <c r="N136" s="16"/>
      <c r="O136" s="16"/>
      <c r="P136" s="16"/>
      <c r="Q136" s="16"/>
      <c r="R136" s="16"/>
      <c r="S136" s="16"/>
      <c r="T136" s="16"/>
      <c r="U136" s="16"/>
      <c r="V136" s="16"/>
      <c r="W136" s="16"/>
    </row>
    <row r="137" spans="1:23" x14ac:dyDescent="0.35">
      <c r="A137" s="16"/>
      <c r="B137" s="16"/>
      <c r="C137" s="16"/>
      <c r="D137" s="16"/>
      <c r="E137" s="16"/>
      <c r="F137" s="16"/>
      <c r="G137" s="16"/>
      <c r="H137" s="16"/>
      <c r="I137" s="16"/>
      <c r="J137" s="16"/>
      <c r="K137" s="16"/>
      <c r="L137" s="16"/>
      <c r="M137" s="16"/>
      <c r="N137" s="16"/>
      <c r="O137" s="16"/>
      <c r="P137" s="16"/>
      <c r="Q137" s="16"/>
      <c r="R137" s="16"/>
      <c r="S137" s="16"/>
      <c r="T137" s="16"/>
      <c r="U137" s="16"/>
      <c r="V137" s="16"/>
      <c r="W137" s="16"/>
    </row>
    <row r="138" spans="1:23" x14ac:dyDescent="0.35">
      <c r="A138" s="16"/>
      <c r="B138" s="16"/>
      <c r="C138" s="16"/>
      <c r="D138" s="16"/>
      <c r="E138" s="16"/>
      <c r="F138" s="16"/>
      <c r="G138" s="16"/>
      <c r="H138" s="16"/>
      <c r="I138" s="16"/>
      <c r="J138" s="16"/>
      <c r="K138" s="16"/>
      <c r="L138" s="16"/>
      <c r="M138" s="16"/>
      <c r="N138" s="16"/>
      <c r="O138" s="16"/>
      <c r="P138" s="16"/>
      <c r="Q138" s="16"/>
      <c r="R138" s="16"/>
      <c r="S138" s="16"/>
      <c r="T138" s="16"/>
      <c r="U138" s="16"/>
      <c r="V138" s="16"/>
      <c r="W138" s="16"/>
    </row>
    <row r="139" spans="1:23" x14ac:dyDescent="0.35">
      <c r="A139" s="16"/>
      <c r="B139" s="16"/>
      <c r="C139" s="16"/>
      <c r="D139" s="16"/>
      <c r="E139" s="16"/>
      <c r="F139" s="16"/>
      <c r="G139" s="16"/>
      <c r="H139" s="16"/>
      <c r="I139" s="16"/>
      <c r="J139" s="16"/>
      <c r="K139" s="16"/>
      <c r="L139" s="16"/>
      <c r="M139" s="16"/>
      <c r="N139" s="16"/>
      <c r="O139" s="16"/>
      <c r="P139" s="16"/>
      <c r="Q139" s="16"/>
      <c r="R139" s="16"/>
      <c r="S139" s="16"/>
      <c r="T139" s="16"/>
      <c r="U139" s="16"/>
      <c r="V139" s="16"/>
      <c r="W139" s="16"/>
    </row>
    <row r="140" spans="1:23" x14ac:dyDescent="0.35">
      <c r="A140" s="16"/>
      <c r="B140" s="16"/>
      <c r="C140" s="16"/>
      <c r="D140" s="16"/>
      <c r="E140" s="16"/>
      <c r="F140" s="16"/>
      <c r="G140" s="16"/>
      <c r="H140" s="16"/>
      <c r="I140" s="16"/>
      <c r="J140" s="16"/>
      <c r="K140" s="16"/>
      <c r="L140" s="16"/>
      <c r="M140" s="16"/>
      <c r="N140" s="16"/>
      <c r="O140" s="16"/>
      <c r="P140" s="16"/>
      <c r="Q140" s="16"/>
      <c r="R140" s="16"/>
      <c r="S140" s="16"/>
      <c r="T140" s="16"/>
      <c r="U140" s="16"/>
      <c r="V140" s="16"/>
      <c r="W140" s="16"/>
    </row>
    <row r="141" spans="1:23" x14ac:dyDescent="0.35">
      <c r="A141" s="16"/>
      <c r="B141" s="16"/>
      <c r="C141" s="16"/>
      <c r="D141" s="16"/>
      <c r="E141" s="16"/>
      <c r="F141" s="16"/>
      <c r="G141" s="16"/>
      <c r="H141" s="16"/>
      <c r="I141" s="16"/>
      <c r="J141" s="16"/>
      <c r="K141" s="16"/>
      <c r="L141" s="16"/>
      <c r="M141" s="16"/>
      <c r="N141" s="16"/>
      <c r="O141" s="16"/>
      <c r="P141" s="16"/>
      <c r="Q141" s="16"/>
      <c r="R141" s="16"/>
      <c r="S141" s="16"/>
      <c r="T141" s="16"/>
      <c r="U141" s="16"/>
      <c r="V141" s="16"/>
      <c r="W141" s="16"/>
    </row>
    <row r="142" spans="1:23" x14ac:dyDescent="0.35">
      <c r="A142" s="16"/>
      <c r="B142" s="16"/>
      <c r="C142" s="16"/>
      <c r="D142" s="16"/>
      <c r="E142" s="16"/>
      <c r="F142" s="16"/>
      <c r="G142" s="16"/>
      <c r="H142" s="16"/>
      <c r="I142" s="16"/>
      <c r="J142" s="16"/>
      <c r="K142" s="16"/>
      <c r="L142" s="16"/>
      <c r="M142" s="16"/>
      <c r="N142" s="16"/>
      <c r="O142" s="16"/>
      <c r="P142" s="16"/>
      <c r="Q142" s="16"/>
      <c r="R142" s="16"/>
      <c r="S142" s="16"/>
      <c r="T142" s="16"/>
      <c r="U142" s="16"/>
      <c r="V142" s="16"/>
      <c r="W142" s="16"/>
    </row>
    <row r="143" spans="1:23" x14ac:dyDescent="0.35">
      <c r="A143" s="16"/>
      <c r="B143" s="16"/>
      <c r="C143" s="16"/>
      <c r="D143" s="16"/>
      <c r="E143" s="16"/>
      <c r="F143" s="16"/>
      <c r="G143" s="16"/>
      <c r="H143" s="16"/>
      <c r="I143" s="16"/>
      <c r="J143" s="16"/>
      <c r="K143" s="16"/>
      <c r="L143" s="16"/>
      <c r="M143" s="16"/>
      <c r="N143" s="16"/>
      <c r="O143" s="16"/>
      <c r="P143" s="16"/>
      <c r="Q143" s="16"/>
      <c r="R143" s="16"/>
      <c r="S143" s="16"/>
      <c r="T143" s="16"/>
      <c r="U143" s="16"/>
      <c r="V143" s="16"/>
      <c r="W143" s="16"/>
    </row>
    <row r="144" spans="1:23" x14ac:dyDescent="0.35">
      <c r="A144" s="16"/>
      <c r="B144" s="16"/>
      <c r="C144" s="16"/>
      <c r="D144" s="16"/>
      <c r="E144" s="16"/>
      <c r="F144" s="16"/>
      <c r="G144" s="16"/>
      <c r="H144" s="16"/>
      <c r="I144" s="16"/>
      <c r="J144" s="16"/>
      <c r="K144" s="16"/>
      <c r="L144" s="16"/>
      <c r="M144" s="16"/>
      <c r="N144" s="16"/>
      <c r="O144" s="16"/>
      <c r="P144" s="16"/>
      <c r="Q144" s="16"/>
      <c r="R144" s="16"/>
      <c r="S144" s="16"/>
      <c r="T144" s="16"/>
      <c r="U144" s="16"/>
      <c r="V144" s="16"/>
      <c r="W144" s="16"/>
    </row>
    <row r="145" spans="1:23" x14ac:dyDescent="0.35">
      <c r="A145" s="16"/>
      <c r="B145" s="16"/>
      <c r="C145" s="16"/>
      <c r="D145" s="16"/>
      <c r="E145" s="16"/>
      <c r="F145" s="16"/>
      <c r="G145" s="16"/>
      <c r="H145" s="16"/>
      <c r="I145" s="16"/>
      <c r="J145" s="16"/>
      <c r="K145" s="16"/>
      <c r="L145" s="16"/>
      <c r="M145" s="16"/>
      <c r="N145" s="16"/>
      <c r="O145" s="16"/>
      <c r="P145" s="16"/>
      <c r="Q145" s="16"/>
      <c r="R145" s="16"/>
      <c r="S145" s="16"/>
      <c r="T145" s="16"/>
      <c r="U145" s="16"/>
      <c r="V145" s="16"/>
      <c r="W145" s="16"/>
    </row>
    <row r="146" spans="1:23" x14ac:dyDescent="0.35">
      <c r="A146" s="16"/>
      <c r="B146" s="16"/>
      <c r="C146" s="16"/>
      <c r="D146" s="16"/>
      <c r="E146" s="16"/>
      <c r="F146" s="16"/>
      <c r="G146" s="16"/>
      <c r="H146" s="16"/>
      <c r="I146" s="16"/>
      <c r="J146" s="16"/>
      <c r="K146" s="16"/>
      <c r="L146" s="16"/>
      <c r="M146" s="16"/>
      <c r="N146" s="16"/>
      <c r="O146" s="16"/>
      <c r="P146" s="16"/>
      <c r="Q146" s="16"/>
      <c r="R146" s="16"/>
      <c r="S146" s="16"/>
      <c r="T146" s="16"/>
      <c r="U146" s="16"/>
      <c r="V146" s="16"/>
      <c r="W146" s="16"/>
    </row>
    <row r="147" spans="1:23" x14ac:dyDescent="0.35">
      <c r="A147" s="16"/>
      <c r="B147" s="16"/>
      <c r="C147" s="16"/>
      <c r="D147" s="16"/>
      <c r="E147" s="16"/>
      <c r="F147" s="16"/>
      <c r="G147" s="16"/>
      <c r="H147" s="16"/>
      <c r="I147" s="16"/>
      <c r="J147" s="16"/>
      <c r="K147" s="16"/>
      <c r="L147" s="16"/>
      <c r="M147" s="16"/>
      <c r="N147" s="16"/>
      <c r="O147" s="16"/>
      <c r="P147" s="16"/>
      <c r="Q147" s="16"/>
      <c r="R147" s="16"/>
      <c r="S147" s="16"/>
      <c r="T147" s="16"/>
      <c r="U147" s="16"/>
      <c r="V147" s="16"/>
      <c r="W147" s="16"/>
    </row>
    <row r="148" spans="1:23" x14ac:dyDescent="0.35">
      <c r="A148" s="16"/>
      <c r="B148" s="16"/>
      <c r="C148" s="16"/>
      <c r="D148" s="16"/>
      <c r="E148" s="16"/>
      <c r="F148" s="16"/>
      <c r="G148" s="16"/>
      <c r="H148" s="16"/>
      <c r="I148" s="16"/>
      <c r="J148" s="16"/>
      <c r="K148" s="16"/>
      <c r="L148" s="16"/>
      <c r="M148" s="16"/>
      <c r="N148" s="16"/>
      <c r="O148" s="16"/>
      <c r="P148" s="16"/>
      <c r="Q148" s="16"/>
      <c r="R148" s="16"/>
      <c r="S148" s="16"/>
      <c r="T148" s="16"/>
      <c r="U148" s="16"/>
      <c r="V148" s="16"/>
      <c r="W148" s="16"/>
    </row>
    <row r="149" spans="1:23" x14ac:dyDescent="0.35">
      <c r="A149" s="16"/>
      <c r="B149" s="16"/>
      <c r="C149" s="16"/>
      <c r="D149" s="16"/>
      <c r="E149" s="16"/>
      <c r="F149" s="16"/>
      <c r="G149" s="16"/>
      <c r="H149" s="16"/>
      <c r="I149" s="16"/>
      <c r="J149" s="16"/>
      <c r="K149" s="16"/>
      <c r="L149" s="16"/>
      <c r="M149" s="16"/>
      <c r="N149" s="16"/>
      <c r="O149" s="16"/>
      <c r="P149" s="16"/>
      <c r="Q149" s="16"/>
      <c r="R149" s="16"/>
      <c r="S149" s="16"/>
      <c r="T149" s="16"/>
      <c r="U149" s="16"/>
      <c r="V149" s="16"/>
      <c r="W149" s="16"/>
    </row>
    <row r="150" spans="1:23" x14ac:dyDescent="0.35">
      <c r="A150" s="16"/>
      <c r="B150" s="16"/>
      <c r="C150" s="16"/>
      <c r="D150" s="16"/>
      <c r="E150" s="16"/>
      <c r="F150" s="16"/>
      <c r="G150" s="16"/>
      <c r="H150" s="16"/>
      <c r="I150" s="16"/>
      <c r="J150" s="16"/>
      <c r="K150" s="16"/>
      <c r="L150" s="16"/>
      <c r="M150" s="16"/>
      <c r="N150" s="16"/>
      <c r="O150" s="16"/>
      <c r="P150" s="16"/>
      <c r="Q150" s="16"/>
      <c r="R150" s="16"/>
      <c r="S150" s="16"/>
      <c r="T150" s="16"/>
      <c r="U150" s="16"/>
      <c r="V150" s="16"/>
      <c r="W150" s="16"/>
    </row>
    <row r="151" spans="1:23" x14ac:dyDescent="0.35">
      <c r="A151" s="16"/>
      <c r="B151" s="16"/>
      <c r="C151" s="16"/>
      <c r="D151" s="16"/>
      <c r="E151" s="16"/>
      <c r="F151" s="16"/>
      <c r="G151" s="16"/>
      <c r="H151" s="16"/>
      <c r="I151" s="16"/>
      <c r="J151" s="16"/>
      <c r="K151" s="16"/>
      <c r="L151" s="16"/>
      <c r="M151" s="16"/>
      <c r="N151" s="16"/>
      <c r="O151" s="16"/>
      <c r="P151" s="16"/>
      <c r="Q151" s="16"/>
      <c r="R151" s="16"/>
      <c r="S151" s="16"/>
      <c r="T151" s="16"/>
      <c r="U151" s="16"/>
      <c r="V151" s="16"/>
      <c r="W151" s="16"/>
    </row>
    <row r="152" spans="1:23" x14ac:dyDescent="0.35">
      <c r="A152" s="16"/>
      <c r="B152" s="16"/>
      <c r="C152" s="16"/>
      <c r="D152" s="16"/>
      <c r="E152" s="16"/>
      <c r="F152" s="16"/>
      <c r="G152" s="16"/>
      <c r="H152" s="16"/>
      <c r="I152" s="16"/>
      <c r="J152" s="16"/>
      <c r="K152" s="16"/>
      <c r="L152" s="16"/>
      <c r="M152" s="16"/>
      <c r="N152" s="16"/>
      <c r="O152" s="16"/>
      <c r="P152" s="16"/>
      <c r="Q152" s="16"/>
      <c r="R152" s="16"/>
      <c r="S152" s="16"/>
      <c r="T152" s="16"/>
      <c r="U152" s="16"/>
      <c r="V152" s="16"/>
      <c r="W152" s="16"/>
    </row>
    <row r="153" spans="1:23"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row>
    <row r="154" spans="1:23" x14ac:dyDescent="0.35">
      <c r="A154" s="16"/>
      <c r="B154" s="16"/>
      <c r="C154" s="16"/>
      <c r="D154" s="16"/>
      <c r="E154" s="16"/>
      <c r="F154" s="16"/>
      <c r="G154" s="16"/>
      <c r="H154" s="16"/>
      <c r="I154" s="16"/>
      <c r="J154" s="16"/>
      <c r="K154" s="16"/>
      <c r="L154" s="16"/>
      <c r="M154" s="16"/>
      <c r="N154" s="16"/>
      <c r="O154" s="16"/>
      <c r="P154" s="16"/>
      <c r="Q154" s="16"/>
      <c r="R154" s="16"/>
      <c r="S154" s="16"/>
      <c r="T154" s="16"/>
      <c r="U154" s="16"/>
      <c r="V154" s="16"/>
      <c r="W154" s="16"/>
    </row>
    <row r="155" spans="1:23" x14ac:dyDescent="0.35">
      <c r="A155" s="16"/>
      <c r="B155" s="16"/>
      <c r="C155" s="16"/>
      <c r="D155" s="16"/>
      <c r="E155" s="16"/>
      <c r="F155" s="16"/>
      <c r="G155" s="16"/>
      <c r="H155" s="16"/>
      <c r="I155" s="16"/>
      <c r="J155" s="16"/>
      <c r="K155" s="16"/>
      <c r="L155" s="16"/>
      <c r="M155" s="16"/>
      <c r="N155" s="16"/>
      <c r="O155" s="16"/>
      <c r="P155" s="16"/>
      <c r="Q155" s="16"/>
      <c r="R155" s="16"/>
      <c r="S155" s="16"/>
      <c r="T155" s="16"/>
      <c r="U155" s="16"/>
      <c r="V155" s="16"/>
      <c r="W155" s="16"/>
    </row>
    <row r="156" spans="1:23" x14ac:dyDescent="0.35">
      <c r="A156" s="16"/>
      <c r="B156" s="16"/>
      <c r="C156" s="16"/>
      <c r="D156" s="16"/>
      <c r="E156" s="16"/>
      <c r="F156" s="16"/>
      <c r="G156" s="16"/>
      <c r="H156" s="16"/>
      <c r="I156" s="16"/>
      <c r="J156" s="16"/>
      <c r="K156" s="16"/>
      <c r="L156" s="16"/>
      <c r="M156" s="16"/>
      <c r="N156" s="16"/>
      <c r="O156" s="16"/>
      <c r="P156" s="16"/>
      <c r="Q156" s="16"/>
      <c r="R156" s="16"/>
      <c r="S156" s="16"/>
      <c r="T156" s="16"/>
      <c r="U156" s="16"/>
      <c r="V156" s="16"/>
      <c r="W156" s="16"/>
    </row>
    <row r="157" spans="1:23" x14ac:dyDescent="0.35">
      <c r="A157" s="16"/>
      <c r="B157" s="16"/>
      <c r="C157" s="16"/>
      <c r="D157" s="16"/>
      <c r="E157" s="16"/>
      <c r="F157" s="16"/>
      <c r="G157" s="16"/>
      <c r="H157" s="16"/>
      <c r="I157" s="16"/>
      <c r="J157" s="16"/>
      <c r="K157" s="16"/>
      <c r="L157" s="16"/>
      <c r="M157" s="16"/>
      <c r="N157" s="16"/>
      <c r="O157" s="16"/>
      <c r="P157" s="16"/>
      <c r="Q157" s="16"/>
      <c r="R157" s="16"/>
      <c r="S157" s="16"/>
      <c r="T157" s="16"/>
      <c r="U157" s="16"/>
      <c r="V157" s="16"/>
      <c r="W157" s="16"/>
    </row>
    <row r="158" spans="1:23" x14ac:dyDescent="0.35">
      <c r="A158" s="16"/>
      <c r="B158" s="16"/>
      <c r="C158" s="16"/>
      <c r="D158" s="16"/>
      <c r="E158" s="16"/>
      <c r="F158" s="16"/>
      <c r="G158" s="16"/>
      <c r="H158" s="16"/>
      <c r="I158" s="16"/>
      <c r="J158" s="16"/>
      <c r="K158" s="16"/>
      <c r="L158" s="16"/>
      <c r="M158" s="16"/>
      <c r="N158" s="16"/>
      <c r="O158" s="16"/>
      <c r="P158" s="16"/>
      <c r="Q158" s="16"/>
      <c r="R158" s="16"/>
      <c r="S158" s="16"/>
      <c r="T158" s="16"/>
      <c r="U158" s="16"/>
      <c r="V158" s="16"/>
      <c r="W158" s="16"/>
    </row>
    <row r="159" spans="1:23" x14ac:dyDescent="0.35">
      <c r="A159" s="16"/>
      <c r="B159" s="16"/>
      <c r="C159" s="16"/>
      <c r="D159" s="16"/>
      <c r="E159" s="16"/>
      <c r="F159" s="16"/>
      <c r="G159" s="16"/>
      <c r="H159" s="16"/>
      <c r="I159" s="16"/>
      <c r="J159" s="16"/>
      <c r="K159" s="16"/>
      <c r="L159" s="16"/>
      <c r="M159" s="16"/>
      <c r="N159" s="16"/>
      <c r="O159" s="16"/>
      <c r="P159" s="16"/>
      <c r="Q159" s="16"/>
      <c r="R159" s="16"/>
      <c r="S159" s="16"/>
      <c r="T159" s="16"/>
      <c r="U159" s="16"/>
      <c r="V159" s="16"/>
      <c r="W159" s="16"/>
    </row>
    <row r="160" spans="1:23" x14ac:dyDescent="0.35">
      <c r="A160" s="16"/>
      <c r="B160" s="16"/>
      <c r="C160" s="16"/>
      <c r="D160" s="16"/>
      <c r="E160" s="16"/>
      <c r="F160" s="16"/>
      <c r="G160" s="16"/>
      <c r="H160" s="16"/>
      <c r="I160" s="16"/>
      <c r="J160" s="16"/>
      <c r="K160" s="16"/>
      <c r="L160" s="16"/>
      <c r="M160" s="16"/>
      <c r="N160" s="16"/>
      <c r="O160" s="16"/>
      <c r="P160" s="16"/>
      <c r="Q160" s="16"/>
      <c r="R160" s="16"/>
      <c r="S160" s="16"/>
      <c r="T160" s="16"/>
      <c r="U160" s="16"/>
      <c r="V160" s="16"/>
      <c r="W160" s="16"/>
    </row>
    <row r="161" spans="1:23" x14ac:dyDescent="0.35">
      <c r="A161" s="16"/>
      <c r="B161" s="16"/>
      <c r="C161" s="16"/>
      <c r="D161" s="16"/>
      <c r="E161" s="16"/>
      <c r="F161" s="16"/>
      <c r="G161" s="16"/>
      <c r="H161" s="16"/>
      <c r="I161" s="16"/>
      <c r="J161" s="16"/>
      <c r="K161" s="16"/>
      <c r="L161" s="16"/>
      <c r="M161" s="16"/>
      <c r="N161" s="16"/>
      <c r="O161" s="16"/>
      <c r="P161" s="16"/>
      <c r="Q161" s="16"/>
      <c r="R161" s="16"/>
      <c r="S161" s="16"/>
      <c r="T161" s="16"/>
      <c r="U161" s="16"/>
      <c r="V161" s="16"/>
      <c r="W161" s="16"/>
    </row>
    <row r="162" spans="1:23" x14ac:dyDescent="0.35">
      <c r="A162" s="16"/>
      <c r="B162" s="16"/>
      <c r="C162" s="16"/>
      <c r="D162" s="16"/>
      <c r="E162" s="16"/>
      <c r="F162" s="16"/>
      <c r="G162" s="16"/>
      <c r="H162" s="16"/>
      <c r="I162" s="16"/>
      <c r="J162" s="16"/>
      <c r="K162" s="16"/>
      <c r="L162" s="16"/>
      <c r="M162" s="16"/>
      <c r="N162" s="16"/>
      <c r="O162" s="16"/>
      <c r="P162" s="16"/>
      <c r="Q162" s="16"/>
      <c r="R162" s="16"/>
      <c r="S162" s="16"/>
      <c r="T162" s="16"/>
      <c r="U162" s="16"/>
      <c r="V162" s="16"/>
      <c r="W162" s="16"/>
    </row>
    <row r="163" spans="1:23" x14ac:dyDescent="0.35">
      <c r="A163" s="16"/>
      <c r="B163" s="16"/>
      <c r="C163" s="16"/>
      <c r="D163" s="16"/>
      <c r="E163" s="16"/>
      <c r="F163" s="16"/>
      <c r="G163" s="16"/>
      <c r="H163" s="16"/>
      <c r="I163" s="16"/>
      <c r="J163" s="16"/>
      <c r="K163" s="16"/>
      <c r="L163" s="16"/>
      <c r="M163" s="16"/>
      <c r="N163" s="16"/>
      <c r="O163" s="16"/>
      <c r="P163" s="16"/>
      <c r="Q163" s="16"/>
      <c r="R163" s="16"/>
      <c r="S163" s="16"/>
      <c r="T163" s="16"/>
      <c r="U163" s="16"/>
      <c r="V163" s="16"/>
      <c r="W163" s="16"/>
    </row>
    <row r="164" spans="1:23" x14ac:dyDescent="0.35">
      <c r="A164" s="16"/>
      <c r="B164" s="16"/>
      <c r="C164" s="16"/>
      <c r="D164" s="16"/>
      <c r="E164" s="16"/>
      <c r="F164" s="16"/>
      <c r="G164" s="16"/>
      <c r="H164" s="16"/>
      <c r="I164" s="16"/>
      <c r="J164" s="16"/>
      <c r="K164" s="16"/>
      <c r="L164" s="16"/>
      <c r="M164" s="16"/>
      <c r="N164" s="16"/>
      <c r="O164" s="16"/>
      <c r="P164" s="16"/>
      <c r="Q164" s="16"/>
      <c r="R164" s="16"/>
      <c r="S164" s="16"/>
      <c r="T164" s="16"/>
      <c r="U164" s="16"/>
      <c r="V164" s="16"/>
      <c r="W164" s="16"/>
    </row>
    <row r="165" spans="1:23" x14ac:dyDescent="0.35">
      <c r="A165" s="16"/>
      <c r="B165" s="16"/>
      <c r="C165" s="16"/>
      <c r="D165" s="16"/>
      <c r="E165" s="16"/>
      <c r="F165" s="16"/>
      <c r="G165" s="16"/>
      <c r="H165" s="16"/>
      <c r="I165" s="16"/>
      <c r="J165" s="16"/>
      <c r="K165" s="16"/>
      <c r="L165" s="16"/>
      <c r="M165" s="16"/>
      <c r="N165" s="16"/>
      <c r="O165" s="16"/>
      <c r="P165" s="16"/>
      <c r="Q165" s="16"/>
      <c r="R165" s="16"/>
      <c r="S165" s="16"/>
      <c r="T165" s="16"/>
      <c r="U165" s="16"/>
      <c r="V165" s="16"/>
      <c r="W165" s="16"/>
    </row>
    <row r="166" spans="1:23" x14ac:dyDescent="0.35">
      <c r="A166" s="16"/>
      <c r="B166" s="16"/>
      <c r="C166" s="16"/>
      <c r="D166" s="16"/>
      <c r="E166" s="16"/>
      <c r="F166" s="16"/>
      <c r="G166" s="16"/>
      <c r="H166" s="16"/>
      <c r="I166" s="16"/>
      <c r="J166" s="16"/>
      <c r="K166" s="16"/>
      <c r="L166" s="16"/>
      <c r="M166" s="16"/>
      <c r="N166" s="16"/>
      <c r="O166" s="16"/>
      <c r="P166" s="16"/>
      <c r="Q166" s="16"/>
      <c r="R166" s="16"/>
      <c r="S166" s="16"/>
      <c r="T166" s="16"/>
      <c r="U166" s="16"/>
      <c r="V166" s="16"/>
      <c r="W166" s="16"/>
    </row>
    <row r="167" spans="1:23" x14ac:dyDescent="0.35">
      <c r="A167" s="16"/>
      <c r="B167" s="16"/>
      <c r="C167" s="16"/>
      <c r="D167" s="16"/>
      <c r="E167" s="16"/>
      <c r="F167" s="16"/>
      <c r="G167" s="16"/>
      <c r="H167" s="16"/>
      <c r="I167" s="16"/>
      <c r="J167" s="16"/>
      <c r="K167" s="16"/>
      <c r="L167" s="16"/>
      <c r="M167" s="16"/>
      <c r="N167" s="16"/>
      <c r="O167" s="16"/>
      <c r="P167" s="16"/>
      <c r="Q167" s="16"/>
      <c r="R167" s="16"/>
      <c r="S167" s="16"/>
      <c r="T167" s="16"/>
      <c r="U167" s="16"/>
      <c r="V167" s="16"/>
      <c r="W167" s="16"/>
    </row>
    <row r="168" spans="1:23" x14ac:dyDescent="0.35">
      <c r="A168" s="16"/>
      <c r="B168" s="16"/>
      <c r="C168" s="16"/>
      <c r="D168" s="16"/>
      <c r="E168" s="16"/>
      <c r="F168" s="16"/>
      <c r="G168" s="16"/>
      <c r="H168" s="16"/>
      <c r="I168" s="16"/>
      <c r="J168" s="16"/>
      <c r="K168" s="16"/>
      <c r="L168" s="16"/>
      <c r="M168" s="16"/>
      <c r="N168" s="16"/>
      <c r="O168" s="16"/>
      <c r="P168" s="16"/>
      <c r="Q168" s="16"/>
      <c r="R168" s="16"/>
      <c r="S168" s="16"/>
      <c r="T168" s="16"/>
      <c r="U168" s="16"/>
      <c r="V168" s="16"/>
      <c r="W168" s="16"/>
    </row>
    <row r="169" spans="1:23" x14ac:dyDescent="0.35">
      <c r="A169" s="16"/>
      <c r="B169" s="16"/>
      <c r="C169" s="16"/>
      <c r="D169" s="16"/>
      <c r="E169" s="16"/>
      <c r="F169" s="16"/>
      <c r="G169" s="16"/>
      <c r="H169" s="16"/>
      <c r="I169" s="16"/>
      <c r="J169" s="16"/>
      <c r="K169" s="16"/>
      <c r="L169" s="16"/>
      <c r="M169" s="16"/>
      <c r="N169" s="16"/>
      <c r="O169" s="16"/>
      <c r="P169" s="16"/>
      <c r="Q169" s="16"/>
      <c r="R169" s="16"/>
      <c r="S169" s="16"/>
      <c r="T169" s="16"/>
      <c r="U169" s="16"/>
      <c r="V169" s="16"/>
      <c r="W169" s="16"/>
    </row>
    <row r="170" spans="1:23" x14ac:dyDescent="0.35">
      <c r="A170" s="16"/>
      <c r="B170" s="16"/>
      <c r="C170" s="16"/>
      <c r="D170" s="16"/>
      <c r="E170" s="16"/>
      <c r="F170" s="16"/>
      <c r="G170" s="16"/>
      <c r="H170" s="16"/>
      <c r="I170" s="16"/>
      <c r="J170" s="16"/>
      <c r="K170" s="16"/>
      <c r="L170" s="16"/>
      <c r="M170" s="16"/>
      <c r="N170" s="16"/>
      <c r="O170" s="16"/>
      <c r="P170" s="16"/>
      <c r="Q170" s="16"/>
      <c r="R170" s="16"/>
      <c r="S170" s="16"/>
      <c r="T170" s="16"/>
      <c r="U170" s="16"/>
      <c r="V170" s="16"/>
      <c r="W170" s="16"/>
    </row>
    <row r="171" spans="1:23" x14ac:dyDescent="0.35">
      <c r="A171" s="16"/>
      <c r="B171" s="16"/>
      <c r="C171" s="16"/>
      <c r="D171" s="16"/>
      <c r="E171" s="16"/>
      <c r="F171" s="16"/>
      <c r="G171" s="16"/>
      <c r="H171" s="16"/>
      <c r="I171" s="16"/>
      <c r="J171" s="16"/>
      <c r="K171" s="16"/>
      <c r="L171" s="16"/>
      <c r="M171" s="16"/>
      <c r="N171" s="16"/>
      <c r="O171" s="16"/>
      <c r="P171" s="16"/>
      <c r="Q171" s="16"/>
      <c r="R171" s="16"/>
      <c r="S171" s="16"/>
      <c r="T171" s="16"/>
      <c r="U171" s="16"/>
      <c r="V171" s="16"/>
      <c r="W171" s="16"/>
    </row>
    <row r="172" spans="1:23" x14ac:dyDescent="0.35">
      <c r="A172" s="16"/>
      <c r="B172" s="16"/>
      <c r="C172" s="16"/>
      <c r="D172" s="16"/>
      <c r="E172" s="16"/>
      <c r="F172" s="16"/>
      <c r="G172" s="16"/>
      <c r="H172" s="16"/>
      <c r="I172" s="16"/>
      <c r="J172" s="16"/>
      <c r="K172" s="16"/>
      <c r="L172" s="16"/>
      <c r="M172" s="16"/>
      <c r="N172" s="16"/>
      <c r="O172" s="16"/>
      <c r="P172" s="16"/>
      <c r="Q172" s="16"/>
      <c r="R172" s="16"/>
      <c r="S172" s="16"/>
      <c r="T172" s="16"/>
      <c r="U172" s="16"/>
      <c r="V172" s="16"/>
      <c r="W172" s="16"/>
    </row>
    <row r="173" spans="1:23" x14ac:dyDescent="0.35">
      <c r="A173" s="16"/>
      <c r="B173" s="16"/>
      <c r="C173" s="16"/>
      <c r="D173" s="16"/>
      <c r="E173" s="16"/>
      <c r="F173" s="16"/>
      <c r="G173" s="16"/>
      <c r="H173" s="16"/>
      <c r="I173" s="16"/>
      <c r="J173" s="16"/>
      <c r="K173" s="16"/>
      <c r="L173" s="16"/>
      <c r="M173" s="16"/>
      <c r="N173" s="16"/>
      <c r="O173" s="16"/>
      <c r="P173" s="16"/>
      <c r="Q173" s="16"/>
      <c r="R173" s="16"/>
      <c r="S173" s="16"/>
      <c r="T173" s="16"/>
      <c r="U173" s="16"/>
      <c r="V173" s="16"/>
      <c r="W173" s="16"/>
    </row>
    <row r="174" spans="1:23" x14ac:dyDescent="0.35">
      <c r="A174" s="16"/>
      <c r="B174" s="16"/>
      <c r="C174" s="16"/>
      <c r="D174" s="16"/>
      <c r="E174" s="16"/>
      <c r="F174" s="16"/>
      <c r="G174" s="16"/>
      <c r="H174" s="16"/>
      <c r="I174" s="16"/>
      <c r="J174" s="16"/>
      <c r="K174" s="16"/>
      <c r="L174" s="16"/>
      <c r="M174" s="16"/>
      <c r="N174" s="16"/>
      <c r="O174" s="16"/>
      <c r="P174" s="16"/>
      <c r="Q174" s="16"/>
      <c r="R174" s="16"/>
      <c r="S174" s="16"/>
      <c r="T174" s="16"/>
      <c r="U174" s="16"/>
      <c r="V174" s="16"/>
      <c r="W174" s="16"/>
    </row>
    <row r="175" spans="1:23" x14ac:dyDescent="0.35">
      <c r="A175" s="16"/>
      <c r="B175" s="16"/>
      <c r="C175" s="16"/>
      <c r="D175" s="16"/>
      <c r="E175" s="16"/>
      <c r="F175" s="16"/>
      <c r="G175" s="16"/>
      <c r="H175" s="16"/>
      <c r="I175" s="16"/>
      <c r="J175" s="16"/>
      <c r="K175" s="16"/>
      <c r="L175" s="16"/>
      <c r="M175" s="16"/>
      <c r="N175" s="16"/>
      <c r="O175" s="16"/>
      <c r="P175" s="16"/>
      <c r="Q175" s="16"/>
      <c r="R175" s="16"/>
      <c r="S175" s="16"/>
      <c r="T175" s="16"/>
      <c r="U175" s="16"/>
      <c r="V175" s="16"/>
      <c r="W175" s="16"/>
    </row>
    <row r="176" spans="1:23" x14ac:dyDescent="0.35">
      <c r="A176" s="16"/>
      <c r="B176" s="16"/>
      <c r="C176" s="16"/>
      <c r="D176" s="16"/>
      <c r="E176" s="16"/>
      <c r="F176" s="16"/>
      <c r="G176" s="16"/>
      <c r="H176" s="16"/>
      <c r="I176" s="16"/>
      <c r="J176" s="16"/>
      <c r="K176" s="16"/>
      <c r="L176" s="16"/>
      <c r="M176" s="16"/>
      <c r="N176" s="16"/>
      <c r="O176" s="16"/>
      <c r="P176" s="16"/>
      <c r="Q176" s="16"/>
      <c r="R176" s="16"/>
      <c r="S176" s="16"/>
      <c r="T176" s="16"/>
      <c r="U176" s="16"/>
      <c r="V176" s="16"/>
      <c r="W176" s="16"/>
    </row>
    <row r="177" spans="1:23" x14ac:dyDescent="0.35">
      <c r="A177" s="16"/>
      <c r="B177" s="16"/>
      <c r="C177" s="16"/>
      <c r="D177" s="16"/>
      <c r="E177" s="16"/>
      <c r="F177" s="16"/>
      <c r="G177" s="16"/>
      <c r="H177" s="16"/>
      <c r="I177" s="16"/>
      <c r="J177" s="16"/>
      <c r="K177" s="16"/>
      <c r="L177" s="16"/>
      <c r="M177" s="16"/>
      <c r="N177" s="16"/>
      <c r="O177" s="16"/>
      <c r="P177" s="16"/>
      <c r="Q177" s="16"/>
      <c r="R177" s="16"/>
      <c r="S177" s="16"/>
      <c r="T177" s="16"/>
      <c r="U177" s="16"/>
      <c r="V177" s="16"/>
      <c r="W177" s="16"/>
    </row>
    <row r="178" spans="1:23" x14ac:dyDescent="0.35">
      <c r="A178" s="16"/>
      <c r="B178" s="16"/>
      <c r="C178" s="16"/>
      <c r="D178" s="16"/>
      <c r="E178" s="16"/>
      <c r="F178" s="16"/>
      <c r="G178" s="16"/>
      <c r="H178" s="16"/>
      <c r="I178" s="16"/>
      <c r="J178" s="16"/>
      <c r="K178" s="16"/>
      <c r="L178" s="16"/>
      <c r="M178" s="16"/>
      <c r="N178" s="16"/>
      <c r="O178" s="16"/>
      <c r="P178" s="16"/>
      <c r="Q178" s="16"/>
      <c r="R178" s="16"/>
      <c r="S178" s="16"/>
      <c r="T178" s="16"/>
      <c r="U178" s="16"/>
      <c r="V178" s="16"/>
      <c r="W178" s="16"/>
    </row>
    <row r="179" spans="1:23" x14ac:dyDescent="0.35">
      <c r="A179" s="16"/>
      <c r="B179" s="16"/>
      <c r="C179" s="16"/>
      <c r="D179" s="16"/>
      <c r="E179" s="16"/>
      <c r="F179" s="16"/>
      <c r="G179" s="16"/>
      <c r="H179" s="16"/>
      <c r="I179" s="16"/>
      <c r="J179" s="16"/>
      <c r="K179" s="16"/>
      <c r="L179" s="16"/>
      <c r="M179" s="16"/>
      <c r="N179" s="16"/>
      <c r="O179" s="16"/>
      <c r="P179" s="16"/>
      <c r="Q179" s="16"/>
      <c r="R179" s="16"/>
      <c r="S179" s="16"/>
      <c r="T179" s="16"/>
      <c r="U179" s="16"/>
      <c r="V179" s="16"/>
      <c r="W179" s="16"/>
    </row>
    <row r="180" spans="1:23" x14ac:dyDescent="0.35">
      <c r="A180" s="16"/>
      <c r="B180" s="16"/>
      <c r="C180" s="16"/>
      <c r="D180" s="16"/>
      <c r="E180" s="16"/>
      <c r="F180" s="16"/>
      <c r="G180" s="16"/>
      <c r="H180" s="16"/>
      <c r="I180" s="16"/>
      <c r="J180" s="16"/>
      <c r="K180" s="16"/>
      <c r="L180" s="16"/>
      <c r="M180" s="16"/>
      <c r="N180" s="16"/>
      <c r="O180" s="16"/>
      <c r="P180" s="16"/>
      <c r="Q180" s="16"/>
      <c r="R180" s="16"/>
      <c r="S180" s="16"/>
      <c r="T180" s="16"/>
      <c r="U180" s="16"/>
      <c r="V180" s="16"/>
      <c r="W180" s="16"/>
    </row>
    <row r="181" spans="1:23" x14ac:dyDescent="0.35">
      <c r="A181" s="16"/>
      <c r="B181" s="16"/>
      <c r="C181" s="16"/>
      <c r="D181" s="16"/>
      <c r="E181" s="16"/>
      <c r="F181" s="16"/>
      <c r="G181" s="16"/>
      <c r="H181" s="16"/>
      <c r="I181" s="16"/>
      <c r="J181" s="16"/>
      <c r="K181" s="16"/>
      <c r="L181" s="16"/>
      <c r="M181" s="16"/>
      <c r="N181" s="16"/>
      <c r="O181" s="16"/>
      <c r="P181" s="16"/>
      <c r="Q181" s="16"/>
      <c r="R181" s="16"/>
      <c r="S181" s="16"/>
      <c r="T181" s="16"/>
      <c r="U181" s="16"/>
      <c r="V181" s="16"/>
      <c r="W181" s="16"/>
    </row>
    <row r="182" spans="1:23" x14ac:dyDescent="0.35">
      <c r="A182" s="16"/>
      <c r="B182" s="16"/>
      <c r="C182" s="16"/>
      <c r="D182" s="16"/>
      <c r="E182" s="16"/>
      <c r="F182" s="16"/>
      <c r="G182" s="16"/>
      <c r="H182" s="16"/>
      <c r="I182" s="16"/>
      <c r="J182" s="16"/>
      <c r="K182" s="16"/>
      <c r="L182" s="16"/>
      <c r="M182" s="16"/>
      <c r="N182" s="16"/>
      <c r="O182" s="16"/>
      <c r="P182" s="16"/>
      <c r="Q182" s="16"/>
      <c r="R182" s="16"/>
      <c r="S182" s="16"/>
      <c r="T182" s="16"/>
      <c r="U182" s="16"/>
      <c r="V182" s="16"/>
      <c r="W182" s="16"/>
    </row>
    <row r="183" spans="1:23" x14ac:dyDescent="0.35">
      <c r="A183" s="16"/>
      <c r="B183" s="16"/>
      <c r="C183" s="16"/>
      <c r="D183" s="16"/>
      <c r="E183" s="16"/>
      <c r="F183" s="16"/>
      <c r="G183" s="16"/>
      <c r="H183" s="16"/>
      <c r="I183" s="16"/>
      <c r="J183" s="16"/>
      <c r="K183" s="16"/>
      <c r="L183" s="16"/>
      <c r="M183" s="16"/>
      <c r="N183" s="16"/>
      <c r="O183" s="16"/>
      <c r="P183" s="16"/>
      <c r="Q183" s="16"/>
      <c r="R183" s="16"/>
      <c r="S183" s="16"/>
      <c r="T183" s="16"/>
      <c r="U183" s="16"/>
      <c r="V183" s="16"/>
      <c r="W183" s="16"/>
    </row>
    <row r="184" spans="1:23" x14ac:dyDescent="0.35">
      <c r="A184" s="16"/>
      <c r="B184" s="16"/>
      <c r="C184" s="16"/>
      <c r="D184" s="16"/>
      <c r="E184" s="16"/>
      <c r="F184" s="16"/>
      <c r="G184" s="16"/>
      <c r="H184" s="16"/>
      <c r="I184" s="16"/>
      <c r="J184" s="16"/>
      <c r="K184" s="16"/>
      <c r="L184" s="16"/>
      <c r="M184" s="16"/>
      <c r="N184" s="16"/>
      <c r="O184" s="16"/>
      <c r="P184" s="16"/>
      <c r="Q184" s="16"/>
      <c r="R184" s="16"/>
      <c r="S184" s="16"/>
      <c r="T184" s="16"/>
      <c r="U184" s="16"/>
      <c r="V184" s="16"/>
      <c r="W184" s="16"/>
    </row>
    <row r="185" spans="1:23" x14ac:dyDescent="0.35">
      <c r="A185" s="16"/>
      <c r="B185" s="16"/>
      <c r="C185" s="16"/>
      <c r="D185" s="16"/>
      <c r="E185" s="16"/>
      <c r="F185" s="16"/>
      <c r="G185" s="16"/>
      <c r="H185" s="16"/>
      <c r="I185" s="16"/>
      <c r="J185" s="16"/>
      <c r="K185" s="16"/>
      <c r="L185" s="16"/>
      <c r="M185" s="16"/>
      <c r="N185" s="16"/>
      <c r="O185" s="16"/>
      <c r="P185" s="16"/>
      <c r="Q185" s="16"/>
      <c r="R185" s="16"/>
      <c r="S185" s="16"/>
      <c r="T185" s="16"/>
      <c r="U185" s="16"/>
      <c r="V185" s="16"/>
      <c r="W185" s="16"/>
    </row>
    <row r="186" spans="1:23" x14ac:dyDescent="0.35">
      <c r="A186" s="16"/>
      <c r="B186" s="16"/>
      <c r="C186" s="16"/>
      <c r="D186" s="16"/>
      <c r="E186" s="16"/>
      <c r="F186" s="16"/>
      <c r="G186" s="16"/>
      <c r="H186" s="16"/>
      <c r="I186" s="16"/>
      <c r="J186" s="16"/>
      <c r="K186" s="16"/>
      <c r="L186" s="16"/>
      <c r="M186" s="16"/>
      <c r="N186" s="16"/>
      <c r="O186" s="16"/>
      <c r="P186" s="16"/>
      <c r="Q186" s="16"/>
      <c r="R186" s="16"/>
      <c r="S186" s="16"/>
      <c r="T186" s="16"/>
      <c r="U186" s="16"/>
      <c r="V186" s="16"/>
      <c r="W186" s="16"/>
    </row>
    <row r="187" spans="1:23" x14ac:dyDescent="0.35">
      <c r="A187" s="16"/>
      <c r="B187" s="16"/>
      <c r="C187" s="16"/>
      <c r="D187" s="16"/>
      <c r="E187" s="16"/>
      <c r="F187" s="16"/>
      <c r="G187" s="16"/>
      <c r="H187" s="16"/>
      <c r="I187" s="16"/>
      <c r="J187" s="16"/>
      <c r="K187" s="16"/>
      <c r="L187" s="16"/>
      <c r="M187" s="16"/>
      <c r="N187" s="16"/>
      <c r="O187" s="16"/>
      <c r="P187" s="16"/>
      <c r="Q187" s="16"/>
      <c r="R187" s="16"/>
      <c r="S187" s="16"/>
      <c r="T187" s="16"/>
      <c r="U187" s="16"/>
      <c r="V187" s="16"/>
      <c r="W187" s="16"/>
    </row>
    <row r="188" spans="1:23" x14ac:dyDescent="0.35">
      <c r="A188" s="16"/>
      <c r="B188" s="16"/>
      <c r="C188" s="16"/>
      <c r="D188" s="16"/>
      <c r="E188" s="16"/>
      <c r="F188" s="16"/>
      <c r="G188" s="16"/>
      <c r="H188" s="16"/>
      <c r="I188" s="16"/>
      <c r="J188" s="16"/>
      <c r="K188" s="16"/>
      <c r="L188" s="16"/>
      <c r="M188" s="16"/>
      <c r="N188" s="16"/>
      <c r="O188" s="16"/>
      <c r="P188" s="16"/>
      <c r="Q188" s="16"/>
      <c r="R188" s="16"/>
      <c r="S188" s="16"/>
      <c r="T188" s="16"/>
      <c r="U188" s="16"/>
      <c r="V188" s="16"/>
      <c r="W188" s="16"/>
    </row>
    <row r="189" spans="1:23" x14ac:dyDescent="0.35">
      <c r="A189" s="16"/>
      <c r="B189" s="16"/>
      <c r="C189" s="16"/>
      <c r="D189" s="16"/>
      <c r="E189" s="16"/>
      <c r="F189" s="16"/>
      <c r="G189" s="16"/>
      <c r="H189" s="16"/>
      <c r="I189" s="16"/>
      <c r="J189" s="16"/>
      <c r="K189" s="16"/>
      <c r="L189" s="16"/>
      <c r="M189" s="16"/>
      <c r="N189" s="16"/>
      <c r="O189" s="16"/>
      <c r="P189" s="16"/>
      <c r="Q189" s="16"/>
      <c r="R189" s="16"/>
      <c r="S189" s="16"/>
      <c r="T189" s="16"/>
      <c r="U189" s="16"/>
      <c r="V189" s="16"/>
      <c r="W189" s="16"/>
    </row>
    <row r="190" spans="1:23" x14ac:dyDescent="0.35">
      <c r="A190" s="16"/>
      <c r="B190" s="16"/>
      <c r="C190" s="16"/>
      <c r="D190" s="16"/>
      <c r="E190" s="16"/>
      <c r="F190" s="16"/>
      <c r="G190" s="16"/>
      <c r="H190" s="16"/>
      <c r="I190" s="16"/>
      <c r="J190" s="16"/>
      <c r="K190" s="16"/>
      <c r="L190" s="16"/>
      <c r="M190" s="16"/>
      <c r="N190" s="16"/>
      <c r="O190" s="16"/>
      <c r="P190" s="16"/>
      <c r="Q190" s="16"/>
      <c r="R190" s="16"/>
      <c r="S190" s="16"/>
      <c r="T190" s="16"/>
      <c r="U190" s="16"/>
      <c r="V190" s="16"/>
      <c r="W190" s="16"/>
    </row>
    <row r="191" spans="1:23" x14ac:dyDescent="0.35">
      <c r="A191" s="16"/>
      <c r="B191" s="16"/>
      <c r="C191" s="16"/>
      <c r="D191" s="16"/>
      <c r="E191" s="16"/>
      <c r="F191" s="16"/>
      <c r="G191" s="16"/>
      <c r="H191" s="16"/>
      <c r="I191" s="16"/>
      <c r="J191" s="16"/>
      <c r="K191" s="16"/>
      <c r="L191" s="16"/>
      <c r="M191" s="16"/>
      <c r="N191" s="16"/>
      <c r="O191" s="16"/>
      <c r="P191" s="16"/>
      <c r="Q191" s="16"/>
      <c r="R191" s="16"/>
      <c r="S191" s="16"/>
      <c r="T191" s="16"/>
      <c r="U191" s="16"/>
      <c r="V191" s="16"/>
      <c r="W191" s="16"/>
    </row>
    <row r="192" spans="1:23" x14ac:dyDescent="0.35">
      <c r="A192" s="16"/>
      <c r="B192" s="16"/>
      <c r="C192" s="16"/>
      <c r="D192" s="16"/>
      <c r="E192" s="16"/>
      <c r="F192" s="16"/>
      <c r="G192" s="16"/>
      <c r="H192" s="16"/>
      <c r="I192" s="16"/>
      <c r="J192" s="16"/>
      <c r="K192" s="16"/>
      <c r="L192" s="16"/>
      <c r="M192" s="16"/>
      <c r="N192" s="16"/>
      <c r="O192" s="16"/>
      <c r="P192" s="16"/>
      <c r="Q192" s="16"/>
      <c r="R192" s="16"/>
      <c r="S192" s="16"/>
      <c r="T192" s="16"/>
      <c r="U192" s="16"/>
      <c r="V192" s="16"/>
      <c r="W192" s="16"/>
    </row>
    <row r="193" spans="1:23" x14ac:dyDescent="0.35">
      <c r="A193" s="16"/>
      <c r="B193" s="16"/>
      <c r="C193" s="16"/>
      <c r="D193" s="16"/>
      <c r="E193" s="16"/>
      <c r="F193" s="16"/>
      <c r="G193" s="16"/>
      <c r="H193" s="16"/>
      <c r="I193" s="16"/>
      <c r="J193" s="16"/>
      <c r="K193" s="16"/>
      <c r="L193" s="16"/>
      <c r="M193" s="16"/>
      <c r="N193" s="16"/>
      <c r="O193" s="16"/>
      <c r="P193" s="16"/>
      <c r="Q193" s="16"/>
      <c r="R193" s="16"/>
      <c r="S193" s="16"/>
      <c r="T193" s="16"/>
      <c r="U193" s="16"/>
      <c r="V193" s="16"/>
      <c r="W193" s="16"/>
    </row>
    <row r="194" spans="1:23" x14ac:dyDescent="0.35">
      <c r="A194" s="16"/>
      <c r="B194" s="16"/>
      <c r="C194" s="16"/>
      <c r="D194" s="16"/>
      <c r="E194" s="16"/>
      <c r="F194" s="16"/>
      <c r="G194" s="16"/>
      <c r="H194" s="16"/>
      <c r="I194" s="16"/>
      <c r="J194" s="16"/>
      <c r="K194" s="16"/>
      <c r="L194" s="16"/>
      <c r="M194" s="16"/>
      <c r="N194" s="16"/>
      <c r="O194" s="16"/>
      <c r="P194" s="16"/>
      <c r="Q194" s="16"/>
      <c r="R194" s="16"/>
      <c r="S194" s="16"/>
      <c r="T194" s="16"/>
      <c r="U194" s="16"/>
      <c r="V194" s="16"/>
      <c r="W194" s="16"/>
    </row>
    <row r="195" spans="1:23" x14ac:dyDescent="0.35">
      <c r="A195" s="16"/>
      <c r="B195" s="16"/>
      <c r="C195" s="16"/>
      <c r="D195" s="16"/>
      <c r="E195" s="16"/>
      <c r="F195" s="16"/>
      <c r="G195" s="16"/>
      <c r="H195" s="16"/>
      <c r="I195" s="16"/>
      <c r="J195" s="16"/>
      <c r="K195" s="16"/>
      <c r="L195" s="16"/>
      <c r="M195" s="16"/>
      <c r="N195" s="16"/>
      <c r="O195" s="16"/>
      <c r="P195" s="16"/>
      <c r="Q195" s="16"/>
      <c r="R195" s="16"/>
      <c r="S195" s="16"/>
      <c r="T195" s="16"/>
      <c r="U195" s="16"/>
      <c r="V195" s="16"/>
      <c r="W195" s="16"/>
    </row>
    <row r="196" spans="1:23" x14ac:dyDescent="0.35">
      <c r="A196" s="16"/>
      <c r="B196" s="16"/>
      <c r="C196" s="16"/>
      <c r="D196" s="16"/>
      <c r="E196" s="16"/>
      <c r="F196" s="16"/>
      <c r="G196" s="16"/>
      <c r="H196" s="16"/>
      <c r="I196" s="16"/>
      <c r="J196" s="16"/>
      <c r="K196" s="16"/>
      <c r="L196" s="16"/>
      <c r="M196" s="16"/>
      <c r="N196" s="16"/>
      <c r="O196" s="16"/>
      <c r="P196" s="16"/>
      <c r="Q196" s="16"/>
      <c r="R196" s="16"/>
      <c r="S196" s="16"/>
      <c r="T196" s="16"/>
      <c r="U196" s="16"/>
      <c r="V196" s="16"/>
      <c r="W196" s="16"/>
    </row>
    <row r="197" spans="1:23" x14ac:dyDescent="0.35">
      <c r="A197" s="16"/>
      <c r="B197" s="16"/>
      <c r="C197" s="16"/>
      <c r="D197" s="16"/>
      <c r="E197" s="16"/>
      <c r="F197" s="16"/>
      <c r="G197" s="16"/>
      <c r="H197" s="16"/>
      <c r="I197" s="16"/>
      <c r="J197" s="16"/>
      <c r="K197" s="16"/>
      <c r="L197" s="16"/>
      <c r="M197" s="16"/>
      <c r="N197" s="16"/>
      <c r="O197" s="16"/>
      <c r="P197" s="16"/>
      <c r="Q197" s="16"/>
      <c r="R197" s="16"/>
      <c r="S197" s="16"/>
      <c r="T197" s="16"/>
      <c r="U197" s="16"/>
      <c r="V197" s="16"/>
      <c r="W197" s="16"/>
    </row>
    <row r="198" spans="1:23" x14ac:dyDescent="0.35">
      <c r="A198" s="16"/>
      <c r="B198" s="16"/>
      <c r="C198" s="16"/>
      <c r="D198" s="16"/>
      <c r="E198" s="16"/>
      <c r="F198" s="16"/>
      <c r="G198" s="16"/>
      <c r="H198" s="16"/>
      <c r="I198" s="16"/>
      <c r="J198" s="16"/>
      <c r="K198" s="16"/>
      <c r="L198" s="16"/>
      <c r="M198" s="16"/>
      <c r="N198" s="16"/>
      <c r="O198" s="16"/>
      <c r="P198" s="16"/>
      <c r="Q198" s="16"/>
      <c r="R198" s="16"/>
      <c r="S198" s="16"/>
      <c r="T198" s="16"/>
      <c r="U198" s="16"/>
      <c r="V198" s="16"/>
      <c r="W198" s="16"/>
    </row>
    <row r="199" spans="1:23" x14ac:dyDescent="0.35">
      <c r="A199" s="16"/>
      <c r="B199" s="16"/>
      <c r="C199" s="16"/>
      <c r="D199" s="16"/>
      <c r="E199" s="16"/>
      <c r="F199" s="16"/>
      <c r="G199" s="16"/>
      <c r="H199" s="16"/>
      <c r="I199" s="16"/>
      <c r="J199" s="16"/>
      <c r="K199" s="16"/>
      <c r="L199" s="16"/>
      <c r="M199" s="16"/>
      <c r="N199" s="16"/>
      <c r="O199" s="16"/>
      <c r="P199" s="16"/>
      <c r="Q199" s="16"/>
      <c r="R199" s="16"/>
      <c r="S199" s="16"/>
      <c r="T199" s="16"/>
      <c r="U199" s="16"/>
      <c r="V199" s="16"/>
      <c r="W199" s="16"/>
    </row>
    <row r="200" spans="1:23" x14ac:dyDescent="0.35">
      <c r="A200" s="16"/>
      <c r="B200" s="16"/>
      <c r="C200" s="16"/>
      <c r="D200" s="16"/>
      <c r="E200" s="16"/>
      <c r="F200" s="16"/>
      <c r="G200" s="16"/>
      <c r="H200" s="16"/>
      <c r="I200" s="16"/>
      <c r="J200" s="16"/>
      <c r="K200" s="16"/>
      <c r="L200" s="16"/>
      <c r="M200" s="16"/>
      <c r="N200" s="16"/>
      <c r="O200" s="16"/>
      <c r="P200" s="16"/>
      <c r="Q200" s="16"/>
      <c r="R200" s="16"/>
      <c r="S200" s="16"/>
      <c r="T200" s="16"/>
      <c r="U200" s="16"/>
      <c r="V200" s="16"/>
      <c r="W200" s="16"/>
    </row>
    <row r="201" spans="1:23" x14ac:dyDescent="0.35">
      <c r="A201" s="16"/>
      <c r="B201" s="16"/>
      <c r="C201" s="16"/>
      <c r="D201" s="16"/>
      <c r="E201" s="16"/>
      <c r="F201" s="16"/>
      <c r="G201" s="16"/>
      <c r="H201" s="16"/>
      <c r="I201" s="16"/>
      <c r="J201" s="16"/>
      <c r="K201" s="16"/>
      <c r="L201" s="16"/>
      <c r="M201" s="16"/>
      <c r="N201" s="16"/>
      <c r="O201" s="16"/>
      <c r="P201" s="16"/>
      <c r="Q201" s="16"/>
      <c r="R201" s="16"/>
      <c r="S201" s="16"/>
      <c r="T201" s="16"/>
      <c r="U201" s="16"/>
      <c r="V201" s="16"/>
      <c r="W201" s="16"/>
    </row>
    <row r="202" spans="1:23" x14ac:dyDescent="0.35">
      <c r="A202" s="16"/>
      <c r="B202" s="16"/>
      <c r="C202" s="16"/>
      <c r="D202" s="16"/>
      <c r="E202" s="16"/>
      <c r="F202" s="16"/>
      <c r="G202" s="16"/>
      <c r="H202" s="16"/>
      <c r="I202" s="16"/>
      <c r="J202" s="16"/>
      <c r="K202" s="16"/>
      <c r="L202" s="16"/>
      <c r="M202" s="16"/>
      <c r="N202" s="16"/>
      <c r="O202" s="16"/>
      <c r="P202" s="16"/>
      <c r="Q202" s="16"/>
      <c r="R202" s="16"/>
      <c r="S202" s="16"/>
      <c r="T202" s="16"/>
      <c r="U202" s="16"/>
      <c r="V202" s="16"/>
      <c r="W202" s="16"/>
    </row>
    <row r="203" spans="1:23" x14ac:dyDescent="0.35">
      <c r="A203" s="16"/>
      <c r="B203" s="16"/>
      <c r="C203" s="16"/>
      <c r="D203" s="16"/>
      <c r="E203" s="16"/>
      <c r="F203" s="16"/>
      <c r="G203" s="16"/>
      <c r="H203" s="16"/>
      <c r="I203" s="16"/>
      <c r="J203" s="16"/>
      <c r="K203" s="16"/>
      <c r="L203" s="16"/>
      <c r="M203" s="16"/>
      <c r="N203" s="16"/>
      <c r="O203" s="16"/>
      <c r="P203" s="16"/>
      <c r="Q203" s="16"/>
      <c r="R203" s="16"/>
      <c r="S203" s="16"/>
      <c r="T203" s="16"/>
      <c r="U203" s="16"/>
      <c r="V203" s="16"/>
      <c r="W203" s="16"/>
    </row>
    <row r="204" spans="1:23" x14ac:dyDescent="0.35">
      <c r="A204" s="16"/>
      <c r="B204" s="16"/>
      <c r="C204" s="16"/>
      <c r="D204" s="16"/>
      <c r="E204" s="16"/>
      <c r="F204" s="16"/>
      <c r="G204" s="16"/>
      <c r="H204" s="16"/>
      <c r="I204" s="16"/>
      <c r="J204" s="16"/>
      <c r="K204" s="16"/>
      <c r="L204" s="16"/>
      <c r="M204" s="16"/>
      <c r="N204" s="16"/>
      <c r="O204" s="16"/>
      <c r="P204" s="16"/>
      <c r="Q204" s="16"/>
      <c r="R204" s="16"/>
      <c r="S204" s="16"/>
      <c r="T204" s="16"/>
      <c r="U204" s="16"/>
      <c r="V204" s="16"/>
      <c r="W204" s="16"/>
    </row>
    <row r="205" spans="1:23" x14ac:dyDescent="0.35">
      <c r="A205" s="16"/>
      <c r="B205" s="16"/>
      <c r="C205" s="16"/>
      <c r="D205" s="16"/>
      <c r="E205" s="16"/>
      <c r="F205" s="16"/>
      <c r="G205" s="16"/>
      <c r="H205" s="16"/>
      <c r="I205" s="16"/>
      <c r="J205" s="16"/>
      <c r="K205" s="16"/>
      <c r="L205" s="16"/>
      <c r="M205" s="16"/>
      <c r="N205" s="16"/>
      <c r="O205" s="16"/>
      <c r="P205" s="16"/>
      <c r="Q205" s="16"/>
      <c r="R205" s="16"/>
      <c r="S205" s="16"/>
      <c r="T205" s="16"/>
      <c r="U205" s="16"/>
      <c r="V205" s="16"/>
      <c r="W205" s="16"/>
    </row>
    <row r="206" spans="1:23" x14ac:dyDescent="0.35">
      <c r="A206" s="16"/>
      <c r="B206" s="16"/>
      <c r="C206" s="16"/>
      <c r="D206" s="16"/>
      <c r="E206" s="16"/>
      <c r="F206" s="16"/>
      <c r="G206" s="16"/>
      <c r="H206" s="16"/>
      <c r="I206" s="16"/>
      <c r="J206" s="16"/>
      <c r="K206" s="16"/>
      <c r="L206" s="16"/>
      <c r="M206" s="16"/>
      <c r="N206" s="16"/>
      <c r="O206" s="16"/>
      <c r="P206" s="16"/>
      <c r="Q206" s="16"/>
      <c r="R206" s="16"/>
      <c r="S206" s="16"/>
      <c r="T206" s="16"/>
      <c r="U206" s="16"/>
      <c r="V206" s="16"/>
      <c r="W206" s="16"/>
    </row>
    <row r="207" spans="1:23" x14ac:dyDescent="0.35">
      <c r="A207" s="16"/>
      <c r="B207" s="16"/>
      <c r="C207" s="16"/>
      <c r="D207" s="16"/>
      <c r="E207" s="16"/>
      <c r="F207" s="16"/>
      <c r="G207" s="16"/>
      <c r="H207" s="16"/>
      <c r="I207" s="16"/>
      <c r="J207" s="16"/>
      <c r="K207" s="16"/>
      <c r="L207" s="16"/>
      <c r="M207" s="16"/>
      <c r="N207" s="16"/>
      <c r="O207" s="16"/>
      <c r="P207" s="16"/>
      <c r="Q207" s="16"/>
      <c r="R207" s="16"/>
      <c r="S207" s="16"/>
      <c r="T207" s="16"/>
      <c r="U207" s="16"/>
      <c r="V207" s="16"/>
      <c r="W207" s="16"/>
    </row>
    <row r="208" spans="1:23" x14ac:dyDescent="0.35">
      <c r="A208" s="16"/>
      <c r="B208" s="16"/>
      <c r="C208" s="16"/>
      <c r="D208" s="16"/>
      <c r="E208" s="16"/>
      <c r="F208" s="16"/>
      <c r="G208" s="16"/>
      <c r="H208" s="16"/>
      <c r="I208" s="16"/>
      <c r="J208" s="16"/>
      <c r="K208" s="16"/>
      <c r="L208" s="16"/>
      <c r="M208" s="16"/>
      <c r="N208" s="16"/>
      <c r="O208" s="16"/>
      <c r="P208" s="16"/>
      <c r="Q208" s="16"/>
      <c r="R208" s="16"/>
      <c r="S208" s="16"/>
      <c r="T208" s="16"/>
      <c r="U208" s="16"/>
      <c r="V208" s="16"/>
      <c r="W208" s="16"/>
    </row>
    <row r="209" spans="1:23" x14ac:dyDescent="0.35">
      <c r="A209" s="16"/>
      <c r="B209" s="16"/>
      <c r="C209" s="16"/>
      <c r="D209" s="16"/>
      <c r="E209" s="16"/>
      <c r="F209" s="16"/>
      <c r="G209" s="16"/>
      <c r="H209" s="16"/>
      <c r="I209" s="16"/>
      <c r="J209" s="16"/>
      <c r="K209" s="16"/>
      <c r="L209" s="16"/>
      <c r="M209" s="16"/>
      <c r="N209" s="16"/>
      <c r="O209" s="16"/>
      <c r="P209" s="16"/>
      <c r="Q209" s="16"/>
      <c r="R209" s="16"/>
      <c r="S209" s="16"/>
      <c r="T209" s="16"/>
      <c r="U209" s="16"/>
      <c r="V209" s="16"/>
      <c r="W209" s="16"/>
    </row>
    <row r="210" spans="1:23" x14ac:dyDescent="0.35">
      <c r="A210" s="16"/>
      <c r="B210" s="16"/>
      <c r="C210" s="16"/>
      <c r="D210" s="16"/>
      <c r="E210" s="16"/>
      <c r="F210" s="16"/>
      <c r="G210" s="16"/>
      <c r="H210" s="16"/>
      <c r="I210" s="16"/>
      <c r="J210" s="16"/>
      <c r="K210" s="16"/>
      <c r="L210" s="16"/>
      <c r="M210" s="16"/>
      <c r="N210" s="16"/>
      <c r="O210" s="16"/>
      <c r="P210" s="16"/>
      <c r="Q210" s="16"/>
      <c r="R210" s="16"/>
      <c r="S210" s="16"/>
      <c r="T210" s="16"/>
      <c r="U210" s="16"/>
      <c r="V210" s="16"/>
      <c r="W210" s="16"/>
    </row>
    <row r="211" spans="1:23" x14ac:dyDescent="0.35">
      <c r="A211" s="16"/>
      <c r="B211" s="16"/>
      <c r="C211" s="16"/>
      <c r="D211" s="16"/>
      <c r="E211" s="16"/>
      <c r="F211" s="16"/>
      <c r="G211" s="16"/>
      <c r="H211" s="16"/>
      <c r="I211" s="16"/>
      <c r="J211" s="16"/>
      <c r="K211" s="16"/>
      <c r="L211" s="16"/>
      <c r="M211" s="16"/>
      <c r="N211" s="16"/>
      <c r="O211" s="16"/>
      <c r="P211" s="16"/>
      <c r="Q211" s="16"/>
      <c r="R211" s="16"/>
      <c r="S211" s="16"/>
      <c r="T211" s="16"/>
      <c r="U211" s="16"/>
      <c r="V211" s="16"/>
      <c r="W211" s="16"/>
    </row>
    <row r="212" spans="1:23" x14ac:dyDescent="0.35">
      <c r="A212" s="16"/>
      <c r="B212" s="16"/>
      <c r="C212" s="16"/>
      <c r="D212" s="16"/>
      <c r="E212" s="16"/>
      <c r="F212" s="16"/>
      <c r="G212" s="16"/>
      <c r="H212" s="16"/>
      <c r="I212" s="16"/>
      <c r="J212" s="16"/>
      <c r="K212" s="16"/>
      <c r="L212" s="16"/>
      <c r="M212" s="16"/>
      <c r="N212" s="16"/>
      <c r="O212" s="16"/>
      <c r="P212" s="16"/>
      <c r="Q212" s="16"/>
      <c r="R212" s="16"/>
      <c r="S212" s="16"/>
      <c r="T212" s="16"/>
      <c r="U212" s="16"/>
      <c r="V212" s="16"/>
      <c r="W212" s="16"/>
    </row>
    <row r="213" spans="1:23" x14ac:dyDescent="0.35">
      <c r="A213" s="16"/>
      <c r="B213" s="16"/>
      <c r="C213" s="16"/>
      <c r="D213" s="16"/>
      <c r="E213" s="16"/>
      <c r="F213" s="16"/>
      <c r="G213" s="16"/>
      <c r="H213" s="16"/>
      <c r="I213" s="16"/>
      <c r="J213" s="16"/>
      <c r="K213" s="16"/>
      <c r="L213" s="16"/>
      <c r="M213" s="16"/>
      <c r="N213" s="16"/>
      <c r="O213" s="16"/>
      <c r="P213" s="16"/>
      <c r="Q213" s="16"/>
      <c r="R213" s="16"/>
      <c r="S213" s="16"/>
      <c r="T213" s="16"/>
      <c r="U213" s="16"/>
      <c r="V213" s="16"/>
      <c r="W213" s="16"/>
    </row>
    <row r="214" spans="1:23" x14ac:dyDescent="0.35">
      <c r="A214" s="16"/>
      <c r="B214" s="16"/>
      <c r="C214" s="16"/>
      <c r="D214" s="16"/>
      <c r="E214" s="16"/>
      <c r="F214" s="16"/>
      <c r="G214" s="16"/>
      <c r="H214" s="16"/>
      <c r="I214" s="16"/>
      <c r="J214" s="16"/>
      <c r="K214" s="16"/>
      <c r="L214" s="16"/>
      <c r="M214" s="16"/>
      <c r="N214" s="16"/>
      <c r="O214" s="16"/>
      <c r="P214" s="16"/>
      <c r="Q214" s="16"/>
      <c r="R214" s="16"/>
      <c r="S214" s="16"/>
      <c r="T214" s="16"/>
      <c r="U214" s="16"/>
      <c r="V214" s="16"/>
      <c r="W214" s="16"/>
    </row>
    <row r="215" spans="1:23" x14ac:dyDescent="0.35">
      <c r="A215" s="16"/>
      <c r="B215" s="16"/>
      <c r="C215" s="16"/>
      <c r="D215" s="16"/>
      <c r="E215" s="16"/>
      <c r="F215" s="16"/>
      <c r="G215" s="16"/>
      <c r="H215" s="16"/>
      <c r="I215" s="16"/>
      <c r="J215" s="16"/>
      <c r="K215" s="16"/>
      <c r="L215" s="16"/>
      <c r="M215" s="16"/>
      <c r="N215" s="16"/>
      <c r="O215" s="16"/>
      <c r="P215" s="16"/>
      <c r="Q215" s="16"/>
      <c r="R215" s="16"/>
      <c r="S215" s="16"/>
      <c r="T215" s="16"/>
      <c r="U215" s="16"/>
      <c r="V215" s="16"/>
      <c r="W215" s="16"/>
    </row>
    <row r="216" spans="1:23" x14ac:dyDescent="0.35">
      <c r="A216" s="16"/>
      <c r="B216" s="16"/>
      <c r="C216" s="16"/>
      <c r="D216" s="16"/>
      <c r="E216" s="16"/>
      <c r="F216" s="16"/>
      <c r="G216" s="16"/>
      <c r="H216" s="16"/>
      <c r="I216" s="16"/>
      <c r="J216" s="16"/>
      <c r="K216" s="16"/>
      <c r="L216" s="16"/>
      <c r="M216" s="16"/>
      <c r="N216" s="16"/>
      <c r="O216" s="16"/>
      <c r="P216" s="16"/>
      <c r="Q216" s="16"/>
      <c r="R216" s="16"/>
      <c r="S216" s="16"/>
      <c r="T216" s="16"/>
      <c r="U216" s="16"/>
      <c r="V216" s="16"/>
      <c r="W216" s="16"/>
    </row>
    <row r="217" spans="1:23" x14ac:dyDescent="0.35">
      <c r="A217" s="16"/>
      <c r="B217" s="16"/>
      <c r="C217" s="16"/>
      <c r="D217" s="16"/>
      <c r="E217" s="16"/>
      <c r="F217" s="16"/>
      <c r="G217" s="16"/>
      <c r="H217" s="16"/>
      <c r="I217" s="16"/>
      <c r="J217" s="16"/>
      <c r="K217" s="16"/>
      <c r="L217" s="16"/>
      <c r="M217" s="16"/>
      <c r="N217" s="16"/>
      <c r="O217" s="16"/>
      <c r="P217" s="16"/>
      <c r="Q217" s="16"/>
      <c r="R217" s="16"/>
      <c r="S217" s="16"/>
      <c r="T217" s="16"/>
      <c r="U217" s="16"/>
      <c r="V217" s="16"/>
      <c r="W217" s="16"/>
    </row>
    <row r="218" spans="1:23" x14ac:dyDescent="0.35">
      <c r="A218" s="16"/>
      <c r="B218" s="16"/>
      <c r="C218" s="16"/>
      <c r="D218" s="16"/>
      <c r="E218" s="16"/>
      <c r="F218" s="16"/>
      <c r="G218" s="16"/>
      <c r="H218" s="16"/>
      <c r="I218" s="16"/>
      <c r="J218" s="16"/>
      <c r="K218" s="16"/>
      <c r="L218" s="16"/>
      <c r="M218" s="16"/>
      <c r="N218" s="16"/>
      <c r="O218" s="16"/>
      <c r="P218" s="16"/>
      <c r="Q218" s="16"/>
      <c r="R218" s="16"/>
      <c r="S218" s="16"/>
      <c r="T218" s="16"/>
      <c r="U218" s="16"/>
      <c r="V218" s="16"/>
      <c r="W218" s="16"/>
    </row>
    <row r="219" spans="1:23" x14ac:dyDescent="0.35">
      <c r="A219" s="16"/>
      <c r="B219" s="16"/>
      <c r="C219" s="16"/>
      <c r="D219" s="16"/>
      <c r="E219" s="16"/>
      <c r="F219" s="16"/>
      <c r="G219" s="16"/>
      <c r="H219" s="16"/>
      <c r="I219" s="16"/>
      <c r="J219" s="16"/>
      <c r="K219" s="16"/>
      <c r="L219" s="16"/>
      <c r="M219" s="16"/>
      <c r="N219" s="16"/>
      <c r="O219" s="16"/>
      <c r="P219" s="16"/>
      <c r="Q219" s="16"/>
      <c r="R219" s="16"/>
      <c r="S219" s="16"/>
      <c r="T219" s="16"/>
      <c r="U219" s="16"/>
      <c r="V219" s="16"/>
      <c r="W219" s="16"/>
    </row>
    <row r="220" spans="1:23" x14ac:dyDescent="0.35">
      <c r="A220" s="16"/>
      <c r="B220" s="16"/>
      <c r="C220" s="16"/>
      <c r="D220" s="16"/>
      <c r="E220" s="16"/>
      <c r="F220" s="16"/>
      <c r="G220" s="16"/>
      <c r="H220" s="16"/>
      <c r="I220" s="16"/>
      <c r="J220" s="16"/>
      <c r="K220" s="16"/>
      <c r="L220" s="16"/>
      <c r="M220" s="16"/>
      <c r="N220" s="16"/>
      <c r="O220" s="16"/>
      <c r="P220" s="16"/>
      <c r="Q220" s="16"/>
      <c r="R220" s="16"/>
      <c r="S220" s="16"/>
      <c r="T220" s="16"/>
      <c r="U220" s="16"/>
      <c r="V220" s="16"/>
      <c r="W220" s="16"/>
    </row>
    <row r="221" spans="1:23" x14ac:dyDescent="0.35">
      <c r="A221" s="16"/>
      <c r="B221" s="16"/>
      <c r="C221" s="16"/>
      <c r="D221" s="16"/>
      <c r="E221" s="16"/>
      <c r="F221" s="16"/>
      <c r="G221" s="16"/>
      <c r="H221" s="16"/>
      <c r="I221" s="16"/>
      <c r="J221" s="16"/>
      <c r="K221" s="16"/>
      <c r="L221" s="16"/>
      <c r="M221" s="16"/>
      <c r="N221" s="16"/>
      <c r="O221" s="16"/>
      <c r="P221" s="16"/>
      <c r="Q221" s="16"/>
      <c r="R221" s="16"/>
      <c r="S221" s="16"/>
      <c r="T221" s="16"/>
      <c r="U221" s="16"/>
      <c r="V221" s="16"/>
      <c r="W221" s="16"/>
    </row>
    <row r="222" spans="1:23" x14ac:dyDescent="0.35">
      <c r="A222" s="16"/>
      <c r="B222" s="16"/>
      <c r="C222" s="16"/>
      <c r="D222" s="16"/>
      <c r="E222" s="16"/>
      <c r="F222" s="16"/>
      <c r="G222" s="16"/>
      <c r="H222" s="16"/>
      <c r="I222" s="16"/>
      <c r="J222" s="16"/>
      <c r="K222" s="16"/>
      <c r="L222" s="16"/>
      <c r="M222" s="16"/>
      <c r="N222" s="16"/>
      <c r="O222" s="16"/>
      <c r="P222" s="16"/>
      <c r="Q222" s="16"/>
      <c r="R222" s="16"/>
      <c r="S222" s="16"/>
      <c r="T222" s="16"/>
      <c r="U222" s="16"/>
      <c r="V222" s="16"/>
      <c r="W222" s="16"/>
    </row>
    <row r="223" spans="1:23" x14ac:dyDescent="0.35">
      <c r="A223" s="16"/>
      <c r="B223" s="16"/>
      <c r="C223" s="16"/>
      <c r="D223" s="16"/>
      <c r="E223" s="16"/>
      <c r="F223" s="16"/>
      <c r="G223" s="16"/>
      <c r="H223" s="16"/>
      <c r="I223" s="16"/>
      <c r="J223" s="16"/>
      <c r="K223" s="16"/>
      <c r="L223" s="16"/>
      <c r="M223" s="16"/>
      <c r="N223" s="16"/>
      <c r="O223" s="16"/>
      <c r="P223" s="16"/>
      <c r="Q223" s="16"/>
      <c r="R223" s="16"/>
      <c r="S223" s="16"/>
      <c r="T223" s="16"/>
      <c r="U223" s="16"/>
      <c r="V223" s="16"/>
      <c r="W223" s="16"/>
    </row>
    <row r="224" spans="1:23" x14ac:dyDescent="0.35">
      <c r="A224" s="16"/>
      <c r="B224" s="16"/>
      <c r="C224" s="16"/>
      <c r="D224" s="16"/>
      <c r="E224" s="16"/>
      <c r="F224" s="16"/>
      <c r="G224" s="16"/>
      <c r="H224" s="16"/>
      <c r="I224" s="16"/>
      <c r="J224" s="16"/>
      <c r="K224" s="16"/>
      <c r="L224" s="16"/>
      <c r="M224" s="16"/>
      <c r="N224" s="16"/>
      <c r="O224" s="16"/>
      <c r="P224" s="16"/>
      <c r="Q224" s="16"/>
      <c r="R224" s="16"/>
      <c r="S224" s="16"/>
      <c r="T224" s="16"/>
      <c r="U224" s="16"/>
      <c r="V224" s="16"/>
      <c r="W224" s="16"/>
    </row>
    <row r="225" spans="1:23" x14ac:dyDescent="0.35">
      <c r="A225" s="16"/>
      <c r="B225" s="16"/>
      <c r="C225" s="16"/>
      <c r="D225" s="16"/>
      <c r="E225" s="16"/>
      <c r="F225" s="16"/>
      <c r="G225" s="16"/>
      <c r="H225" s="16"/>
      <c r="I225" s="16"/>
      <c r="J225" s="16"/>
      <c r="K225" s="16"/>
      <c r="L225" s="16"/>
      <c r="M225" s="16"/>
      <c r="N225" s="16"/>
      <c r="O225" s="16"/>
      <c r="P225" s="16"/>
      <c r="Q225" s="16"/>
      <c r="R225" s="16"/>
      <c r="S225" s="16"/>
      <c r="T225" s="16"/>
      <c r="U225" s="16"/>
      <c r="V225" s="16"/>
      <c r="W225" s="16"/>
    </row>
    <row r="226" spans="1:23" x14ac:dyDescent="0.35">
      <c r="A226" s="16"/>
      <c r="B226" s="16"/>
      <c r="C226" s="16"/>
      <c r="D226" s="16"/>
      <c r="E226" s="16"/>
      <c r="F226" s="16"/>
      <c r="G226" s="16"/>
      <c r="H226" s="16"/>
      <c r="I226" s="16"/>
      <c r="J226" s="16"/>
      <c r="K226" s="16"/>
      <c r="L226" s="16"/>
      <c r="M226" s="16"/>
      <c r="N226" s="16"/>
      <c r="O226" s="16"/>
      <c r="P226" s="16"/>
      <c r="Q226" s="16"/>
      <c r="R226" s="16"/>
      <c r="S226" s="16"/>
      <c r="T226" s="16"/>
      <c r="U226" s="16"/>
      <c r="V226" s="16"/>
      <c r="W226" s="16"/>
    </row>
    <row r="227" spans="1:23" x14ac:dyDescent="0.35">
      <c r="A227" s="16"/>
      <c r="B227" s="16"/>
      <c r="C227" s="16"/>
      <c r="D227" s="16"/>
      <c r="E227" s="16"/>
      <c r="F227" s="16"/>
      <c r="G227" s="16"/>
      <c r="H227" s="16"/>
      <c r="I227" s="16"/>
      <c r="J227" s="16"/>
      <c r="K227" s="16"/>
      <c r="L227" s="16"/>
      <c r="M227" s="16"/>
      <c r="N227" s="16"/>
      <c r="O227" s="16"/>
      <c r="P227" s="16"/>
      <c r="Q227" s="16"/>
      <c r="R227" s="16"/>
      <c r="S227" s="16"/>
      <c r="T227" s="16"/>
      <c r="U227" s="16"/>
      <c r="V227" s="16"/>
      <c r="W227" s="16"/>
    </row>
    <row r="228" spans="1:23" x14ac:dyDescent="0.35">
      <c r="A228" s="16"/>
      <c r="B228" s="16"/>
      <c r="C228" s="16"/>
      <c r="D228" s="16"/>
      <c r="E228" s="16"/>
      <c r="F228" s="16"/>
      <c r="G228" s="16"/>
      <c r="H228" s="16"/>
      <c r="I228" s="16"/>
      <c r="J228" s="16"/>
      <c r="K228" s="16"/>
      <c r="L228" s="16"/>
      <c r="M228" s="16"/>
      <c r="N228" s="16"/>
      <c r="O228" s="16"/>
      <c r="P228" s="16"/>
      <c r="Q228" s="16"/>
      <c r="R228" s="16"/>
      <c r="S228" s="16"/>
      <c r="T228" s="16"/>
      <c r="U228" s="16"/>
      <c r="V228" s="16"/>
      <c r="W228" s="16"/>
    </row>
    <row r="229" spans="1:23" x14ac:dyDescent="0.35">
      <c r="A229" s="16"/>
      <c r="B229" s="16"/>
      <c r="C229" s="16"/>
      <c r="D229" s="16"/>
      <c r="E229" s="16"/>
      <c r="F229" s="16"/>
      <c r="G229" s="16"/>
      <c r="H229" s="16"/>
      <c r="I229" s="16"/>
      <c r="J229" s="16"/>
      <c r="K229" s="16"/>
      <c r="L229" s="16"/>
      <c r="M229" s="16"/>
      <c r="N229" s="16"/>
      <c r="O229" s="16"/>
      <c r="P229" s="16"/>
      <c r="Q229" s="16"/>
      <c r="R229" s="16"/>
      <c r="S229" s="16"/>
      <c r="T229" s="16"/>
      <c r="U229" s="16"/>
      <c r="V229" s="16"/>
      <c r="W229" s="16"/>
    </row>
    <row r="230" spans="1:23" x14ac:dyDescent="0.35">
      <c r="A230" s="16"/>
      <c r="B230" s="16"/>
      <c r="C230" s="16"/>
      <c r="D230" s="16"/>
      <c r="E230" s="16"/>
      <c r="F230" s="16"/>
      <c r="G230" s="16"/>
      <c r="H230" s="16"/>
      <c r="I230" s="16"/>
      <c r="J230" s="16"/>
      <c r="K230" s="16"/>
      <c r="L230" s="16"/>
      <c r="M230" s="16"/>
      <c r="N230" s="16"/>
      <c r="O230" s="16"/>
      <c r="P230" s="16"/>
      <c r="Q230" s="16"/>
      <c r="R230" s="16"/>
      <c r="S230" s="16"/>
      <c r="T230" s="16"/>
      <c r="U230" s="16"/>
      <c r="V230" s="16"/>
      <c r="W230" s="16"/>
    </row>
    <row r="231" spans="1:23" x14ac:dyDescent="0.35">
      <c r="A231" s="16"/>
      <c r="B231" s="16"/>
      <c r="C231" s="16"/>
      <c r="D231" s="16"/>
      <c r="E231" s="16"/>
      <c r="F231" s="16"/>
      <c r="G231" s="16"/>
      <c r="H231" s="16"/>
      <c r="I231" s="16"/>
      <c r="J231" s="16"/>
      <c r="K231" s="16"/>
      <c r="L231" s="16"/>
      <c r="M231" s="16"/>
      <c r="N231" s="16"/>
      <c r="O231" s="16"/>
      <c r="P231" s="16"/>
      <c r="Q231" s="16"/>
      <c r="R231" s="16"/>
      <c r="S231" s="16"/>
      <c r="T231" s="16"/>
      <c r="U231" s="16"/>
      <c r="V231" s="16"/>
      <c r="W231" s="16"/>
    </row>
    <row r="232" spans="1:23" x14ac:dyDescent="0.35">
      <c r="A232" s="16"/>
      <c r="B232" s="16"/>
      <c r="C232" s="16"/>
      <c r="D232" s="16"/>
      <c r="E232" s="16"/>
      <c r="F232" s="16"/>
      <c r="G232" s="16"/>
      <c r="H232" s="16"/>
      <c r="I232" s="16"/>
      <c r="J232" s="16"/>
      <c r="K232" s="16"/>
      <c r="L232" s="16"/>
      <c r="M232" s="16"/>
      <c r="N232" s="16"/>
      <c r="O232" s="16"/>
      <c r="P232" s="16"/>
      <c r="Q232" s="16"/>
      <c r="R232" s="16"/>
      <c r="S232" s="16"/>
      <c r="T232" s="16"/>
      <c r="U232" s="16"/>
      <c r="V232" s="16"/>
      <c r="W232" s="16"/>
    </row>
    <row r="233" spans="1:23" x14ac:dyDescent="0.35">
      <c r="A233" s="16"/>
      <c r="B233" s="16"/>
      <c r="C233" s="16"/>
      <c r="D233" s="16"/>
      <c r="E233" s="16"/>
      <c r="F233" s="16"/>
      <c r="G233" s="16"/>
      <c r="H233" s="16"/>
      <c r="I233" s="16"/>
      <c r="J233" s="16"/>
      <c r="K233" s="16"/>
      <c r="L233" s="16"/>
      <c r="M233" s="16"/>
      <c r="N233" s="16"/>
      <c r="O233" s="16"/>
      <c r="P233" s="16"/>
      <c r="Q233" s="16"/>
      <c r="R233" s="16"/>
      <c r="S233" s="16"/>
      <c r="T233" s="16"/>
      <c r="U233" s="16"/>
      <c r="V233" s="16"/>
      <c r="W233" s="16"/>
    </row>
    <row r="234" spans="1:23" x14ac:dyDescent="0.35">
      <c r="A234" s="16"/>
      <c r="B234" s="16"/>
      <c r="C234" s="16"/>
      <c r="D234" s="16"/>
      <c r="E234" s="16"/>
      <c r="F234" s="16"/>
      <c r="G234" s="16"/>
      <c r="H234" s="16"/>
      <c r="I234" s="16"/>
      <c r="J234" s="16"/>
      <c r="K234" s="16"/>
      <c r="L234" s="16"/>
      <c r="M234" s="16"/>
      <c r="N234" s="16"/>
      <c r="O234" s="16"/>
      <c r="P234" s="16"/>
      <c r="Q234" s="16"/>
      <c r="R234" s="16"/>
      <c r="S234" s="16"/>
      <c r="T234" s="16"/>
      <c r="U234" s="16"/>
      <c r="V234" s="16"/>
      <c r="W234" s="16"/>
    </row>
    <row r="235" spans="1:23" x14ac:dyDescent="0.35">
      <c r="A235" s="16"/>
      <c r="B235" s="16"/>
      <c r="C235" s="16"/>
      <c r="D235" s="16"/>
      <c r="E235" s="16"/>
      <c r="F235" s="16"/>
      <c r="G235" s="16"/>
      <c r="H235" s="16"/>
      <c r="I235" s="16"/>
      <c r="J235" s="16"/>
      <c r="K235" s="16"/>
      <c r="L235" s="16"/>
      <c r="M235" s="16"/>
      <c r="N235" s="16"/>
      <c r="O235" s="16"/>
      <c r="P235" s="16"/>
      <c r="Q235" s="16"/>
      <c r="R235" s="16"/>
      <c r="S235" s="16"/>
      <c r="T235" s="16"/>
      <c r="U235" s="16"/>
      <c r="V235" s="16"/>
      <c r="W235" s="16"/>
    </row>
    <row r="236" spans="1:23" x14ac:dyDescent="0.35">
      <c r="A236" s="16"/>
      <c r="B236" s="16"/>
      <c r="C236" s="16"/>
      <c r="D236" s="16"/>
      <c r="E236" s="16"/>
      <c r="F236" s="16"/>
      <c r="G236" s="16"/>
      <c r="H236" s="16"/>
      <c r="I236" s="16"/>
      <c r="J236" s="16"/>
      <c r="K236" s="16"/>
      <c r="L236" s="16"/>
      <c r="M236" s="16"/>
      <c r="N236" s="16"/>
      <c r="O236" s="16"/>
      <c r="P236" s="16"/>
      <c r="Q236" s="16"/>
      <c r="R236" s="16"/>
      <c r="S236" s="16"/>
      <c r="T236" s="16"/>
      <c r="U236" s="16"/>
      <c r="V236" s="16"/>
      <c r="W236" s="16"/>
    </row>
    <row r="237" spans="1:23" x14ac:dyDescent="0.35">
      <c r="A237" s="16"/>
      <c r="B237" s="16"/>
      <c r="C237" s="16"/>
      <c r="D237" s="16"/>
      <c r="E237" s="16"/>
      <c r="F237" s="16"/>
      <c r="G237" s="16"/>
      <c r="H237" s="16"/>
      <c r="I237" s="16"/>
      <c r="J237" s="16"/>
      <c r="K237" s="16"/>
      <c r="L237" s="16"/>
      <c r="M237" s="16"/>
      <c r="N237" s="16"/>
      <c r="O237" s="16"/>
      <c r="P237" s="16"/>
      <c r="Q237" s="16"/>
      <c r="R237" s="16"/>
      <c r="S237" s="16"/>
      <c r="T237" s="16"/>
      <c r="U237" s="16"/>
      <c r="V237" s="16"/>
      <c r="W237" s="16"/>
    </row>
    <row r="238" spans="1:23" x14ac:dyDescent="0.35">
      <c r="A238" s="16"/>
      <c r="B238" s="16"/>
      <c r="C238" s="16"/>
      <c r="D238" s="16"/>
      <c r="E238" s="16"/>
      <c r="F238" s="16"/>
      <c r="G238" s="16"/>
      <c r="H238" s="16"/>
      <c r="I238" s="16"/>
      <c r="J238" s="16"/>
      <c r="K238" s="16"/>
      <c r="L238" s="16"/>
      <c r="M238" s="16"/>
      <c r="N238" s="16"/>
      <c r="O238" s="16"/>
      <c r="P238" s="16"/>
      <c r="Q238" s="16"/>
      <c r="R238" s="16"/>
      <c r="S238" s="16"/>
      <c r="T238" s="16"/>
      <c r="U238" s="16"/>
      <c r="V238" s="16"/>
      <c r="W238" s="16"/>
    </row>
    <row r="239" spans="1:23" x14ac:dyDescent="0.35">
      <c r="A239" s="16"/>
      <c r="B239" s="16"/>
      <c r="C239" s="16"/>
      <c r="D239" s="16"/>
      <c r="E239" s="16"/>
      <c r="F239" s="16"/>
      <c r="G239" s="16"/>
      <c r="H239" s="16"/>
      <c r="I239" s="16"/>
      <c r="J239" s="16"/>
      <c r="K239" s="16"/>
      <c r="L239" s="16"/>
      <c r="M239" s="16"/>
      <c r="N239" s="16"/>
      <c r="O239" s="16"/>
      <c r="P239" s="16"/>
      <c r="Q239" s="16"/>
      <c r="R239" s="16"/>
      <c r="S239" s="16"/>
      <c r="T239" s="16"/>
      <c r="U239" s="16"/>
      <c r="V239" s="16"/>
      <c r="W239" s="16"/>
    </row>
    <row r="240" spans="1:23" x14ac:dyDescent="0.35">
      <c r="A240" s="16"/>
      <c r="B240" s="16"/>
      <c r="C240" s="16"/>
      <c r="D240" s="16"/>
      <c r="E240" s="16"/>
      <c r="F240" s="16"/>
      <c r="G240" s="16"/>
      <c r="H240" s="16"/>
      <c r="I240" s="16"/>
      <c r="J240" s="16"/>
      <c r="K240" s="16"/>
      <c r="L240" s="16"/>
      <c r="M240" s="16"/>
      <c r="N240" s="16"/>
      <c r="O240" s="16"/>
      <c r="P240" s="16"/>
      <c r="Q240" s="16"/>
      <c r="R240" s="16"/>
      <c r="S240" s="16"/>
      <c r="T240" s="16"/>
      <c r="U240" s="16"/>
      <c r="V240" s="16"/>
      <c r="W240" s="16"/>
    </row>
    <row r="241" spans="1:23" x14ac:dyDescent="0.35">
      <c r="A241" s="16"/>
      <c r="B241" s="16"/>
      <c r="C241" s="16"/>
      <c r="D241" s="16"/>
      <c r="E241" s="16"/>
      <c r="F241" s="16"/>
      <c r="G241" s="16"/>
      <c r="H241" s="16"/>
      <c r="I241" s="16"/>
      <c r="J241" s="16"/>
      <c r="K241" s="16"/>
      <c r="L241" s="16"/>
      <c r="M241" s="16"/>
      <c r="N241" s="16"/>
      <c r="O241" s="16"/>
      <c r="P241" s="16"/>
      <c r="Q241" s="16"/>
      <c r="R241" s="16"/>
      <c r="S241" s="16"/>
      <c r="T241" s="16"/>
      <c r="U241" s="16"/>
      <c r="V241" s="16"/>
      <c r="W241" s="16"/>
    </row>
    <row r="242" spans="1:23" x14ac:dyDescent="0.35">
      <c r="A242" s="16"/>
      <c r="B242" s="16"/>
      <c r="C242" s="16"/>
      <c r="D242" s="16"/>
      <c r="E242" s="16"/>
      <c r="F242" s="16"/>
      <c r="G242" s="16"/>
      <c r="H242" s="16"/>
      <c r="I242" s="16"/>
      <c r="J242" s="16"/>
      <c r="K242" s="16"/>
      <c r="L242" s="16"/>
      <c r="M242" s="16"/>
      <c r="N242" s="16"/>
      <c r="O242" s="16"/>
      <c r="P242" s="16"/>
      <c r="Q242" s="16"/>
      <c r="R242" s="16"/>
      <c r="S242" s="16"/>
      <c r="T242" s="16"/>
      <c r="U242" s="16"/>
      <c r="V242" s="16"/>
      <c r="W242" s="16"/>
    </row>
    <row r="243" spans="1:23" x14ac:dyDescent="0.35">
      <c r="A243" s="16"/>
      <c r="B243" s="16"/>
      <c r="C243" s="16"/>
      <c r="D243" s="16"/>
      <c r="E243" s="16"/>
      <c r="F243" s="16"/>
      <c r="G243" s="16"/>
      <c r="H243" s="16"/>
      <c r="I243" s="16"/>
      <c r="J243" s="16"/>
      <c r="K243" s="16"/>
      <c r="L243" s="16"/>
      <c r="M243" s="16"/>
      <c r="N243" s="16"/>
      <c r="O243" s="16"/>
      <c r="P243" s="16"/>
      <c r="Q243" s="16"/>
      <c r="R243" s="16"/>
      <c r="S243" s="16"/>
      <c r="T243" s="16"/>
      <c r="U243" s="16"/>
      <c r="V243" s="16"/>
      <c r="W243" s="16"/>
    </row>
    <row r="244" spans="1:23" x14ac:dyDescent="0.35">
      <c r="A244" s="16"/>
      <c r="B244" s="16"/>
      <c r="C244" s="16"/>
      <c r="D244" s="16"/>
      <c r="E244" s="16"/>
      <c r="F244" s="16"/>
      <c r="G244" s="16"/>
      <c r="H244" s="16"/>
      <c r="I244" s="16"/>
      <c r="J244" s="16"/>
      <c r="K244" s="16"/>
      <c r="L244" s="16"/>
      <c r="M244" s="16"/>
      <c r="N244" s="16"/>
      <c r="O244" s="16"/>
      <c r="P244" s="16"/>
      <c r="Q244" s="16"/>
      <c r="R244" s="16"/>
      <c r="S244" s="16"/>
      <c r="T244" s="16"/>
      <c r="U244" s="16"/>
      <c r="V244" s="16"/>
      <c r="W244" s="16"/>
    </row>
    <row r="245" spans="1:23" x14ac:dyDescent="0.35">
      <c r="A245" s="16"/>
      <c r="B245" s="16"/>
      <c r="C245" s="16"/>
      <c r="D245" s="16"/>
      <c r="E245" s="16"/>
      <c r="F245" s="16"/>
      <c r="G245" s="16"/>
      <c r="H245" s="16"/>
      <c r="I245" s="16"/>
      <c r="J245" s="16"/>
      <c r="K245" s="16"/>
      <c r="L245" s="16"/>
      <c r="M245" s="16"/>
      <c r="N245" s="16"/>
      <c r="O245" s="16"/>
      <c r="P245" s="16"/>
      <c r="Q245" s="16"/>
      <c r="R245" s="16"/>
      <c r="S245" s="16"/>
      <c r="T245" s="16"/>
      <c r="U245" s="16"/>
      <c r="V245" s="16"/>
      <c r="W245" s="16"/>
    </row>
    <row r="246" spans="1:23" x14ac:dyDescent="0.35">
      <c r="A246" s="16"/>
      <c r="B246" s="16"/>
      <c r="C246" s="16"/>
      <c r="D246" s="16"/>
      <c r="E246" s="16"/>
      <c r="F246" s="16"/>
      <c r="G246" s="16"/>
      <c r="H246" s="16"/>
      <c r="I246" s="16"/>
      <c r="J246" s="16"/>
      <c r="K246" s="16"/>
      <c r="L246" s="16"/>
      <c r="M246" s="16"/>
      <c r="N246" s="16"/>
      <c r="O246" s="16"/>
      <c r="P246" s="16"/>
      <c r="Q246" s="16"/>
      <c r="R246" s="16"/>
      <c r="S246" s="16"/>
      <c r="T246" s="16"/>
      <c r="U246" s="16"/>
      <c r="V246" s="16"/>
      <c r="W246" s="16"/>
    </row>
    <row r="247" spans="1:23" x14ac:dyDescent="0.35">
      <c r="A247" s="16"/>
      <c r="B247" s="16"/>
      <c r="C247" s="16"/>
      <c r="D247" s="16"/>
      <c r="E247" s="16"/>
      <c r="F247" s="16"/>
      <c r="G247" s="16"/>
      <c r="H247" s="16"/>
      <c r="I247" s="16"/>
      <c r="J247" s="16"/>
      <c r="K247" s="16"/>
      <c r="L247" s="16"/>
      <c r="M247" s="16"/>
      <c r="N247" s="16"/>
      <c r="O247" s="16"/>
      <c r="P247" s="16"/>
      <c r="Q247" s="16"/>
      <c r="R247" s="16"/>
      <c r="S247" s="16"/>
      <c r="T247" s="16"/>
      <c r="U247" s="16"/>
      <c r="V247" s="16"/>
      <c r="W247" s="16"/>
    </row>
    <row r="248" spans="1:23" x14ac:dyDescent="0.35">
      <c r="A248" s="16"/>
      <c r="B248" s="16"/>
      <c r="C248" s="16"/>
      <c r="D248" s="16"/>
      <c r="E248" s="16"/>
      <c r="F248" s="16"/>
      <c r="G248" s="16"/>
      <c r="H248" s="16"/>
      <c r="I248" s="16"/>
      <c r="J248" s="16"/>
      <c r="K248" s="16"/>
      <c r="L248" s="16"/>
      <c r="M248" s="16"/>
      <c r="N248" s="16"/>
      <c r="O248" s="16"/>
      <c r="P248" s="16"/>
      <c r="Q248" s="16"/>
      <c r="R248" s="16"/>
      <c r="S248" s="16"/>
      <c r="T248" s="16"/>
      <c r="U248" s="16"/>
      <c r="V248" s="16"/>
      <c r="W248" s="16"/>
    </row>
    <row r="249" spans="1:23" x14ac:dyDescent="0.35">
      <c r="A249" s="16"/>
      <c r="B249" s="16"/>
      <c r="C249" s="16"/>
      <c r="D249" s="16"/>
      <c r="E249" s="16"/>
      <c r="F249" s="16"/>
      <c r="G249" s="16"/>
      <c r="H249" s="16"/>
      <c r="I249" s="16"/>
      <c r="J249" s="16"/>
      <c r="K249" s="16"/>
      <c r="L249" s="16"/>
      <c r="M249" s="16"/>
      <c r="N249" s="16"/>
      <c r="O249" s="16"/>
      <c r="P249" s="16"/>
      <c r="Q249" s="16"/>
      <c r="R249" s="16"/>
      <c r="S249" s="16"/>
      <c r="T249" s="16"/>
      <c r="U249" s="16"/>
      <c r="V249" s="16"/>
      <c r="W249" s="16"/>
    </row>
    <row r="250" spans="1:23" x14ac:dyDescent="0.35">
      <c r="A250" s="16"/>
      <c r="B250" s="16"/>
      <c r="C250" s="16"/>
      <c r="D250" s="16"/>
      <c r="E250" s="16"/>
      <c r="F250" s="16"/>
      <c r="G250" s="16"/>
      <c r="H250" s="16"/>
      <c r="I250" s="16"/>
      <c r="J250" s="16"/>
      <c r="K250" s="16"/>
      <c r="L250" s="16"/>
      <c r="M250" s="16"/>
      <c r="N250" s="16"/>
      <c r="O250" s="16"/>
      <c r="P250" s="16"/>
      <c r="Q250" s="16"/>
      <c r="R250" s="16"/>
      <c r="S250" s="16"/>
      <c r="T250" s="16"/>
      <c r="U250" s="16"/>
      <c r="V250" s="16"/>
      <c r="W250" s="16"/>
    </row>
    <row r="251" spans="1:23" x14ac:dyDescent="0.35">
      <c r="A251" s="16"/>
      <c r="B251" s="16"/>
      <c r="C251" s="16"/>
      <c r="D251" s="16"/>
      <c r="E251" s="16"/>
      <c r="F251" s="16"/>
      <c r="G251" s="16"/>
      <c r="H251" s="16"/>
      <c r="I251" s="16"/>
      <c r="J251" s="16"/>
      <c r="K251" s="16"/>
      <c r="L251" s="16"/>
      <c r="M251" s="16"/>
      <c r="N251" s="16"/>
      <c r="O251" s="16"/>
      <c r="P251" s="16"/>
      <c r="Q251" s="16"/>
      <c r="R251" s="16"/>
      <c r="S251" s="16"/>
      <c r="T251" s="16"/>
      <c r="U251" s="16"/>
      <c r="V251" s="16"/>
      <c r="W251" s="16"/>
    </row>
    <row r="252" spans="1:23" x14ac:dyDescent="0.35">
      <c r="A252" s="16"/>
      <c r="B252" s="16"/>
      <c r="C252" s="16"/>
      <c r="D252" s="16"/>
      <c r="E252" s="16"/>
      <c r="F252" s="16"/>
      <c r="G252" s="16"/>
      <c r="H252" s="16"/>
      <c r="I252" s="16"/>
      <c r="J252" s="16"/>
      <c r="K252" s="16"/>
      <c r="L252" s="16"/>
      <c r="M252" s="16"/>
      <c r="N252" s="16"/>
      <c r="O252" s="16"/>
      <c r="P252" s="16"/>
      <c r="Q252" s="16"/>
      <c r="R252" s="16"/>
      <c r="S252" s="16"/>
      <c r="T252" s="16"/>
      <c r="U252" s="16"/>
      <c r="V252" s="16"/>
      <c r="W252" s="16"/>
    </row>
    <row r="253" spans="1:23" x14ac:dyDescent="0.35">
      <c r="A253" s="16"/>
      <c r="B253" s="16"/>
      <c r="C253" s="16"/>
      <c r="D253" s="16"/>
      <c r="E253" s="16"/>
      <c r="F253" s="16"/>
      <c r="G253" s="16"/>
      <c r="H253" s="16"/>
      <c r="I253" s="16"/>
      <c r="J253" s="16"/>
      <c r="K253" s="16"/>
      <c r="L253" s="16"/>
      <c r="M253" s="16"/>
      <c r="N253" s="16"/>
      <c r="O253" s="16"/>
      <c r="P253" s="16"/>
      <c r="Q253" s="16"/>
      <c r="R253" s="16"/>
      <c r="S253" s="16"/>
      <c r="T253" s="16"/>
      <c r="U253" s="16"/>
      <c r="V253" s="16"/>
      <c r="W253" s="16"/>
    </row>
    <row r="254" spans="1:23" x14ac:dyDescent="0.35">
      <c r="A254" s="16"/>
      <c r="B254" s="16"/>
      <c r="C254" s="16"/>
      <c r="D254" s="16"/>
      <c r="E254" s="16"/>
      <c r="F254" s="16"/>
      <c r="G254" s="16"/>
      <c r="H254" s="16"/>
      <c r="I254" s="16"/>
      <c r="J254" s="16"/>
      <c r="K254" s="16"/>
      <c r="L254" s="16"/>
      <c r="M254" s="16"/>
      <c r="N254" s="16"/>
      <c r="O254" s="16"/>
      <c r="P254" s="16"/>
      <c r="Q254" s="16"/>
      <c r="R254" s="16"/>
      <c r="S254" s="16"/>
      <c r="T254" s="16"/>
      <c r="U254" s="16"/>
      <c r="V254" s="16"/>
      <c r="W254" s="16"/>
    </row>
    <row r="255" spans="1:23" x14ac:dyDescent="0.35">
      <c r="A255" s="16"/>
      <c r="B255" s="16"/>
      <c r="C255" s="16"/>
      <c r="D255" s="16"/>
      <c r="E255" s="16"/>
      <c r="F255" s="16"/>
      <c r="G255" s="16"/>
      <c r="H255" s="16"/>
      <c r="I255" s="16"/>
      <c r="J255" s="16"/>
      <c r="K255" s="16"/>
      <c r="L255" s="16"/>
      <c r="M255" s="16"/>
      <c r="N255" s="16"/>
      <c r="O255" s="16"/>
      <c r="P255" s="16"/>
      <c r="Q255" s="16"/>
      <c r="R255" s="16"/>
      <c r="S255" s="16"/>
      <c r="T255" s="16"/>
      <c r="U255" s="16"/>
      <c r="V255" s="16"/>
      <c r="W255" s="16"/>
    </row>
    <row r="256" spans="1:23" x14ac:dyDescent="0.35">
      <c r="A256" s="16"/>
      <c r="B256" s="16"/>
      <c r="C256" s="16"/>
      <c r="D256" s="16"/>
      <c r="E256" s="16"/>
      <c r="F256" s="16"/>
      <c r="G256" s="16"/>
      <c r="H256" s="16"/>
      <c r="I256" s="16"/>
      <c r="J256" s="16"/>
      <c r="K256" s="16"/>
      <c r="L256" s="16"/>
      <c r="M256" s="16"/>
      <c r="N256" s="16"/>
      <c r="O256" s="16"/>
      <c r="P256" s="16"/>
      <c r="Q256" s="16"/>
      <c r="R256" s="16"/>
      <c r="S256" s="16"/>
      <c r="T256" s="16"/>
      <c r="U256" s="16"/>
      <c r="V256" s="16"/>
      <c r="W256" s="16"/>
    </row>
    <row r="257" spans="1:23" x14ac:dyDescent="0.35">
      <c r="A257" s="16"/>
      <c r="B257" s="16"/>
      <c r="C257" s="16"/>
      <c r="D257" s="16"/>
      <c r="E257" s="16"/>
      <c r="F257" s="16"/>
      <c r="G257" s="16"/>
      <c r="H257" s="16"/>
      <c r="I257" s="16"/>
      <c r="J257" s="16"/>
      <c r="K257" s="16"/>
      <c r="L257" s="16"/>
      <c r="M257" s="16"/>
      <c r="N257" s="16"/>
      <c r="O257" s="16"/>
      <c r="P257" s="16"/>
      <c r="Q257" s="16"/>
      <c r="R257" s="16"/>
      <c r="S257" s="16"/>
      <c r="T257" s="16"/>
      <c r="U257" s="16"/>
      <c r="V257" s="16"/>
      <c r="W257" s="16"/>
    </row>
    <row r="258" spans="1:23" x14ac:dyDescent="0.35">
      <c r="A258" s="16"/>
      <c r="B258" s="16"/>
      <c r="C258" s="16"/>
      <c r="D258" s="16"/>
      <c r="E258" s="16"/>
      <c r="F258" s="16"/>
      <c r="G258" s="16"/>
      <c r="H258" s="16"/>
      <c r="I258" s="16"/>
      <c r="J258" s="16"/>
      <c r="K258" s="16"/>
      <c r="L258" s="16"/>
      <c r="M258" s="16"/>
      <c r="N258" s="16"/>
      <c r="O258" s="16"/>
      <c r="P258" s="16"/>
      <c r="Q258" s="16"/>
      <c r="R258" s="16"/>
      <c r="S258" s="16"/>
      <c r="T258" s="16"/>
      <c r="U258" s="16"/>
      <c r="V258" s="16"/>
      <c r="W258" s="16"/>
    </row>
    <row r="259" spans="1:23" x14ac:dyDescent="0.35">
      <c r="A259" s="16"/>
      <c r="B259" s="16"/>
      <c r="C259" s="16"/>
      <c r="D259" s="16"/>
      <c r="E259" s="16"/>
      <c r="F259" s="16"/>
      <c r="G259" s="16"/>
      <c r="H259" s="16"/>
      <c r="I259" s="16"/>
      <c r="J259" s="16"/>
      <c r="K259" s="16"/>
      <c r="L259" s="16"/>
      <c r="M259" s="16"/>
      <c r="N259" s="16"/>
      <c r="O259" s="16"/>
      <c r="P259" s="16"/>
      <c r="Q259" s="16"/>
      <c r="R259" s="16"/>
      <c r="S259" s="16"/>
      <c r="T259" s="16"/>
      <c r="U259" s="16"/>
      <c r="V259" s="16"/>
      <c r="W259" s="16"/>
    </row>
    <row r="260" spans="1:23" x14ac:dyDescent="0.35">
      <c r="A260" s="16"/>
      <c r="B260" s="16"/>
      <c r="C260" s="16"/>
      <c r="D260" s="16"/>
      <c r="E260" s="16"/>
      <c r="F260" s="16"/>
      <c r="G260" s="16"/>
      <c r="H260" s="16"/>
      <c r="I260" s="16"/>
      <c r="J260" s="16"/>
      <c r="K260" s="16"/>
      <c r="L260" s="16"/>
      <c r="M260" s="16"/>
      <c r="N260" s="16"/>
      <c r="O260" s="16"/>
      <c r="P260" s="16"/>
      <c r="Q260" s="16"/>
      <c r="R260" s="16"/>
      <c r="S260" s="16"/>
      <c r="T260" s="16"/>
      <c r="U260" s="16"/>
      <c r="V260" s="16"/>
      <c r="W260" s="16"/>
    </row>
    <row r="261" spans="1:23" x14ac:dyDescent="0.35">
      <c r="A261" s="16"/>
      <c r="B261" s="16"/>
      <c r="C261" s="16"/>
      <c r="D261" s="16"/>
      <c r="E261" s="16"/>
      <c r="F261" s="16"/>
      <c r="G261" s="16"/>
      <c r="H261" s="16"/>
      <c r="I261" s="16"/>
      <c r="J261" s="16"/>
      <c r="K261" s="16"/>
      <c r="L261" s="16"/>
      <c r="M261" s="16"/>
      <c r="N261" s="16"/>
      <c r="O261" s="16"/>
      <c r="P261" s="16"/>
      <c r="Q261" s="16"/>
      <c r="R261" s="16"/>
      <c r="S261" s="16"/>
      <c r="T261" s="16"/>
      <c r="U261" s="16"/>
      <c r="V261" s="16"/>
      <c r="W261" s="16"/>
    </row>
    <row r="262" spans="1:23" x14ac:dyDescent="0.35">
      <c r="A262" s="16"/>
      <c r="B262" s="16"/>
      <c r="C262" s="16"/>
      <c r="D262" s="16"/>
      <c r="E262" s="16"/>
      <c r="F262" s="16"/>
      <c r="G262" s="16"/>
      <c r="H262" s="16"/>
      <c r="I262" s="16"/>
      <c r="J262" s="16"/>
      <c r="K262" s="16"/>
      <c r="L262" s="16"/>
      <c r="M262" s="16"/>
      <c r="N262" s="16"/>
      <c r="O262" s="16"/>
      <c r="P262" s="16"/>
      <c r="Q262" s="16"/>
      <c r="R262" s="16"/>
      <c r="S262" s="16"/>
      <c r="T262" s="16"/>
      <c r="U262" s="16"/>
      <c r="V262" s="16"/>
      <c r="W262" s="16"/>
    </row>
    <row r="263" spans="1:23" x14ac:dyDescent="0.35">
      <c r="A263" s="16"/>
      <c r="B263" s="16"/>
      <c r="C263" s="16"/>
      <c r="D263" s="16"/>
      <c r="E263" s="16"/>
      <c r="F263" s="16"/>
      <c r="G263" s="16"/>
      <c r="H263" s="16"/>
      <c r="I263" s="16"/>
      <c r="J263" s="16"/>
      <c r="K263" s="16"/>
      <c r="L263" s="16"/>
      <c r="M263" s="16"/>
      <c r="N263" s="16"/>
      <c r="O263" s="16"/>
      <c r="P263" s="16"/>
      <c r="Q263" s="16"/>
      <c r="R263" s="16"/>
      <c r="S263" s="16"/>
      <c r="T263" s="16"/>
      <c r="U263" s="16"/>
      <c r="V263" s="16"/>
      <c r="W263" s="16"/>
    </row>
    <row r="264" spans="1:23" x14ac:dyDescent="0.35">
      <c r="A264" s="16"/>
      <c r="B264" s="16"/>
      <c r="C264" s="16"/>
      <c r="D264" s="16"/>
      <c r="E264" s="16"/>
      <c r="F264" s="16"/>
      <c r="G264" s="16"/>
      <c r="H264" s="16"/>
      <c r="I264" s="16"/>
      <c r="J264" s="16"/>
      <c r="K264" s="16"/>
      <c r="L264" s="16"/>
      <c r="M264" s="16"/>
      <c r="N264" s="16"/>
      <c r="O264" s="16"/>
      <c r="P264" s="16"/>
      <c r="Q264" s="16"/>
      <c r="R264" s="16"/>
      <c r="S264" s="16"/>
      <c r="T264" s="16"/>
      <c r="U264" s="16"/>
      <c r="V264" s="16"/>
      <c r="W264" s="16"/>
    </row>
    <row r="265" spans="1:23" x14ac:dyDescent="0.35">
      <c r="A265" s="16"/>
      <c r="B265" s="16"/>
      <c r="C265" s="16"/>
      <c r="D265" s="16"/>
      <c r="E265" s="16"/>
      <c r="F265" s="16"/>
      <c r="G265" s="16"/>
      <c r="H265" s="16"/>
      <c r="I265" s="16"/>
      <c r="J265" s="16"/>
      <c r="K265" s="16"/>
      <c r="L265" s="16"/>
      <c r="M265" s="16"/>
      <c r="N265" s="16"/>
      <c r="O265" s="16"/>
      <c r="P265" s="16"/>
      <c r="Q265" s="16"/>
      <c r="R265" s="16"/>
      <c r="S265" s="16"/>
      <c r="T265" s="16"/>
      <c r="U265" s="16"/>
      <c r="V265" s="16"/>
      <c r="W265" s="16"/>
    </row>
    <row r="266" spans="1:23" x14ac:dyDescent="0.35">
      <c r="A266" s="16"/>
      <c r="B266" s="16"/>
      <c r="C266" s="16"/>
      <c r="D266" s="16"/>
      <c r="E266" s="16"/>
      <c r="F266" s="16"/>
      <c r="G266" s="16"/>
      <c r="H266" s="16"/>
      <c r="I266" s="16"/>
      <c r="J266" s="16"/>
      <c r="K266" s="16"/>
      <c r="L266" s="16"/>
      <c r="M266" s="16"/>
      <c r="N266" s="16"/>
      <c r="O266" s="16"/>
      <c r="P266" s="16"/>
      <c r="Q266" s="16"/>
      <c r="R266" s="16"/>
      <c r="S266" s="16"/>
      <c r="T266" s="16"/>
      <c r="U266" s="16"/>
      <c r="V266" s="16"/>
      <c r="W266" s="16"/>
    </row>
    <row r="267" spans="1:23" x14ac:dyDescent="0.35">
      <c r="A267" s="16"/>
      <c r="B267" s="16"/>
      <c r="C267" s="16"/>
      <c r="D267" s="16"/>
      <c r="E267" s="16"/>
      <c r="F267" s="16"/>
      <c r="G267" s="16"/>
      <c r="H267" s="16"/>
      <c r="I267" s="16"/>
      <c r="J267" s="16"/>
      <c r="K267" s="16"/>
      <c r="L267" s="16"/>
      <c r="M267" s="16"/>
      <c r="N267" s="16"/>
      <c r="O267" s="16"/>
      <c r="P267" s="16"/>
      <c r="Q267" s="16"/>
      <c r="R267" s="16"/>
      <c r="S267" s="16"/>
      <c r="T267" s="16"/>
      <c r="U267" s="16"/>
      <c r="V267" s="16"/>
      <c r="W267" s="16"/>
    </row>
    <row r="268" spans="1:23" x14ac:dyDescent="0.35">
      <c r="A268" s="16"/>
      <c r="B268" s="16"/>
      <c r="C268" s="16"/>
      <c r="D268" s="16"/>
      <c r="E268" s="16"/>
      <c r="F268" s="16"/>
      <c r="G268" s="16"/>
      <c r="H268" s="16"/>
      <c r="I268" s="16"/>
      <c r="J268" s="16"/>
      <c r="K268" s="16"/>
      <c r="L268" s="16"/>
      <c r="M268" s="16"/>
      <c r="N268" s="16"/>
      <c r="O268" s="16"/>
      <c r="P268" s="16"/>
      <c r="Q268" s="16"/>
      <c r="R268" s="16"/>
      <c r="S268" s="16"/>
      <c r="T268" s="16"/>
      <c r="U268" s="16"/>
      <c r="V268" s="16"/>
      <c r="W268" s="16"/>
    </row>
    <row r="269" spans="1:23" x14ac:dyDescent="0.35">
      <c r="A269" s="16"/>
      <c r="B269" s="16"/>
      <c r="C269" s="16"/>
      <c r="D269" s="16"/>
      <c r="E269" s="16"/>
      <c r="F269" s="16"/>
      <c r="G269" s="16"/>
      <c r="H269" s="16"/>
      <c r="I269" s="16"/>
      <c r="J269" s="16"/>
      <c r="K269" s="16"/>
      <c r="L269" s="16"/>
      <c r="M269" s="16"/>
      <c r="N269" s="16"/>
      <c r="O269" s="16"/>
      <c r="P269" s="16"/>
      <c r="Q269" s="16"/>
      <c r="R269" s="16"/>
      <c r="S269" s="16"/>
      <c r="T269" s="16"/>
      <c r="U269" s="16"/>
      <c r="V269" s="16"/>
      <c r="W269" s="16"/>
    </row>
    <row r="270" spans="1:23" x14ac:dyDescent="0.35">
      <c r="A270" s="16"/>
      <c r="B270" s="16"/>
      <c r="C270" s="16"/>
      <c r="D270" s="16"/>
      <c r="E270" s="16"/>
      <c r="F270" s="16"/>
      <c r="G270" s="16"/>
      <c r="H270" s="16"/>
      <c r="I270" s="16"/>
      <c r="J270" s="16"/>
      <c r="K270" s="16"/>
      <c r="L270" s="16"/>
      <c r="M270" s="16"/>
      <c r="N270" s="16"/>
      <c r="O270" s="16"/>
      <c r="P270" s="16"/>
      <c r="Q270" s="16"/>
      <c r="R270" s="16"/>
      <c r="S270" s="16"/>
      <c r="T270" s="16"/>
      <c r="U270" s="16"/>
      <c r="V270" s="16"/>
      <c r="W270" s="16"/>
    </row>
    <row r="271" spans="1:23" x14ac:dyDescent="0.35">
      <c r="A271" s="16"/>
      <c r="B271" s="16"/>
      <c r="C271" s="16"/>
      <c r="D271" s="16"/>
      <c r="E271" s="16"/>
      <c r="F271" s="16"/>
      <c r="G271" s="16"/>
      <c r="H271" s="16"/>
      <c r="I271" s="16"/>
      <c r="J271" s="16"/>
      <c r="K271" s="16"/>
      <c r="L271" s="16"/>
      <c r="M271" s="16"/>
      <c r="N271" s="16"/>
      <c r="O271" s="16"/>
      <c r="P271" s="16"/>
      <c r="Q271" s="16"/>
      <c r="R271" s="16"/>
      <c r="S271" s="16"/>
      <c r="T271" s="16"/>
      <c r="U271" s="16"/>
      <c r="V271" s="16"/>
      <c r="W271" s="16"/>
    </row>
    <row r="272" spans="1:23" x14ac:dyDescent="0.35">
      <c r="A272" s="16"/>
      <c r="B272" s="16"/>
      <c r="C272" s="16"/>
      <c r="D272" s="16"/>
      <c r="E272" s="16"/>
      <c r="F272" s="16"/>
      <c r="G272" s="16"/>
      <c r="H272" s="16"/>
      <c r="I272" s="16"/>
      <c r="J272" s="16"/>
      <c r="K272" s="16"/>
      <c r="L272" s="16"/>
      <c r="M272" s="16"/>
      <c r="N272" s="16"/>
      <c r="O272" s="16"/>
      <c r="P272" s="16"/>
      <c r="Q272" s="16"/>
      <c r="R272" s="16"/>
      <c r="S272" s="16"/>
      <c r="T272" s="16"/>
      <c r="U272" s="16"/>
      <c r="V272" s="16"/>
      <c r="W272" s="16"/>
    </row>
    <row r="273" spans="1:23" x14ac:dyDescent="0.35">
      <c r="A273" s="16"/>
      <c r="B273" s="16"/>
      <c r="C273" s="16"/>
      <c r="D273" s="16"/>
      <c r="E273" s="16"/>
      <c r="F273" s="16"/>
      <c r="G273" s="16"/>
      <c r="H273" s="16"/>
      <c r="I273" s="16"/>
      <c r="J273" s="16"/>
      <c r="K273" s="16"/>
      <c r="L273" s="16"/>
      <c r="M273" s="16"/>
      <c r="N273" s="16"/>
      <c r="O273" s="16"/>
      <c r="P273" s="16"/>
      <c r="Q273" s="16"/>
      <c r="R273" s="16"/>
      <c r="S273" s="16"/>
      <c r="T273" s="16"/>
      <c r="U273" s="16"/>
      <c r="V273" s="16"/>
      <c r="W273" s="16"/>
    </row>
    <row r="274" spans="1:23" x14ac:dyDescent="0.35">
      <c r="A274" s="16"/>
      <c r="B274" s="16"/>
      <c r="C274" s="16"/>
      <c r="D274" s="16"/>
      <c r="E274" s="16"/>
      <c r="F274" s="16"/>
      <c r="G274" s="16"/>
      <c r="H274" s="16"/>
      <c r="I274" s="16"/>
      <c r="J274" s="16"/>
      <c r="K274" s="16"/>
      <c r="L274" s="16"/>
      <c r="M274" s="16"/>
      <c r="N274" s="16"/>
      <c r="O274" s="16"/>
      <c r="P274" s="16"/>
      <c r="Q274" s="16"/>
      <c r="R274" s="16"/>
      <c r="S274" s="16"/>
      <c r="T274" s="16"/>
      <c r="U274" s="16"/>
      <c r="V274" s="16"/>
      <c r="W274" s="16"/>
    </row>
    <row r="275" spans="1:23" x14ac:dyDescent="0.35">
      <c r="A275" s="16"/>
      <c r="B275" s="16"/>
      <c r="C275" s="16"/>
      <c r="D275" s="16"/>
      <c r="E275" s="16"/>
      <c r="F275" s="16"/>
      <c r="G275" s="16"/>
      <c r="H275" s="16"/>
      <c r="I275" s="16"/>
      <c r="J275" s="16"/>
      <c r="K275" s="16"/>
      <c r="L275" s="16"/>
      <c r="M275" s="16"/>
      <c r="N275" s="16"/>
      <c r="O275" s="16"/>
      <c r="P275" s="16"/>
      <c r="Q275" s="16"/>
      <c r="R275" s="16"/>
      <c r="S275" s="16"/>
      <c r="T275" s="16"/>
      <c r="U275" s="16"/>
      <c r="V275" s="16"/>
      <c r="W275" s="16"/>
    </row>
    <row r="276" spans="1:23" x14ac:dyDescent="0.35">
      <c r="A276" s="16"/>
      <c r="B276" s="16"/>
      <c r="C276" s="16"/>
      <c r="D276" s="16"/>
      <c r="E276" s="16"/>
      <c r="F276" s="16"/>
      <c r="G276" s="16"/>
      <c r="H276" s="16"/>
      <c r="I276" s="16"/>
      <c r="J276" s="16"/>
      <c r="K276" s="16"/>
      <c r="L276" s="16"/>
      <c r="M276" s="16"/>
      <c r="N276" s="16"/>
      <c r="O276" s="16"/>
      <c r="P276" s="16"/>
      <c r="Q276" s="16"/>
      <c r="R276" s="16"/>
      <c r="S276" s="16"/>
      <c r="T276" s="16"/>
      <c r="U276" s="16"/>
      <c r="V276" s="16"/>
      <c r="W276" s="16"/>
    </row>
    <row r="277" spans="1:23" x14ac:dyDescent="0.35">
      <c r="A277" s="16"/>
      <c r="B277" s="16"/>
      <c r="C277" s="16"/>
      <c r="D277" s="16"/>
      <c r="E277" s="16"/>
      <c r="F277" s="16"/>
      <c r="G277" s="16"/>
      <c r="H277" s="16"/>
      <c r="I277" s="16"/>
      <c r="J277" s="16"/>
      <c r="K277" s="16"/>
      <c r="L277" s="16"/>
      <c r="M277" s="16"/>
      <c r="N277" s="16"/>
      <c r="O277" s="16"/>
      <c r="P277" s="16"/>
      <c r="Q277" s="16"/>
      <c r="R277" s="16"/>
      <c r="S277" s="16"/>
      <c r="T277" s="16"/>
      <c r="U277" s="16"/>
      <c r="V277" s="16"/>
      <c r="W277" s="16"/>
    </row>
    <row r="278" spans="1:23" x14ac:dyDescent="0.35">
      <c r="A278" s="16"/>
      <c r="B278" s="16"/>
      <c r="C278" s="16"/>
      <c r="D278" s="16"/>
      <c r="E278" s="16"/>
      <c r="F278" s="16"/>
      <c r="G278" s="16"/>
      <c r="H278" s="16"/>
      <c r="I278" s="16"/>
      <c r="J278" s="16"/>
      <c r="K278" s="16"/>
      <c r="L278" s="16"/>
      <c r="M278" s="16"/>
      <c r="N278" s="16"/>
      <c r="O278" s="16"/>
      <c r="P278" s="16"/>
      <c r="Q278" s="16"/>
      <c r="R278" s="16"/>
      <c r="S278" s="16"/>
      <c r="T278" s="16"/>
      <c r="U278" s="16"/>
      <c r="V278" s="16"/>
      <c r="W278" s="16"/>
    </row>
    <row r="279" spans="1:23" x14ac:dyDescent="0.35">
      <c r="A279" s="16"/>
      <c r="B279" s="16"/>
      <c r="C279" s="16"/>
      <c r="D279" s="16"/>
      <c r="E279" s="16"/>
      <c r="F279" s="16"/>
      <c r="G279" s="16"/>
      <c r="H279" s="16"/>
      <c r="I279" s="16"/>
      <c r="J279" s="16"/>
      <c r="K279" s="16"/>
      <c r="L279" s="16"/>
      <c r="M279" s="16"/>
      <c r="N279" s="16"/>
      <c r="O279" s="16"/>
      <c r="P279" s="16"/>
      <c r="Q279" s="16"/>
      <c r="R279" s="16"/>
      <c r="S279" s="16"/>
      <c r="T279" s="16"/>
      <c r="U279" s="16"/>
      <c r="V279" s="16"/>
      <c r="W279" s="16"/>
    </row>
    <row r="280" spans="1:23" x14ac:dyDescent="0.35">
      <c r="A280" s="16"/>
      <c r="B280" s="16"/>
      <c r="C280" s="16"/>
      <c r="D280" s="16"/>
      <c r="E280" s="16"/>
      <c r="F280" s="16"/>
      <c r="G280" s="16"/>
      <c r="H280" s="16"/>
      <c r="I280" s="16"/>
      <c r="J280" s="16"/>
      <c r="K280" s="16"/>
      <c r="L280" s="16"/>
      <c r="M280" s="16"/>
      <c r="N280" s="16"/>
      <c r="O280" s="16"/>
      <c r="P280" s="16"/>
      <c r="Q280" s="16"/>
      <c r="R280" s="16"/>
      <c r="S280" s="16"/>
      <c r="T280" s="16"/>
      <c r="U280" s="16"/>
      <c r="V280" s="16"/>
      <c r="W280" s="16"/>
    </row>
    <row r="281" spans="1:23" x14ac:dyDescent="0.35">
      <c r="A281" s="16"/>
      <c r="B281" s="16"/>
      <c r="C281" s="16"/>
      <c r="D281" s="16"/>
      <c r="E281" s="16"/>
      <c r="F281" s="16"/>
      <c r="G281" s="16"/>
      <c r="H281" s="16"/>
      <c r="I281" s="16"/>
      <c r="J281" s="16"/>
      <c r="K281" s="16"/>
      <c r="L281" s="16"/>
      <c r="M281" s="16"/>
      <c r="N281" s="16"/>
      <c r="O281" s="16"/>
      <c r="P281" s="16"/>
      <c r="Q281" s="16"/>
      <c r="R281" s="16"/>
      <c r="S281" s="16"/>
      <c r="T281" s="16"/>
      <c r="U281" s="16"/>
      <c r="V281" s="16"/>
      <c r="W281" s="16"/>
    </row>
    <row r="282" spans="1:23" x14ac:dyDescent="0.35">
      <c r="A282" s="16"/>
      <c r="B282" s="16"/>
      <c r="C282" s="16"/>
      <c r="D282" s="16"/>
      <c r="E282" s="16"/>
      <c r="F282" s="16"/>
      <c r="G282" s="16"/>
      <c r="H282" s="16"/>
      <c r="I282" s="16"/>
      <c r="J282" s="16"/>
      <c r="K282" s="16"/>
      <c r="L282" s="16"/>
      <c r="M282" s="16"/>
      <c r="N282" s="16"/>
      <c r="O282" s="16"/>
      <c r="P282" s="16"/>
      <c r="Q282" s="16"/>
      <c r="R282" s="16"/>
      <c r="S282" s="16"/>
      <c r="T282" s="16"/>
      <c r="U282" s="16"/>
      <c r="V282" s="16"/>
      <c r="W282" s="16"/>
    </row>
    <row r="283" spans="1:23" x14ac:dyDescent="0.35">
      <c r="A283" s="16"/>
      <c r="B283" s="16"/>
      <c r="C283" s="16"/>
      <c r="D283" s="16"/>
      <c r="E283" s="16"/>
      <c r="F283" s="16"/>
      <c r="G283" s="16"/>
      <c r="H283" s="16"/>
      <c r="I283" s="16"/>
      <c r="J283" s="16"/>
      <c r="K283" s="16"/>
      <c r="L283" s="16"/>
      <c r="M283" s="16"/>
      <c r="N283" s="16"/>
      <c r="O283" s="16"/>
      <c r="P283" s="16"/>
      <c r="Q283" s="16"/>
      <c r="R283" s="16"/>
      <c r="S283" s="16"/>
      <c r="T283" s="16"/>
      <c r="U283" s="16"/>
      <c r="V283" s="16"/>
      <c r="W283" s="16"/>
    </row>
    <row r="284" spans="1:23" x14ac:dyDescent="0.35">
      <c r="A284" s="16"/>
      <c r="B284" s="16"/>
      <c r="C284" s="16"/>
      <c r="D284" s="16"/>
      <c r="E284" s="16"/>
      <c r="F284" s="16"/>
      <c r="G284" s="16"/>
      <c r="H284" s="16"/>
      <c r="I284" s="16"/>
      <c r="J284" s="16"/>
      <c r="K284" s="16"/>
      <c r="L284" s="16"/>
      <c r="M284" s="16"/>
      <c r="N284" s="16"/>
      <c r="O284" s="16"/>
      <c r="P284" s="16"/>
      <c r="Q284" s="16"/>
      <c r="R284" s="16"/>
      <c r="S284" s="16"/>
      <c r="T284" s="16"/>
      <c r="U284" s="16"/>
      <c r="V284" s="16"/>
      <c r="W284" s="16"/>
    </row>
    <row r="285" spans="1:23" x14ac:dyDescent="0.35">
      <c r="A285" s="16"/>
      <c r="B285" s="16"/>
      <c r="C285" s="16"/>
      <c r="D285" s="16"/>
      <c r="E285" s="16"/>
      <c r="F285" s="16"/>
      <c r="G285" s="16"/>
      <c r="H285" s="16"/>
      <c r="I285" s="16"/>
      <c r="J285" s="16"/>
      <c r="K285" s="16"/>
      <c r="L285" s="16"/>
      <c r="M285" s="16"/>
      <c r="N285" s="16"/>
      <c r="O285" s="16"/>
      <c r="P285" s="16"/>
      <c r="Q285" s="16"/>
      <c r="R285" s="16"/>
      <c r="S285" s="16"/>
      <c r="T285" s="16"/>
      <c r="U285" s="16"/>
      <c r="V285" s="16"/>
      <c r="W285" s="16"/>
    </row>
    <row r="286" spans="1:23" x14ac:dyDescent="0.35">
      <c r="A286" s="16"/>
      <c r="B286" s="16"/>
      <c r="C286" s="16"/>
      <c r="D286" s="16"/>
      <c r="E286" s="16"/>
      <c r="F286" s="16"/>
      <c r="G286" s="16"/>
      <c r="H286" s="16"/>
      <c r="I286" s="16"/>
      <c r="J286" s="16"/>
      <c r="K286" s="16"/>
      <c r="L286" s="16"/>
      <c r="M286" s="16"/>
      <c r="N286" s="16"/>
      <c r="O286" s="16"/>
      <c r="P286" s="16"/>
      <c r="Q286" s="16"/>
      <c r="R286" s="16"/>
      <c r="S286" s="16"/>
      <c r="T286" s="16"/>
      <c r="U286" s="16"/>
      <c r="V286" s="16"/>
      <c r="W286" s="16"/>
    </row>
    <row r="287" spans="1:23" x14ac:dyDescent="0.35">
      <c r="A287" s="16"/>
      <c r="B287" s="16"/>
      <c r="C287" s="16"/>
      <c r="D287" s="16"/>
      <c r="E287" s="16"/>
      <c r="F287" s="16"/>
      <c r="G287" s="16"/>
      <c r="H287" s="16"/>
      <c r="I287" s="16"/>
      <c r="J287" s="16"/>
      <c r="K287" s="16"/>
      <c r="L287" s="16"/>
      <c r="M287" s="16"/>
      <c r="N287" s="16"/>
      <c r="O287" s="16"/>
      <c r="P287" s="16"/>
      <c r="Q287" s="16"/>
      <c r="R287" s="16"/>
      <c r="S287" s="16"/>
      <c r="T287" s="16"/>
      <c r="U287" s="16"/>
      <c r="V287" s="16"/>
      <c r="W287" s="16"/>
    </row>
    <row r="288" spans="1:23" x14ac:dyDescent="0.35">
      <c r="A288" s="16"/>
      <c r="B288" s="16"/>
      <c r="C288" s="16"/>
      <c r="D288" s="16"/>
      <c r="E288" s="16"/>
      <c r="F288" s="16"/>
      <c r="G288" s="16"/>
      <c r="H288" s="16"/>
      <c r="I288" s="16"/>
      <c r="J288" s="16"/>
      <c r="K288" s="16"/>
      <c r="L288" s="16"/>
      <c r="M288" s="16"/>
      <c r="N288" s="16"/>
      <c r="O288" s="16"/>
      <c r="P288" s="16"/>
      <c r="Q288" s="16"/>
      <c r="R288" s="16"/>
      <c r="S288" s="16"/>
      <c r="T288" s="16"/>
      <c r="U288" s="16"/>
      <c r="V288" s="16"/>
      <c r="W288" s="16"/>
    </row>
    <row r="289" spans="1:23" x14ac:dyDescent="0.35">
      <c r="A289" s="16"/>
      <c r="B289" s="16"/>
      <c r="C289" s="16"/>
      <c r="D289" s="16"/>
      <c r="E289" s="16"/>
      <c r="F289" s="16"/>
      <c r="G289" s="16"/>
      <c r="H289" s="16"/>
      <c r="I289" s="16"/>
      <c r="J289" s="16"/>
      <c r="K289" s="16"/>
      <c r="L289" s="16"/>
      <c r="M289" s="16"/>
      <c r="N289" s="16"/>
      <c r="O289" s="16"/>
      <c r="P289" s="16"/>
      <c r="Q289" s="16"/>
      <c r="R289" s="16"/>
      <c r="S289" s="16"/>
      <c r="T289" s="16"/>
      <c r="U289" s="16"/>
      <c r="V289" s="16"/>
      <c r="W289" s="16"/>
    </row>
    <row r="290" spans="1:23" x14ac:dyDescent="0.35">
      <c r="A290" s="16"/>
      <c r="B290" s="16"/>
      <c r="C290" s="16"/>
      <c r="D290" s="16"/>
      <c r="E290" s="16"/>
      <c r="F290" s="16"/>
      <c r="G290" s="16"/>
      <c r="H290" s="16"/>
      <c r="I290" s="16"/>
      <c r="J290" s="16"/>
      <c r="K290" s="16"/>
      <c r="L290" s="16"/>
      <c r="M290" s="16"/>
      <c r="N290" s="16"/>
      <c r="O290" s="16"/>
      <c r="P290" s="16"/>
      <c r="Q290" s="16"/>
      <c r="R290" s="16"/>
      <c r="S290" s="16"/>
      <c r="T290" s="16"/>
      <c r="U290" s="16"/>
      <c r="V290" s="16"/>
      <c r="W290" s="16"/>
    </row>
    <row r="291" spans="1:23" x14ac:dyDescent="0.35">
      <c r="A291" s="16"/>
      <c r="B291" s="16"/>
      <c r="C291" s="16"/>
      <c r="D291" s="16"/>
      <c r="E291" s="16"/>
      <c r="F291" s="16"/>
      <c r="G291" s="16"/>
      <c r="H291" s="16"/>
      <c r="I291" s="16"/>
      <c r="J291" s="16"/>
      <c r="K291" s="16"/>
      <c r="L291" s="16"/>
      <c r="M291" s="16"/>
      <c r="N291" s="16"/>
      <c r="O291" s="16"/>
      <c r="P291" s="16"/>
      <c r="Q291" s="16"/>
      <c r="R291" s="16"/>
      <c r="S291" s="16"/>
      <c r="T291" s="16"/>
      <c r="U291" s="16"/>
      <c r="V291" s="16"/>
      <c r="W291" s="16"/>
    </row>
    <row r="292" spans="1:23" x14ac:dyDescent="0.35">
      <c r="A292" s="16"/>
      <c r="B292" s="16"/>
      <c r="C292" s="16"/>
      <c r="D292" s="16"/>
      <c r="E292" s="16"/>
      <c r="F292" s="16"/>
      <c r="G292" s="16"/>
      <c r="H292" s="16"/>
      <c r="I292" s="16"/>
      <c r="J292" s="16"/>
      <c r="K292" s="16"/>
      <c r="L292" s="16"/>
      <c r="M292" s="16"/>
      <c r="N292" s="16"/>
      <c r="O292" s="16"/>
      <c r="P292" s="16"/>
      <c r="Q292" s="16"/>
      <c r="R292" s="16"/>
      <c r="S292" s="16"/>
      <c r="T292" s="16"/>
      <c r="U292" s="16"/>
      <c r="V292" s="16"/>
      <c r="W292" s="16"/>
    </row>
    <row r="293" spans="1:23" x14ac:dyDescent="0.35">
      <c r="A293" s="16"/>
      <c r="B293" s="16"/>
      <c r="C293" s="16"/>
      <c r="D293" s="16"/>
      <c r="E293" s="16"/>
      <c r="F293" s="16"/>
      <c r="G293" s="16"/>
      <c r="H293" s="16"/>
      <c r="I293" s="16"/>
      <c r="J293" s="16"/>
      <c r="K293" s="16"/>
      <c r="L293" s="16"/>
      <c r="M293" s="16"/>
      <c r="N293" s="16"/>
      <c r="O293" s="16"/>
      <c r="P293" s="16"/>
      <c r="Q293" s="16"/>
      <c r="R293" s="16"/>
      <c r="S293" s="16"/>
      <c r="T293" s="16"/>
      <c r="U293" s="16"/>
      <c r="V293" s="16"/>
      <c r="W293" s="16"/>
    </row>
    <row r="294" spans="1:23" x14ac:dyDescent="0.35">
      <c r="A294" s="16"/>
      <c r="B294" s="16"/>
      <c r="C294" s="16"/>
      <c r="D294" s="16"/>
      <c r="E294" s="16"/>
      <c r="F294" s="16"/>
      <c r="G294" s="16"/>
      <c r="H294" s="16"/>
      <c r="I294" s="16"/>
      <c r="J294" s="16"/>
      <c r="K294" s="16"/>
      <c r="L294" s="16"/>
      <c r="M294" s="16"/>
      <c r="N294" s="16"/>
      <c r="O294" s="16"/>
      <c r="P294" s="16"/>
      <c r="Q294" s="16"/>
      <c r="R294" s="16"/>
      <c r="S294" s="16"/>
      <c r="T294" s="16"/>
      <c r="U294" s="16"/>
      <c r="V294" s="16"/>
      <c r="W294" s="16"/>
    </row>
    <row r="295" spans="1:23" x14ac:dyDescent="0.35">
      <c r="A295" s="16"/>
      <c r="B295" s="16"/>
      <c r="C295" s="16"/>
      <c r="D295" s="16"/>
      <c r="E295" s="16"/>
      <c r="F295" s="16"/>
      <c r="G295" s="16"/>
      <c r="H295" s="16"/>
      <c r="I295" s="16"/>
      <c r="J295" s="16"/>
      <c r="K295" s="16"/>
      <c r="L295" s="16"/>
      <c r="M295" s="16"/>
      <c r="N295" s="16"/>
      <c r="O295" s="16"/>
      <c r="P295" s="16"/>
      <c r="Q295" s="16"/>
      <c r="R295" s="16"/>
      <c r="S295" s="16"/>
      <c r="T295" s="16"/>
      <c r="U295" s="16"/>
      <c r="V295" s="16"/>
      <c r="W295" s="16"/>
    </row>
    <row r="296" spans="1:23" x14ac:dyDescent="0.35">
      <c r="A296" s="16"/>
      <c r="B296" s="16"/>
      <c r="C296" s="16"/>
      <c r="D296" s="16"/>
      <c r="E296" s="16"/>
      <c r="F296" s="16"/>
      <c r="G296" s="16"/>
      <c r="H296" s="16"/>
      <c r="I296" s="16"/>
      <c r="J296" s="16"/>
      <c r="K296" s="16"/>
      <c r="L296" s="16"/>
      <c r="M296" s="16"/>
      <c r="N296" s="16"/>
      <c r="O296" s="16"/>
      <c r="P296" s="16"/>
      <c r="Q296" s="16"/>
      <c r="R296" s="16"/>
      <c r="S296" s="16"/>
      <c r="T296" s="16"/>
      <c r="U296" s="16"/>
      <c r="V296" s="16"/>
      <c r="W296" s="16"/>
    </row>
    <row r="297" spans="1:23" x14ac:dyDescent="0.35">
      <c r="A297" s="16"/>
      <c r="B297" s="16"/>
      <c r="C297" s="16"/>
      <c r="D297" s="16"/>
      <c r="E297" s="16"/>
      <c r="F297" s="16"/>
      <c r="G297" s="16"/>
      <c r="H297" s="16"/>
      <c r="I297" s="16"/>
      <c r="J297" s="16"/>
      <c r="K297" s="16"/>
      <c r="L297" s="16"/>
      <c r="M297" s="16"/>
      <c r="N297" s="16"/>
      <c r="O297" s="16"/>
      <c r="P297" s="16"/>
      <c r="Q297" s="16"/>
      <c r="R297" s="16"/>
      <c r="S297" s="16"/>
      <c r="T297" s="16"/>
      <c r="U297" s="16"/>
      <c r="V297" s="16"/>
      <c r="W297" s="16"/>
    </row>
    <row r="298" spans="1:23" x14ac:dyDescent="0.35">
      <c r="A298" s="16"/>
      <c r="B298" s="16"/>
      <c r="C298" s="16"/>
      <c r="D298" s="16"/>
      <c r="E298" s="16"/>
      <c r="F298" s="16"/>
      <c r="G298" s="16"/>
      <c r="H298" s="16"/>
      <c r="I298" s="16"/>
      <c r="J298" s="16"/>
      <c r="K298" s="16"/>
      <c r="L298" s="16"/>
      <c r="M298" s="16"/>
      <c r="N298" s="16"/>
      <c r="O298" s="16"/>
      <c r="P298" s="16"/>
      <c r="Q298" s="16"/>
      <c r="R298" s="16"/>
      <c r="S298" s="16"/>
      <c r="T298" s="16"/>
      <c r="U298" s="16"/>
      <c r="V298" s="16"/>
      <c r="W298" s="16"/>
    </row>
    <row r="299" spans="1:23" x14ac:dyDescent="0.35">
      <c r="A299" s="16"/>
      <c r="B299" s="16"/>
      <c r="C299" s="16"/>
      <c r="D299" s="16"/>
      <c r="E299" s="16"/>
      <c r="F299" s="16"/>
      <c r="G299" s="16"/>
      <c r="H299" s="16"/>
      <c r="I299" s="16"/>
      <c r="J299" s="16"/>
      <c r="K299" s="16"/>
      <c r="L299" s="16"/>
      <c r="M299" s="16"/>
      <c r="N299" s="16"/>
      <c r="O299" s="16"/>
      <c r="P299" s="16"/>
      <c r="Q299" s="16"/>
      <c r="R299" s="16"/>
      <c r="S299" s="16"/>
      <c r="T299" s="16"/>
      <c r="U299" s="16"/>
      <c r="V299" s="16"/>
      <c r="W299" s="16"/>
    </row>
    <row r="300" spans="1:23" x14ac:dyDescent="0.35">
      <c r="A300" s="16"/>
      <c r="B300" s="16"/>
      <c r="C300" s="16"/>
      <c r="D300" s="16"/>
      <c r="E300" s="16"/>
      <c r="F300" s="16"/>
      <c r="G300" s="16"/>
      <c r="H300" s="16"/>
      <c r="I300" s="16"/>
      <c r="J300" s="16"/>
      <c r="K300" s="16"/>
      <c r="L300" s="16"/>
      <c r="M300" s="16"/>
      <c r="N300" s="16"/>
      <c r="O300" s="16"/>
      <c r="P300" s="16"/>
      <c r="Q300" s="16"/>
      <c r="R300" s="16"/>
      <c r="S300" s="16"/>
      <c r="T300" s="16"/>
      <c r="U300" s="16"/>
      <c r="V300" s="16"/>
      <c r="W300" s="16"/>
    </row>
    <row r="301" spans="1:23" x14ac:dyDescent="0.35">
      <c r="A301" s="16"/>
      <c r="B301" s="16"/>
      <c r="C301" s="16"/>
      <c r="D301" s="16"/>
      <c r="E301" s="16"/>
      <c r="F301" s="16"/>
      <c r="G301" s="16"/>
      <c r="H301" s="16"/>
      <c r="I301" s="16"/>
      <c r="J301" s="16"/>
      <c r="K301" s="16"/>
      <c r="L301" s="16"/>
      <c r="M301" s="16"/>
      <c r="N301" s="16"/>
      <c r="O301" s="16"/>
      <c r="P301" s="16"/>
      <c r="Q301" s="16"/>
      <c r="R301" s="16"/>
      <c r="S301" s="16"/>
      <c r="T301" s="16"/>
      <c r="U301" s="16"/>
      <c r="V301" s="16"/>
      <c r="W301" s="16"/>
    </row>
    <row r="302" spans="1:23" x14ac:dyDescent="0.35">
      <c r="A302" s="16"/>
      <c r="B302" s="16"/>
      <c r="C302" s="16"/>
      <c r="D302" s="16"/>
      <c r="E302" s="16"/>
      <c r="F302" s="16"/>
      <c r="G302" s="16"/>
      <c r="H302" s="16"/>
      <c r="I302" s="16"/>
      <c r="J302" s="16"/>
      <c r="K302" s="16"/>
      <c r="L302" s="16"/>
      <c r="M302" s="16"/>
      <c r="N302" s="16"/>
      <c r="O302" s="16"/>
      <c r="P302" s="16"/>
      <c r="Q302" s="16"/>
      <c r="R302" s="16"/>
      <c r="S302" s="16"/>
      <c r="T302" s="16"/>
      <c r="U302" s="16"/>
      <c r="V302" s="16"/>
      <c r="W302" s="16"/>
    </row>
    <row r="303" spans="1:23" x14ac:dyDescent="0.35">
      <c r="A303" s="16"/>
      <c r="B303" s="16"/>
      <c r="C303" s="16"/>
      <c r="D303" s="16"/>
      <c r="E303" s="16"/>
      <c r="F303" s="16"/>
      <c r="G303" s="16"/>
      <c r="H303" s="16"/>
      <c r="I303" s="16"/>
      <c r="J303" s="16"/>
      <c r="K303" s="16"/>
      <c r="L303" s="16"/>
      <c r="M303" s="16"/>
      <c r="N303" s="16"/>
      <c r="O303" s="16"/>
      <c r="P303" s="16"/>
      <c r="Q303" s="16"/>
      <c r="R303" s="16"/>
      <c r="S303" s="16"/>
      <c r="T303" s="16"/>
      <c r="U303" s="16"/>
      <c r="V303" s="16"/>
      <c r="W303" s="16"/>
    </row>
    <row r="304" spans="1:23" x14ac:dyDescent="0.35">
      <c r="A304" s="16"/>
      <c r="B304" s="16"/>
      <c r="C304" s="16"/>
      <c r="D304" s="16"/>
      <c r="E304" s="16"/>
      <c r="F304" s="16"/>
      <c r="G304" s="16"/>
      <c r="H304" s="16"/>
      <c r="I304" s="16"/>
      <c r="J304" s="16"/>
      <c r="K304" s="16"/>
      <c r="L304" s="16"/>
      <c r="M304" s="16"/>
      <c r="N304" s="16"/>
      <c r="O304" s="16"/>
      <c r="P304" s="16"/>
      <c r="Q304" s="16"/>
      <c r="R304" s="16"/>
      <c r="S304" s="16"/>
      <c r="T304" s="16"/>
      <c r="U304" s="16"/>
      <c r="V304" s="16"/>
      <c r="W304" s="16"/>
    </row>
    <row r="305" spans="1:23" x14ac:dyDescent="0.35">
      <c r="A305" s="16"/>
      <c r="B305" s="16"/>
      <c r="C305" s="16"/>
      <c r="D305" s="16"/>
      <c r="E305" s="16"/>
      <c r="F305" s="16"/>
      <c r="G305" s="16"/>
      <c r="H305" s="16"/>
      <c r="I305" s="16"/>
      <c r="J305" s="16"/>
      <c r="K305" s="16"/>
      <c r="L305" s="16"/>
      <c r="M305" s="16"/>
      <c r="N305" s="16"/>
      <c r="O305" s="16"/>
      <c r="P305" s="16"/>
      <c r="Q305" s="16"/>
      <c r="R305" s="16"/>
      <c r="S305" s="16"/>
      <c r="T305" s="16"/>
      <c r="U305" s="16"/>
      <c r="V305" s="16"/>
      <c r="W305" s="16"/>
    </row>
    <row r="306" spans="1:23" x14ac:dyDescent="0.35">
      <c r="A306" s="16"/>
      <c r="B306" s="16"/>
      <c r="C306" s="16"/>
      <c r="D306" s="16"/>
      <c r="E306" s="16"/>
      <c r="F306" s="16"/>
      <c r="G306" s="16"/>
      <c r="H306" s="16"/>
      <c r="I306" s="16"/>
      <c r="J306" s="16"/>
      <c r="K306" s="16"/>
      <c r="L306" s="16"/>
      <c r="M306" s="16"/>
      <c r="N306" s="16"/>
      <c r="O306" s="16"/>
      <c r="P306" s="16"/>
      <c r="Q306" s="16"/>
      <c r="R306" s="16"/>
      <c r="S306" s="16"/>
      <c r="T306" s="16"/>
      <c r="U306" s="16"/>
      <c r="V306" s="16"/>
      <c r="W306" s="16"/>
    </row>
    <row r="307" spans="1:23" x14ac:dyDescent="0.35">
      <c r="A307" s="16"/>
      <c r="B307" s="16"/>
      <c r="C307" s="16"/>
      <c r="D307" s="16"/>
      <c r="E307" s="16"/>
      <c r="F307" s="16"/>
      <c r="G307" s="16"/>
      <c r="H307" s="16"/>
      <c r="I307" s="16"/>
      <c r="J307" s="16"/>
      <c r="K307" s="16"/>
      <c r="L307" s="16"/>
      <c r="M307" s="16"/>
      <c r="N307" s="16"/>
      <c r="O307" s="16"/>
      <c r="P307" s="16"/>
      <c r="Q307" s="16"/>
      <c r="R307" s="16"/>
      <c r="S307" s="16"/>
      <c r="T307" s="16"/>
      <c r="U307" s="16"/>
      <c r="V307" s="16"/>
      <c r="W307" s="16"/>
    </row>
    <row r="308" spans="1:23" x14ac:dyDescent="0.35">
      <c r="A308" s="16"/>
      <c r="B308" s="16"/>
      <c r="C308" s="16"/>
      <c r="D308" s="16"/>
      <c r="E308" s="16"/>
      <c r="F308" s="16"/>
      <c r="G308" s="16"/>
      <c r="H308" s="16"/>
      <c r="I308" s="16"/>
      <c r="J308" s="16"/>
      <c r="K308" s="16"/>
      <c r="L308" s="16"/>
      <c r="M308" s="16"/>
      <c r="N308" s="16"/>
      <c r="O308" s="16"/>
      <c r="P308" s="16"/>
      <c r="Q308" s="16"/>
      <c r="R308" s="16"/>
      <c r="S308" s="16"/>
      <c r="T308" s="16"/>
      <c r="U308" s="16"/>
      <c r="V308" s="16"/>
      <c r="W308" s="16"/>
    </row>
    <row r="309" spans="1:23" x14ac:dyDescent="0.35">
      <c r="A309" s="16"/>
      <c r="B309" s="16"/>
      <c r="C309" s="16"/>
      <c r="D309" s="16"/>
      <c r="E309" s="16"/>
      <c r="F309" s="16"/>
      <c r="G309" s="16"/>
      <c r="H309" s="16"/>
      <c r="I309" s="16"/>
      <c r="J309" s="16"/>
      <c r="K309" s="16"/>
      <c r="L309" s="16"/>
      <c r="M309" s="16"/>
      <c r="N309" s="16"/>
      <c r="O309" s="16"/>
      <c r="P309" s="16"/>
      <c r="Q309" s="16"/>
      <c r="R309" s="16"/>
      <c r="S309" s="16"/>
      <c r="T309" s="16"/>
      <c r="U309" s="16"/>
      <c r="V309" s="16"/>
      <c r="W309" s="16"/>
    </row>
    <row r="310" spans="1:23" x14ac:dyDescent="0.35">
      <c r="A310" s="16"/>
      <c r="B310" s="16"/>
      <c r="C310" s="16"/>
      <c r="D310" s="16"/>
      <c r="E310" s="16"/>
      <c r="F310" s="16"/>
      <c r="G310" s="16"/>
      <c r="H310" s="16"/>
      <c r="I310" s="16"/>
      <c r="J310" s="16"/>
      <c r="K310" s="16"/>
      <c r="L310" s="16"/>
      <c r="M310" s="16"/>
      <c r="N310" s="16"/>
      <c r="O310" s="16"/>
      <c r="P310" s="16"/>
      <c r="Q310" s="16"/>
      <c r="R310" s="16"/>
      <c r="S310" s="16"/>
      <c r="T310" s="16"/>
      <c r="U310" s="16"/>
      <c r="V310" s="16"/>
      <c r="W310" s="16"/>
    </row>
    <row r="311" spans="1:23" x14ac:dyDescent="0.35">
      <c r="A311" s="16"/>
      <c r="B311" s="16"/>
      <c r="C311" s="16"/>
      <c r="D311" s="16"/>
      <c r="E311" s="16"/>
      <c r="F311" s="16"/>
      <c r="G311" s="16"/>
      <c r="H311" s="16"/>
      <c r="I311" s="16"/>
      <c r="J311" s="16"/>
      <c r="K311" s="16"/>
      <c r="L311" s="16"/>
      <c r="M311" s="16"/>
      <c r="N311" s="16"/>
      <c r="O311" s="16"/>
      <c r="P311" s="16"/>
      <c r="Q311" s="16"/>
      <c r="R311" s="16"/>
      <c r="S311" s="16"/>
      <c r="T311" s="16"/>
      <c r="U311" s="16"/>
      <c r="V311" s="16"/>
      <c r="W311" s="16"/>
    </row>
    <row r="312" spans="1:23" x14ac:dyDescent="0.35">
      <c r="A312" s="16"/>
      <c r="B312" s="16"/>
      <c r="C312" s="16"/>
      <c r="D312" s="16"/>
      <c r="E312" s="16"/>
      <c r="F312" s="16"/>
      <c r="G312" s="16"/>
      <c r="H312" s="16"/>
      <c r="I312" s="16"/>
      <c r="J312" s="16"/>
      <c r="K312" s="16"/>
      <c r="L312" s="16"/>
      <c r="M312" s="16"/>
      <c r="N312" s="16"/>
      <c r="O312" s="16"/>
      <c r="P312" s="16"/>
      <c r="Q312" s="16"/>
      <c r="R312" s="16"/>
      <c r="S312" s="16"/>
      <c r="T312" s="16"/>
      <c r="U312" s="16"/>
      <c r="V312" s="16"/>
      <c r="W312" s="16"/>
    </row>
    <row r="313" spans="1:23" x14ac:dyDescent="0.35">
      <c r="A313" s="16"/>
      <c r="B313" s="16"/>
      <c r="C313" s="16"/>
      <c r="D313" s="16"/>
      <c r="E313" s="16"/>
      <c r="F313" s="16"/>
      <c r="G313" s="16"/>
      <c r="H313" s="16"/>
      <c r="I313" s="16"/>
      <c r="J313" s="16"/>
      <c r="K313" s="16"/>
      <c r="L313" s="16"/>
      <c r="M313" s="16"/>
      <c r="N313" s="16"/>
      <c r="O313" s="16"/>
      <c r="P313" s="16"/>
      <c r="Q313" s="16"/>
      <c r="R313" s="16"/>
      <c r="S313" s="16"/>
      <c r="T313" s="16"/>
      <c r="U313" s="16"/>
      <c r="V313" s="16"/>
      <c r="W313" s="16"/>
    </row>
    <row r="314" spans="1:23" x14ac:dyDescent="0.35">
      <c r="A314" s="16"/>
      <c r="B314" s="16"/>
      <c r="C314" s="16"/>
      <c r="D314" s="16"/>
      <c r="E314" s="16"/>
      <c r="F314" s="16"/>
      <c r="G314" s="16"/>
      <c r="H314" s="16"/>
      <c r="I314" s="16"/>
      <c r="J314" s="16"/>
      <c r="K314" s="16"/>
      <c r="L314" s="16"/>
      <c r="M314" s="16"/>
      <c r="N314" s="16"/>
      <c r="O314" s="16"/>
      <c r="P314" s="16"/>
      <c r="Q314" s="16"/>
      <c r="R314" s="16"/>
      <c r="S314" s="16"/>
      <c r="T314" s="16"/>
      <c r="U314" s="16"/>
      <c r="V314" s="16"/>
      <c r="W314" s="16"/>
    </row>
    <row r="315" spans="1:23" x14ac:dyDescent="0.35">
      <c r="A315" s="16"/>
      <c r="B315" s="16"/>
      <c r="C315" s="16"/>
      <c r="D315" s="16"/>
      <c r="E315" s="16"/>
      <c r="F315" s="16"/>
      <c r="G315" s="16"/>
      <c r="H315" s="16"/>
      <c r="I315" s="16"/>
      <c r="J315" s="16"/>
      <c r="K315" s="16"/>
      <c r="L315" s="16"/>
      <c r="M315" s="16"/>
      <c r="N315" s="16"/>
      <c r="O315" s="16"/>
      <c r="P315" s="16"/>
      <c r="Q315" s="16"/>
      <c r="R315" s="16"/>
      <c r="S315" s="16"/>
      <c r="T315" s="16"/>
      <c r="U315" s="16"/>
      <c r="V315" s="16"/>
      <c r="W315" s="16"/>
    </row>
    <row r="316" spans="1:23" x14ac:dyDescent="0.35">
      <c r="A316" s="16"/>
      <c r="B316" s="16"/>
      <c r="C316" s="16"/>
      <c r="D316" s="16"/>
      <c r="E316" s="16"/>
      <c r="F316" s="16"/>
      <c r="G316" s="16"/>
      <c r="H316" s="16"/>
      <c r="I316" s="16"/>
      <c r="J316" s="16"/>
      <c r="K316" s="16"/>
      <c r="L316" s="16"/>
      <c r="M316" s="16"/>
      <c r="N316" s="16"/>
      <c r="O316" s="16"/>
      <c r="P316" s="16"/>
      <c r="Q316" s="16"/>
      <c r="R316" s="16"/>
      <c r="S316" s="16"/>
      <c r="T316" s="16"/>
      <c r="U316" s="16"/>
      <c r="V316" s="16"/>
      <c r="W316" s="16"/>
    </row>
    <row r="317" spans="1:23" x14ac:dyDescent="0.35">
      <c r="A317" s="16"/>
      <c r="B317" s="16"/>
      <c r="C317" s="16"/>
      <c r="D317" s="16"/>
      <c r="E317" s="16"/>
      <c r="F317" s="16"/>
      <c r="G317" s="16"/>
      <c r="H317" s="16"/>
      <c r="I317" s="16"/>
      <c r="J317" s="16"/>
      <c r="K317" s="16"/>
      <c r="L317" s="16"/>
      <c r="M317" s="16"/>
      <c r="N317" s="16"/>
      <c r="O317" s="16"/>
      <c r="P317" s="16"/>
      <c r="Q317" s="16"/>
      <c r="R317" s="16"/>
      <c r="S317" s="16"/>
      <c r="T317" s="16"/>
      <c r="U317" s="16"/>
      <c r="V317" s="16"/>
      <c r="W317" s="16"/>
    </row>
    <row r="318" spans="1:23" x14ac:dyDescent="0.35">
      <c r="A318" s="16"/>
      <c r="B318" s="16"/>
      <c r="C318" s="16"/>
      <c r="D318" s="16"/>
      <c r="E318" s="16"/>
      <c r="F318" s="16"/>
      <c r="G318" s="16"/>
      <c r="H318" s="16"/>
      <c r="I318" s="16"/>
      <c r="J318" s="16"/>
      <c r="K318" s="16"/>
      <c r="L318" s="16"/>
      <c r="M318" s="16"/>
      <c r="N318" s="16"/>
      <c r="O318" s="16"/>
      <c r="P318" s="16"/>
      <c r="Q318" s="16"/>
      <c r="R318" s="16"/>
      <c r="S318" s="16"/>
      <c r="T318" s="16"/>
      <c r="U318" s="16"/>
      <c r="V318" s="16"/>
      <c r="W318" s="16"/>
    </row>
    <row r="319" spans="1:23" x14ac:dyDescent="0.35">
      <c r="A319" s="16"/>
      <c r="B319" s="16"/>
      <c r="C319" s="16"/>
      <c r="D319" s="16"/>
      <c r="E319" s="16"/>
      <c r="F319" s="16"/>
      <c r="G319" s="16"/>
      <c r="H319" s="16"/>
      <c r="I319" s="16"/>
      <c r="J319" s="16"/>
      <c r="K319" s="16"/>
      <c r="L319" s="16"/>
      <c r="M319" s="16"/>
      <c r="N319" s="16"/>
      <c r="O319" s="16"/>
      <c r="P319" s="16"/>
      <c r="Q319" s="16"/>
      <c r="R319" s="16"/>
      <c r="S319" s="16"/>
      <c r="T319" s="16"/>
      <c r="U319" s="16"/>
      <c r="V319" s="16"/>
      <c r="W319" s="16"/>
    </row>
    <row r="320" spans="1:23" x14ac:dyDescent="0.35">
      <c r="A320" s="16"/>
      <c r="B320" s="16"/>
      <c r="C320" s="16"/>
      <c r="D320" s="16"/>
      <c r="E320" s="16"/>
      <c r="F320" s="16"/>
      <c r="G320" s="16"/>
      <c r="H320" s="16"/>
      <c r="I320" s="16"/>
      <c r="J320" s="16"/>
      <c r="K320" s="16"/>
      <c r="L320" s="16"/>
      <c r="M320" s="16"/>
      <c r="N320" s="16"/>
      <c r="O320" s="16"/>
      <c r="P320" s="16"/>
      <c r="Q320" s="16"/>
      <c r="R320" s="16"/>
      <c r="S320" s="16"/>
      <c r="T320" s="16"/>
      <c r="U320" s="16"/>
      <c r="V320" s="16"/>
      <c r="W320" s="16"/>
    </row>
    <row r="321" spans="1:23" x14ac:dyDescent="0.35">
      <c r="A321" s="16"/>
      <c r="B321" s="16"/>
      <c r="C321" s="16"/>
      <c r="D321" s="16"/>
      <c r="E321" s="16"/>
      <c r="F321" s="16"/>
      <c r="G321" s="16"/>
      <c r="H321" s="16"/>
      <c r="I321" s="16"/>
      <c r="J321" s="16"/>
      <c r="K321" s="16"/>
      <c r="L321" s="16"/>
      <c r="M321" s="16"/>
      <c r="N321" s="16"/>
      <c r="O321" s="16"/>
      <c r="P321" s="16"/>
      <c r="Q321" s="16"/>
      <c r="R321" s="16"/>
      <c r="S321" s="16"/>
      <c r="T321" s="16"/>
      <c r="U321" s="16"/>
      <c r="V321" s="16"/>
      <c r="W321" s="16"/>
    </row>
    <row r="322" spans="1:23" x14ac:dyDescent="0.35">
      <c r="A322" s="16"/>
      <c r="B322" s="16"/>
      <c r="C322" s="16"/>
      <c r="D322" s="16"/>
      <c r="E322" s="16"/>
      <c r="F322" s="16"/>
      <c r="G322" s="16"/>
      <c r="H322" s="16"/>
      <c r="I322" s="16"/>
      <c r="J322" s="16"/>
      <c r="K322" s="16"/>
      <c r="L322" s="16"/>
      <c r="M322" s="16"/>
      <c r="N322" s="16"/>
      <c r="O322" s="16"/>
      <c r="P322" s="16"/>
      <c r="Q322" s="16"/>
      <c r="R322" s="16"/>
      <c r="S322" s="16"/>
      <c r="T322" s="16"/>
      <c r="U322" s="16"/>
      <c r="V322" s="16"/>
      <c r="W322" s="16"/>
    </row>
    <row r="323" spans="1:23" x14ac:dyDescent="0.35">
      <c r="A323" s="16"/>
      <c r="B323" s="16"/>
      <c r="C323" s="16"/>
      <c r="D323" s="16"/>
      <c r="E323" s="16"/>
      <c r="F323" s="16"/>
      <c r="G323" s="16"/>
      <c r="H323" s="16"/>
      <c r="I323" s="16"/>
      <c r="J323" s="16"/>
      <c r="K323" s="16"/>
      <c r="L323" s="16"/>
      <c r="M323" s="16"/>
      <c r="N323" s="16"/>
      <c r="O323" s="16"/>
      <c r="P323" s="16"/>
      <c r="Q323" s="16"/>
      <c r="R323" s="16"/>
      <c r="S323" s="16"/>
      <c r="T323" s="16"/>
      <c r="U323" s="16"/>
      <c r="V323" s="16"/>
      <c r="W323" s="16"/>
    </row>
    <row r="324" spans="1:23" x14ac:dyDescent="0.35">
      <c r="A324" s="16"/>
      <c r="B324" s="16"/>
      <c r="C324" s="16"/>
      <c r="D324" s="16"/>
      <c r="E324" s="16"/>
      <c r="F324" s="16"/>
      <c r="G324" s="16"/>
      <c r="H324" s="16"/>
      <c r="I324" s="16"/>
      <c r="J324" s="16"/>
      <c r="K324" s="16"/>
      <c r="L324" s="16"/>
      <c r="M324" s="16"/>
      <c r="N324" s="16"/>
      <c r="O324" s="16"/>
      <c r="P324" s="16"/>
      <c r="Q324" s="16"/>
      <c r="R324" s="16"/>
      <c r="S324" s="16"/>
      <c r="T324" s="16"/>
      <c r="U324" s="16"/>
      <c r="V324" s="16"/>
      <c r="W324" s="16"/>
    </row>
    <row r="325" spans="1:23" x14ac:dyDescent="0.35">
      <c r="A325" s="16"/>
      <c r="B325" s="16"/>
      <c r="C325" s="16"/>
      <c r="D325" s="16"/>
      <c r="E325" s="16"/>
      <c r="F325" s="16"/>
      <c r="G325" s="16"/>
      <c r="H325" s="16"/>
      <c r="I325" s="16"/>
      <c r="J325" s="16"/>
      <c r="K325" s="16"/>
      <c r="L325" s="16"/>
      <c r="M325" s="16"/>
      <c r="N325" s="16"/>
      <c r="O325" s="16"/>
      <c r="P325" s="16"/>
      <c r="Q325" s="16"/>
      <c r="R325" s="16"/>
      <c r="S325" s="16"/>
      <c r="T325" s="16"/>
      <c r="U325" s="16"/>
      <c r="V325" s="16"/>
      <c r="W325" s="16"/>
    </row>
    <row r="326" spans="1:23" x14ac:dyDescent="0.35">
      <c r="A326" s="16"/>
      <c r="B326" s="16"/>
      <c r="C326" s="16"/>
      <c r="D326" s="16"/>
      <c r="E326" s="16"/>
      <c r="F326" s="16"/>
      <c r="G326" s="16"/>
      <c r="H326" s="16"/>
      <c r="I326" s="16"/>
      <c r="J326" s="16"/>
      <c r="K326" s="16"/>
      <c r="L326" s="16"/>
      <c r="M326" s="16"/>
      <c r="N326" s="16"/>
      <c r="O326" s="16"/>
      <c r="P326" s="16"/>
      <c r="Q326" s="16"/>
      <c r="R326" s="16"/>
      <c r="S326" s="16"/>
      <c r="T326" s="16"/>
      <c r="U326" s="16"/>
      <c r="V326" s="16"/>
      <c r="W326" s="16"/>
    </row>
    <row r="327" spans="1:23" x14ac:dyDescent="0.35">
      <c r="A327" s="16"/>
      <c r="B327" s="16"/>
      <c r="C327" s="16"/>
      <c r="D327" s="16"/>
      <c r="E327" s="16"/>
      <c r="F327" s="16"/>
      <c r="G327" s="16"/>
      <c r="H327" s="16"/>
      <c r="I327" s="16"/>
      <c r="J327" s="16"/>
      <c r="K327" s="16"/>
      <c r="L327" s="16"/>
      <c r="M327" s="16"/>
      <c r="N327" s="16"/>
      <c r="O327" s="16"/>
      <c r="P327" s="16"/>
      <c r="Q327" s="16"/>
      <c r="R327" s="16"/>
      <c r="S327" s="16"/>
      <c r="T327" s="16"/>
      <c r="U327" s="16"/>
      <c r="V327" s="16"/>
      <c r="W327" s="16"/>
    </row>
    <row r="328" spans="1:23" x14ac:dyDescent="0.35">
      <c r="A328" s="16"/>
      <c r="B328" s="16"/>
      <c r="C328" s="16"/>
      <c r="D328" s="16"/>
      <c r="E328" s="16"/>
      <c r="F328" s="16"/>
      <c r="G328" s="16"/>
      <c r="H328" s="16"/>
      <c r="I328" s="16"/>
      <c r="J328" s="16"/>
      <c r="K328" s="16"/>
      <c r="L328" s="16"/>
      <c r="M328" s="16"/>
      <c r="N328" s="16"/>
      <c r="O328" s="16"/>
      <c r="P328" s="16"/>
      <c r="Q328" s="16"/>
      <c r="R328" s="16"/>
      <c r="S328" s="16"/>
      <c r="T328" s="16"/>
      <c r="U328" s="16"/>
      <c r="V328" s="16"/>
      <c r="W328" s="16"/>
    </row>
    <row r="329" spans="1:23" x14ac:dyDescent="0.35">
      <c r="A329" s="16"/>
      <c r="B329" s="16"/>
      <c r="C329" s="16"/>
      <c r="D329" s="16"/>
      <c r="E329" s="16"/>
      <c r="F329" s="16"/>
      <c r="G329" s="16"/>
      <c r="H329" s="16"/>
      <c r="I329" s="16"/>
      <c r="J329" s="16"/>
      <c r="K329" s="16"/>
      <c r="L329" s="16"/>
      <c r="M329" s="16"/>
      <c r="N329" s="16"/>
      <c r="O329" s="16"/>
      <c r="P329" s="16"/>
      <c r="Q329" s="16"/>
      <c r="R329" s="16"/>
      <c r="S329" s="16"/>
      <c r="T329" s="16"/>
      <c r="U329" s="16"/>
      <c r="V329" s="16"/>
      <c r="W329" s="16"/>
    </row>
    <row r="330" spans="1:23" x14ac:dyDescent="0.35">
      <c r="A330" s="16"/>
      <c r="B330" s="16"/>
      <c r="C330" s="16"/>
      <c r="D330" s="16"/>
      <c r="E330" s="16"/>
      <c r="F330" s="16"/>
      <c r="G330" s="16"/>
      <c r="H330" s="16"/>
      <c r="I330" s="16"/>
      <c r="J330" s="16"/>
      <c r="K330" s="16"/>
      <c r="L330" s="16"/>
      <c r="M330" s="16"/>
      <c r="N330" s="16"/>
      <c r="O330" s="16"/>
      <c r="P330" s="16"/>
      <c r="Q330" s="16"/>
      <c r="R330" s="16"/>
      <c r="S330" s="16"/>
      <c r="T330" s="16"/>
      <c r="U330" s="16"/>
      <c r="V330" s="16"/>
      <c r="W330" s="16"/>
    </row>
    <row r="331" spans="1:23" x14ac:dyDescent="0.35">
      <c r="A331" s="16"/>
      <c r="B331" s="16"/>
      <c r="C331" s="16"/>
      <c r="D331" s="16"/>
      <c r="E331" s="16"/>
      <c r="F331" s="16"/>
      <c r="G331" s="16"/>
      <c r="H331" s="16"/>
      <c r="I331" s="16"/>
      <c r="J331" s="16"/>
      <c r="K331" s="16"/>
      <c r="L331" s="16"/>
      <c r="M331" s="16"/>
      <c r="N331" s="16"/>
      <c r="O331" s="16"/>
      <c r="P331" s="16"/>
      <c r="Q331" s="16"/>
      <c r="R331" s="16"/>
      <c r="S331" s="16"/>
      <c r="T331" s="16"/>
      <c r="U331" s="16"/>
      <c r="V331" s="16"/>
      <c r="W331" s="16"/>
    </row>
    <row r="332" spans="1:23" x14ac:dyDescent="0.35">
      <c r="A332" s="16"/>
      <c r="B332" s="16"/>
      <c r="C332" s="16"/>
      <c r="D332" s="16"/>
      <c r="E332" s="16"/>
      <c r="F332" s="16"/>
      <c r="G332" s="16"/>
      <c r="H332" s="16"/>
      <c r="I332" s="16"/>
      <c r="J332" s="16"/>
      <c r="K332" s="16"/>
      <c r="L332" s="16"/>
      <c r="M332" s="16"/>
      <c r="N332" s="16"/>
      <c r="O332" s="16"/>
      <c r="P332" s="16"/>
      <c r="Q332" s="16"/>
      <c r="R332" s="16"/>
      <c r="S332" s="16"/>
      <c r="T332" s="16"/>
      <c r="U332" s="16"/>
      <c r="V332" s="16"/>
      <c r="W332" s="16"/>
    </row>
    <row r="333" spans="1:23" x14ac:dyDescent="0.35">
      <c r="A333" s="16"/>
      <c r="B333" s="16"/>
      <c r="C333" s="16"/>
      <c r="D333" s="16"/>
      <c r="E333" s="16"/>
      <c r="F333" s="16"/>
      <c r="G333" s="16"/>
      <c r="H333" s="16"/>
      <c r="I333" s="16"/>
      <c r="J333" s="16"/>
      <c r="K333" s="16"/>
      <c r="L333" s="16"/>
      <c r="M333" s="16"/>
      <c r="N333" s="16"/>
      <c r="O333" s="16"/>
      <c r="P333" s="16"/>
      <c r="Q333" s="16"/>
      <c r="R333" s="16"/>
      <c r="S333" s="16"/>
      <c r="T333" s="16"/>
      <c r="U333" s="16"/>
      <c r="V333" s="16"/>
      <c r="W333" s="16"/>
    </row>
    <row r="334" spans="1:23" x14ac:dyDescent="0.35">
      <c r="A334" s="16"/>
      <c r="B334" s="16"/>
      <c r="C334" s="16"/>
      <c r="D334" s="16"/>
      <c r="E334" s="16"/>
      <c r="F334" s="16"/>
      <c r="G334" s="16"/>
      <c r="H334" s="16"/>
      <c r="I334" s="16"/>
      <c r="J334" s="16"/>
      <c r="K334" s="16"/>
      <c r="L334" s="16"/>
      <c r="M334" s="16"/>
      <c r="N334" s="16"/>
      <c r="O334" s="16"/>
      <c r="P334" s="16"/>
      <c r="Q334" s="16"/>
      <c r="R334" s="16"/>
      <c r="S334" s="16"/>
      <c r="T334" s="16"/>
      <c r="U334" s="16"/>
      <c r="V334" s="16"/>
      <c r="W334" s="16"/>
    </row>
    <row r="335" spans="1:23" x14ac:dyDescent="0.35">
      <c r="A335" s="16"/>
      <c r="B335" s="16"/>
      <c r="C335" s="16"/>
      <c r="D335" s="16"/>
      <c r="E335" s="16"/>
      <c r="F335" s="16"/>
      <c r="G335" s="16"/>
      <c r="H335" s="16"/>
      <c r="I335" s="16"/>
      <c r="J335" s="16"/>
      <c r="K335" s="16"/>
      <c r="L335" s="16"/>
      <c r="M335" s="16"/>
      <c r="N335" s="16"/>
      <c r="O335" s="16"/>
      <c r="P335" s="16"/>
      <c r="Q335" s="16"/>
      <c r="R335" s="16"/>
      <c r="S335" s="16"/>
      <c r="T335" s="16"/>
      <c r="U335" s="16"/>
      <c r="V335" s="16"/>
      <c r="W335" s="16"/>
    </row>
    <row r="336" spans="1:23" x14ac:dyDescent="0.35">
      <c r="A336" s="16"/>
      <c r="B336" s="16"/>
      <c r="C336" s="16"/>
      <c r="D336" s="16"/>
      <c r="E336" s="16"/>
      <c r="F336" s="16"/>
      <c r="G336" s="16"/>
      <c r="H336" s="16"/>
      <c r="I336" s="16"/>
      <c r="J336" s="16"/>
      <c r="K336" s="16"/>
      <c r="L336" s="16"/>
      <c r="M336" s="16"/>
      <c r="N336" s="16"/>
      <c r="O336" s="16"/>
      <c r="P336" s="16"/>
      <c r="Q336" s="16"/>
      <c r="R336" s="16"/>
      <c r="S336" s="16"/>
      <c r="T336" s="16"/>
      <c r="U336" s="16"/>
      <c r="V336" s="16"/>
      <c r="W336" s="16"/>
    </row>
    <row r="337" spans="1:23" x14ac:dyDescent="0.35">
      <c r="A337" s="16"/>
      <c r="B337" s="16"/>
      <c r="C337" s="16"/>
      <c r="D337" s="16"/>
      <c r="E337" s="16"/>
      <c r="F337" s="16"/>
      <c r="G337" s="16"/>
      <c r="H337" s="16"/>
      <c r="I337" s="16"/>
      <c r="J337" s="16"/>
      <c r="K337" s="16"/>
      <c r="L337" s="16"/>
      <c r="M337" s="16"/>
      <c r="N337" s="16"/>
      <c r="O337" s="16"/>
      <c r="P337" s="16"/>
      <c r="Q337" s="16"/>
      <c r="R337" s="16"/>
      <c r="S337" s="16"/>
      <c r="T337" s="16"/>
      <c r="U337" s="16"/>
      <c r="V337" s="16"/>
      <c r="W337" s="16"/>
    </row>
    <row r="338" spans="1:23" x14ac:dyDescent="0.35">
      <c r="A338" s="16"/>
      <c r="B338" s="16"/>
      <c r="C338" s="16"/>
      <c r="D338" s="16"/>
      <c r="E338" s="16"/>
      <c r="F338" s="16"/>
      <c r="G338" s="16"/>
      <c r="H338" s="16"/>
      <c r="I338" s="16"/>
      <c r="J338" s="16"/>
      <c r="K338" s="16"/>
      <c r="L338" s="16"/>
      <c r="M338" s="16"/>
      <c r="N338" s="16"/>
      <c r="O338" s="16"/>
      <c r="P338" s="16"/>
      <c r="Q338" s="16"/>
      <c r="R338" s="16"/>
      <c r="S338" s="16"/>
      <c r="T338" s="16"/>
      <c r="U338" s="16"/>
      <c r="V338" s="16"/>
      <c r="W338" s="16"/>
    </row>
    <row r="339" spans="1:23" x14ac:dyDescent="0.35">
      <c r="A339" s="16"/>
      <c r="B339" s="16"/>
      <c r="C339" s="16"/>
      <c r="D339" s="16"/>
      <c r="E339" s="16"/>
      <c r="F339" s="16"/>
      <c r="G339" s="16"/>
      <c r="H339" s="16"/>
      <c r="I339" s="16"/>
      <c r="J339" s="16"/>
      <c r="K339" s="16"/>
      <c r="L339" s="16"/>
      <c r="M339" s="16"/>
      <c r="N339" s="16"/>
      <c r="O339" s="16"/>
      <c r="P339" s="16"/>
      <c r="Q339" s="16"/>
      <c r="R339" s="16"/>
      <c r="S339" s="16"/>
      <c r="T339" s="16"/>
      <c r="U339" s="16"/>
      <c r="V339" s="16"/>
      <c r="W339" s="16"/>
    </row>
    <row r="340" spans="1:23" x14ac:dyDescent="0.35">
      <c r="A340" s="16"/>
      <c r="B340" s="16"/>
      <c r="C340" s="16"/>
      <c r="D340" s="16"/>
      <c r="E340" s="16"/>
      <c r="F340" s="16"/>
      <c r="G340" s="16"/>
      <c r="H340" s="16"/>
      <c r="I340" s="16"/>
      <c r="J340" s="16"/>
      <c r="K340" s="16"/>
      <c r="L340" s="16"/>
      <c r="M340" s="16"/>
      <c r="N340" s="16"/>
      <c r="O340" s="16"/>
      <c r="P340" s="16"/>
      <c r="Q340" s="16"/>
      <c r="R340" s="16"/>
      <c r="S340" s="16"/>
      <c r="T340" s="16"/>
      <c r="U340" s="16"/>
      <c r="V340" s="16"/>
      <c r="W340" s="16"/>
    </row>
    <row r="341" spans="1:23" x14ac:dyDescent="0.35">
      <c r="A341" s="16"/>
      <c r="B341" s="16"/>
      <c r="C341" s="16"/>
      <c r="D341" s="16"/>
      <c r="E341" s="16"/>
      <c r="F341" s="16"/>
      <c r="G341" s="16"/>
      <c r="H341" s="16"/>
      <c r="I341" s="16"/>
      <c r="J341" s="16"/>
      <c r="K341" s="16"/>
      <c r="L341" s="16"/>
      <c r="M341" s="16"/>
      <c r="N341" s="16"/>
      <c r="O341" s="16"/>
      <c r="P341" s="16"/>
      <c r="Q341" s="16"/>
      <c r="R341" s="16"/>
      <c r="S341" s="16"/>
      <c r="T341" s="16"/>
      <c r="U341" s="16"/>
      <c r="V341" s="16"/>
      <c r="W341" s="16"/>
    </row>
    <row r="342" spans="1:23" x14ac:dyDescent="0.35">
      <c r="A342" s="16"/>
      <c r="B342" s="16"/>
      <c r="C342" s="16"/>
      <c r="D342" s="16"/>
      <c r="E342" s="16"/>
      <c r="F342" s="16"/>
      <c r="G342" s="16"/>
      <c r="H342" s="16"/>
      <c r="I342" s="16"/>
      <c r="J342" s="16"/>
      <c r="K342" s="16"/>
      <c r="L342" s="16"/>
      <c r="M342" s="16"/>
      <c r="N342" s="16"/>
      <c r="O342" s="16"/>
      <c r="P342" s="16"/>
      <c r="Q342" s="16"/>
      <c r="R342" s="16"/>
      <c r="S342" s="16"/>
      <c r="T342" s="16"/>
      <c r="U342" s="16"/>
      <c r="V342" s="16"/>
      <c r="W342" s="16"/>
    </row>
    <row r="343" spans="1:23" x14ac:dyDescent="0.35">
      <c r="A343" s="16"/>
      <c r="B343" s="16"/>
      <c r="C343" s="16"/>
      <c r="D343" s="16"/>
      <c r="E343" s="16"/>
      <c r="F343" s="16"/>
      <c r="G343" s="16"/>
      <c r="H343" s="16"/>
      <c r="I343" s="16"/>
      <c r="J343" s="16"/>
      <c r="K343" s="16"/>
      <c r="L343" s="16"/>
      <c r="M343" s="16"/>
      <c r="N343" s="16"/>
      <c r="O343" s="16"/>
      <c r="P343" s="16"/>
      <c r="Q343" s="16"/>
      <c r="R343" s="16"/>
      <c r="S343" s="16"/>
      <c r="T343" s="16"/>
      <c r="U343" s="16"/>
      <c r="V343" s="16"/>
      <c r="W343" s="16"/>
    </row>
    <row r="344" spans="1:23" x14ac:dyDescent="0.35">
      <c r="A344" s="16"/>
      <c r="B344" s="16"/>
      <c r="C344" s="16"/>
      <c r="D344" s="16"/>
      <c r="E344" s="16"/>
      <c r="F344" s="16"/>
      <c r="G344" s="16"/>
      <c r="H344" s="16"/>
      <c r="I344" s="16"/>
      <c r="J344" s="16"/>
      <c r="K344" s="16"/>
      <c r="L344" s="16"/>
      <c r="M344" s="16"/>
      <c r="N344" s="16"/>
      <c r="O344" s="16"/>
      <c r="P344" s="16"/>
      <c r="Q344" s="16"/>
      <c r="R344" s="16"/>
      <c r="S344" s="16"/>
      <c r="T344" s="16"/>
      <c r="U344" s="16"/>
      <c r="V344" s="16"/>
      <c r="W344" s="16"/>
    </row>
    <row r="345" spans="1:23" x14ac:dyDescent="0.35">
      <c r="A345" s="16"/>
      <c r="B345" s="16"/>
      <c r="C345" s="16"/>
      <c r="D345" s="16"/>
      <c r="E345" s="16"/>
      <c r="F345" s="16"/>
      <c r="G345" s="16"/>
      <c r="H345" s="16"/>
      <c r="I345" s="16"/>
      <c r="J345" s="16"/>
      <c r="K345" s="16"/>
      <c r="L345" s="16"/>
      <c r="M345" s="16"/>
      <c r="N345" s="16"/>
      <c r="O345" s="16"/>
      <c r="P345" s="16"/>
      <c r="Q345" s="16"/>
      <c r="R345" s="16"/>
      <c r="S345" s="16"/>
      <c r="T345" s="16"/>
      <c r="U345" s="16"/>
      <c r="V345" s="16"/>
      <c r="W345" s="16"/>
    </row>
    <row r="346" spans="1:23" x14ac:dyDescent="0.35">
      <c r="A346" s="16"/>
      <c r="B346" s="16"/>
      <c r="C346" s="16"/>
      <c r="D346" s="16"/>
      <c r="E346" s="16"/>
      <c r="F346" s="16"/>
      <c r="G346" s="16"/>
      <c r="H346" s="16"/>
      <c r="I346" s="16"/>
      <c r="J346" s="16"/>
      <c r="K346" s="16"/>
      <c r="L346" s="16"/>
      <c r="M346" s="16"/>
      <c r="N346" s="16"/>
      <c r="O346" s="16"/>
      <c r="P346" s="16"/>
      <c r="Q346" s="16"/>
      <c r="R346" s="16"/>
      <c r="S346" s="16"/>
      <c r="T346" s="16"/>
      <c r="U346" s="16"/>
      <c r="V346" s="16"/>
      <c r="W346" s="16"/>
    </row>
    <row r="347" spans="1:23" x14ac:dyDescent="0.35">
      <c r="A347" s="16"/>
      <c r="B347" s="16"/>
      <c r="C347" s="16"/>
      <c r="D347" s="16"/>
      <c r="E347" s="16"/>
      <c r="F347" s="16"/>
      <c r="G347" s="16"/>
      <c r="H347" s="16"/>
      <c r="I347" s="16"/>
      <c r="J347" s="16"/>
      <c r="K347" s="16"/>
      <c r="L347" s="16"/>
      <c r="M347" s="16"/>
      <c r="N347" s="16"/>
      <c r="O347" s="16"/>
      <c r="P347" s="16"/>
      <c r="Q347" s="16"/>
      <c r="R347" s="16"/>
      <c r="S347" s="16"/>
      <c r="T347" s="16"/>
      <c r="U347" s="16"/>
      <c r="V347" s="16"/>
      <c r="W347" s="16"/>
    </row>
    <row r="348" spans="1:23" x14ac:dyDescent="0.35">
      <c r="A348" s="16"/>
      <c r="B348" s="16"/>
      <c r="C348" s="16"/>
      <c r="D348" s="16"/>
      <c r="E348" s="16"/>
      <c r="F348" s="16"/>
      <c r="G348" s="16"/>
      <c r="H348" s="16"/>
      <c r="I348" s="16"/>
      <c r="J348" s="16"/>
      <c r="K348" s="16"/>
      <c r="L348" s="16"/>
      <c r="M348" s="16"/>
      <c r="N348" s="16"/>
      <c r="O348" s="16"/>
      <c r="P348" s="16"/>
      <c r="Q348" s="16"/>
      <c r="R348" s="16"/>
      <c r="S348" s="16"/>
      <c r="T348" s="16"/>
      <c r="U348" s="16"/>
      <c r="V348" s="16"/>
      <c r="W348" s="16"/>
    </row>
    <row r="349" spans="1:23" x14ac:dyDescent="0.35">
      <c r="A349" s="16"/>
      <c r="B349" s="16"/>
      <c r="C349" s="16"/>
      <c r="D349" s="16"/>
      <c r="E349" s="16"/>
      <c r="F349" s="16"/>
      <c r="G349" s="16"/>
      <c r="H349" s="16"/>
      <c r="I349" s="16"/>
      <c r="J349" s="16"/>
      <c r="K349" s="16"/>
      <c r="L349" s="16"/>
      <c r="M349" s="16"/>
      <c r="N349" s="16"/>
      <c r="O349" s="16"/>
      <c r="P349" s="16"/>
      <c r="Q349" s="16"/>
      <c r="R349" s="16"/>
      <c r="S349" s="16"/>
      <c r="T349" s="16"/>
      <c r="U349" s="16"/>
      <c r="V349" s="16"/>
      <c r="W349" s="16"/>
    </row>
    <row r="350" spans="1:23" x14ac:dyDescent="0.35">
      <c r="A350" s="16"/>
      <c r="B350" s="16"/>
      <c r="C350" s="16"/>
      <c r="D350" s="16"/>
      <c r="E350" s="16"/>
      <c r="F350" s="16"/>
      <c r="G350" s="16"/>
      <c r="H350" s="16"/>
      <c r="I350" s="16"/>
      <c r="J350" s="16"/>
      <c r="K350" s="16"/>
      <c r="L350" s="16"/>
      <c r="M350" s="16"/>
      <c r="N350" s="16"/>
      <c r="O350" s="16"/>
      <c r="P350" s="16"/>
      <c r="Q350" s="16"/>
      <c r="R350" s="16"/>
      <c r="S350" s="16"/>
      <c r="T350" s="16"/>
      <c r="U350" s="16"/>
      <c r="V350" s="16"/>
      <c r="W350" s="16"/>
    </row>
    <row r="351" spans="1:23" x14ac:dyDescent="0.35">
      <c r="A351" s="16"/>
      <c r="B351" s="16"/>
      <c r="C351" s="16"/>
      <c r="D351" s="16"/>
      <c r="E351" s="16"/>
      <c r="F351" s="16"/>
      <c r="G351" s="16"/>
      <c r="H351" s="16"/>
      <c r="I351" s="16"/>
      <c r="J351" s="16"/>
      <c r="K351" s="16"/>
      <c r="L351" s="16"/>
      <c r="M351" s="16"/>
      <c r="N351" s="16"/>
      <c r="O351" s="16"/>
      <c r="P351" s="16"/>
      <c r="Q351" s="16"/>
      <c r="R351" s="16"/>
      <c r="S351" s="16"/>
      <c r="T351" s="16"/>
      <c r="U351" s="16"/>
      <c r="V351" s="16"/>
      <c r="W351" s="16"/>
    </row>
    <row r="352" spans="1:23" x14ac:dyDescent="0.35">
      <c r="A352" s="16"/>
      <c r="B352" s="16"/>
      <c r="C352" s="16"/>
      <c r="D352" s="16"/>
      <c r="E352" s="16"/>
      <c r="F352" s="16"/>
      <c r="G352" s="16"/>
      <c r="H352" s="16"/>
      <c r="I352" s="16"/>
      <c r="J352" s="16"/>
      <c r="K352" s="16"/>
      <c r="L352" s="16"/>
      <c r="M352" s="16"/>
      <c r="N352" s="16"/>
      <c r="O352" s="16"/>
      <c r="P352" s="16"/>
      <c r="Q352" s="16"/>
      <c r="R352" s="16"/>
      <c r="S352" s="16"/>
      <c r="T352" s="16"/>
      <c r="U352" s="16"/>
      <c r="V352" s="16"/>
      <c r="W352" s="16"/>
    </row>
    <row r="353" spans="1:23" x14ac:dyDescent="0.35">
      <c r="A353" s="16"/>
      <c r="B353" s="16"/>
      <c r="C353" s="16"/>
      <c r="D353" s="16"/>
      <c r="E353" s="16"/>
      <c r="F353" s="16"/>
      <c r="G353" s="16"/>
      <c r="H353" s="16"/>
      <c r="I353" s="16"/>
      <c r="J353" s="16"/>
      <c r="K353" s="16"/>
      <c r="L353" s="16"/>
      <c r="M353" s="16"/>
      <c r="N353" s="16"/>
      <c r="O353" s="16"/>
      <c r="P353" s="16"/>
      <c r="Q353" s="16"/>
      <c r="R353" s="16"/>
      <c r="S353" s="16"/>
      <c r="T353" s="16"/>
      <c r="U353" s="16"/>
      <c r="V353" s="16"/>
      <c r="W353" s="16"/>
    </row>
    <row r="354" spans="1:23" x14ac:dyDescent="0.35">
      <c r="A354" s="16"/>
      <c r="B354" s="16"/>
      <c r="C354" s="16"/>
      <c r="D354" s="16"/>
      <c r="E354" s="16"/>
      <c r="F354" s="16"/>
      <c r="G354" s="16"/>
      <c r="H354" s="16"/>
      <c r="I354" s="16"/>
      <c r="J354" s="16"/>
      <c r="K354" s="16"/>
      <c r="L354" s="16"/>
      <c r="M354" s="16"/>
      <c r="N354" s="16"/>
      <c r="O354" s="16"/>
      <c r="P354" s="16"/>
      <c r="Q354" s="16"/>
      <c r="R354" s="16"/>
      <c r="S354" s="16"/>
      <c r="T354" s="16"/>
      <c r="U354" s="16"/>
      <c r="V354" s="16"/>
      <c r="W354" s="16"/>
    </row>
    <row r="355" spans="1:23" x14ac:dyDescent="0.35">
      <c r="A355" s="16"/>
      <c r="B355" s="16"/>
      <c r="C355" s="16"/>
      <c r="D355" s="16"/>
      <c r="E355" s="16"/>
      <c r="F355" s="16"/>
      <c r="G355" s="16"/>
      <c r="H355" s="16"/>
      <c r="I355" s="16"/>
      <c r="J355" s="16"/>
      <c r="K355" s="16"/>
      <c r="L355" s="16"/>
      <c r="M355" s="16"/>
      <c r="N355" s="16"/>
      <c r="O355" s="16"/>
      <c r="P355" s="16"/>
      <c r="Q355" s="16"/>
      <c r="R355" s="16"/>
      <c r="S355" s="16"/>
      <c r="T355" s="16"/>
      <c r="U355" s="16"/>
      <c r="V355" s="16"/>
      <c r="W355" s="16"/>
    </row>
    <row r="356" spans="1:23" x14ac:dyDescent="0.35">
      <c r="A356" s="16"/>
      <c r="B356" s="16"/>
      <c r="C356" s="16"/>
      <c r="D356" s="16"/>
      <c r="E356" s="16"/>
      <c r="F356" s="16"/>
      <c r="G356" s="16"/>
      <c r="H356" s="16"/>
      <c r="I356" s="16"/>
      <c r="J356" s="16"/>
      <c r="K356" s="16"/>
      <c r="L356" s="16"/>
      <c r="M356" s="16"/>
      <c r="N356" s="16"/>
      <c r="O356" s="16"/>
      <c r="P356" s="16"/>
      <c r="Q356" s="16"/>
      <c r="R356" s="16"/>
      <c r="S356" s="16"/>
      <c r="T356" s="16"/>
      <c r="U356" s="16"/>
      <c r="V356" s="16"/>
      <c r="W356" s="16"/>
    </row>
    <row r="357" spans="1:23" x14ac:dyDescent="0.35">
      <c r="A357" s="16"/>
      <c r="B357" s="16"/>
      <c r="C357" s="16"/>
      <c r="D357" s="16"/>
      <c r="E357" s="16"/>
      <c r="F357" s="16"/>
      <c r="G357" s="16"/>
      <c r="H357" s="16"/>
      <c r="I357" s="16"/>
      <c r="J357" s="16"/>
      <c r="K357" s="16"/>
      <c r="L357" s="16"/>
      <c r="M357" s="16"/>
      <c r="N357" s="16"/>
      <c r="O357" s="16"/>
      <c r="P357" s="16"/>
      <c r="Q357" s="16"/>
      <c r="R357" s="16"/>
      <c r="S357" s="16"/>
      <c r="T357" s="16"/>
      <c r="U357" s="16"/>
      <c r="V357" s="16"/>
      <c r="W357" s="16"/>
    </row>
    <row r="358" spans="1:23" x14ac:dyDescent="0.35">
      <c r="A358" s="16"/>
      <c r="B358" s="16"/>
      <c r="C358" s="16"/>
      <c r="D358" s="16"/>
      <c r="E358" s="16"/>
      <c r="F358" s="16"/>
      <c r="G358" s="16"/>
      <c r="H358" s="16"/>
      <c r="I358" s="16"/>
      <c r="J358" s="16"/>
      <c r="K358" s="16"/>
      <c r="L358" s="16"/>
      <c r="M358" s="16"/>
      <c r="N358" s="16"/>
      <c r="O358" s="16"/>
      <c r="P358" s="16"/>
      <c r="Q358" s="16"/>
      <c r="R358" s="16"/>
      <c r="S358" s="16"/>
      <c r="T358" s="16"/>
      <c r="U358" s="16"/>
      <c r="V358" s="16"/>
      <c r="W358" s="16"/>
    </row>
    <row r="359" spans="1:23" x14ac:dyDescent="0.35">
      <c r="A359" s="16"/>
      <c r="B359" s="16"/>
      <c r="C359" s="16"/>
      <c r="D359" s="16"/>
      <c r="E359" s="16"/>
      <c r="F359" s="16"/>
      <c r="G359" s="16"/>
      <c r="H359" s="16"/>
      <c r="I359" s="16"/>
      <c r="J359" s="16"/>
      <c r="K359" s="16"/>
      <c r="L359" s="16"/>
      <c r="M359" s="16"/>
      <c r="N359" s="16"/>
      <c r="O359" s="16"/>
      <c r="P359" s="16"/>
      <c r="Q359" s="16"/>
      <c r="R359" s="16"/>
      <c r="S359" s="16"/>
      <c r="T359" s="16"/>
      <c r="U359" s="16"/>
      <c r="V359" s="16"/>
      <c r="W359" s="16"/>
    </row>
    <row r="360" spans="1:23" x14ac:dyDescent="0.35">
      <c r="A360" s="16"/>
      <c r="B360" s="16"/>
      <c r="C360" s="16"/>
      <c r="D360" s="16"/>
      <c r="E360" s="16"/>
      <c r="F360" s="16"/>
      <c r="G360" s="16"/>
      <c r="H360" s="16"/>
      <c r="I360" s="16"/>
      <c r="J360" s="16"/>
      <c r="K360" s="16"/>
      <c r="L360" s="16"/>
      <c r="M360" s="16"/>
      <c r="N360" s="16"/>
      <c r="O360" s="16"/>
      <c r="P360" s="16"/>
      <c r="Q360" s="16"/>
      <c r="R360" s="16"/>
      <c r="S360" s="16"/>
      <c r="T360" s="16"/>
      <c r="U360" s="16"/>
      <c r="V360" s="16"/>
      <c r="W360" s="16"/>
    </row>
    <row r="361" spans="1:23" x14ac:dyDescent="0.35">
      <c r="A361" s="16"/>
      <c r="B361" s="16"/>
      <c r="C361" s="16"/>
      <c r="D361" s="16"/>
      <c r="E361" s="16"/>
      <c r="F361" s="16"/>
      <c r="G361" s="16"/>
      <c r="H361" s="16"/>
      <c r="I361" s="16"/>
      <c r="J361" s="16"/>
      <c r="K361" s="16"/>
      <c r="L361" s="16"/>
      <c r="M361" s="16"/>
      <c r="N361" s="16"/>
      <c r="O361" s="16"/>
      <c r="P361" s="16"/>
      <c r="Q361" s="16"/>
      <c r="R361" s="16"/>
      <c r="S361" s="16"/>
      <c r="T361" s="16"/>
      <c r="U361" s="16"/>
      <c r="V361" s="16"/>
      <c r="W361" s="16"/>
    </row>
    <row r="362" spans="1:23" x14ac:dyDescent="0.35">
      <c r="A362" s="16"/>
      <c r="B362" s="16"/>
      <c r="C362" s="16"/>
      <c r="D362" s="16"/>
      <c r="E362" s="16"/>
      <c r="F362" s="16"/>
      <c r="G362" s="16"/>
      <c r="H362" s="16"/>
      <c r="I362" s="16"/>
      <c r="J362" s="16"/>
      <c r="K362" s="16"/>
      <c r="L362" s="16"/>
      <c r="M362" s="16"/>
      <c r="N362" s="16"/>
      <c r="O362" s="16"/>
      <c r="P362" s="16"/>
      <c r="Q362" s="16"/>
      <c r="R362" s="16"/>
      <c r="S362" s="16"/>
      <c r="T362" s="16"/>
      <c r="U362" s="16"/>
      <c r="V362" s="16"/>
      <c r="W362" s="16"/>
    </row>
    <row r="363" spans="1:23" x14ac:dyDescent="0.35">
      <c r="A363" s="16"/>
      <c r="B363" s="16"/>
      <c r="C363" s="16"/>
      <c r="D363" s="16"/>
      <c r="E363" s="16"/>
      <c r="F363" s="16"/>
      <c r="G363" s="16"/>
      <c r="H363" s="16"/>
      <c r="I363" s="16"/>
      <c r="J363" s="16"/>
      <c r="K363" s="16"/>
      <c r="L363" s="16"/>
      <c r="M363" s="16"/>
      <c r="N363" s="16"/>
      <c r="O363" s="16"/>
      <c r="P363" s="16"/>
      <c r="Q363" s="16"/>
      <c r="R363" s="16"/>
      <c r="S363" s="16"/>
      <c r="T363" s="16"/>
      <c r="U363" s="16"/>
      <c r="V363" s="16"/>
      <c r="W363" s="16"/>
    </row>
    <row r="364" spans="1:23" x14ac:dyDescent="0.35">
      <c r="A364" s="16"/>
      <c r="B364" s="16"/>
      <c r="C364" s="16"/>
      <c r="D364" s="16"/>
      <c r="E364" s="16"/>
      <c r="F364" s="16"/>
      <c r="G364" s="16"/>
      <c r="H364" s="16"/>
      <c r="I364" s="16"/>
      <c r="J364" s="16"/>
      <c r="K364" s="16"/>
      <c r="L364" s="16"/>
      <c r="M364" s="16"/>
      <c r="N364" s="16"/>
      <c r="O364" s="16"/>
      <c r="P364" s="16"/>
      <c r="Q364" s="16"/>
      <c r="R364" s="16"/>
      <c r="S364" s="16"/>
      <c r="T364" s="16"/>
      <c r="U364" s="16"/>
      <c r="V364" s="16"/>
      <c r="W364" s="16"/>
    </row>
    <row r="365" spans="1:23" x14ac:dyDescent="0.35">
      <c r="A365" s="16"/>
      <c r="B365" s="16"/>
      <c r="C365" s="16"/>
      <c r="D365" s="16"/>
      <c r="E365" s="16"/>
      <c r="F365" s="16"/>
      <c r="G365" s="16"/>
      <c r="H365" s="16"/>
      <c r="I365" s="16"/>
      <c r="J365" s="16"/>
      <c r="K365" s="16"/>
      <c r="L365" s="16"/>
      <c r="M365" s="16"/>
      <c r="N365" s="16"/>
      <c r="O365" s="16"/>
      <c r="P365" s="16"/>
      <c r="Q365" s="16"/>
      <c r="R365" s="16"/>
      <c r="S365" s="16"/>
      <c r="T365" s="16"/>
      <c r="U365" s="16"/>
      <c r="V365" s="16"/>
      <c r="W365" s="16"/>
    </row>
    <row r="366" spans="1:23" x14ac:dyDescent="0.35">
      <c r="A366" s="16"/>
      <c r="B366" s="16"/>
      <c r="C366" s="16"/>
      <c r="D366" s="16"/>
      <c r="E366" s="16"/>
      <c r="F366" s="16"/>
      <c r="G366" s="16"/>
      <c r="H366" s="16"/>
      <c r="I366" s="16"/>
      <c r="J366" s="16"/>
      <c r="K366" s="16"/>
      <c r="L366" s="16"/>
      <c r="M366" s="16"/>
      <c r="N366" s="16"/>
      <c r="O366" s="16"/>
      <c r="P366" s="16"/>
      <c r="Q366" s="16"/>
      <c r="R366" s="16"/>
      <c r="S366" s="16"/>
      <c r="T366" s="16"/>
      <c r="U366" s="16"/>
      <c r="V366" s="16"/>
      <c r="W366" s="16"/>
    </row>
    <row r="367" spans="1:23" x14ac:dyDescent="0.35">
      <c r="A367" s="16"/>
      <c r="B367" s="16"/>
      <c r="C367" s="16"/>
      <c r="D367" s="16"/>
      <c r="E367" s="16"/>
      <c r="F367" s="16"/>
      <c r="G367" s="16"/>
      <c r="H367" s="16"/>
      <c r="I367" s="16"/>
      <c r="J367" s="16"/>
      <c r="K367" s="16"/>
      <c r="L367" s="16"/>
      <c r="M367" s="16"/>
      <c r="N367" s="16"/>
      <c r="O367" s="16"/>
      <c r="P367" s="16"/>
      <c r="Q367" s="16"/>
      <c r="R367" s="16"/>
      <c r="S367" s="16"/>
      <c r="T367" s="16"/>
      <c r="U367" s="16"/>
      <c r="V367" s="16"/>
      <c r="W367" s="16"/>
    </row>
    <row r="368" spans="1:23" x14ac:dyDescent="0.35">
      <c r="A368" s="16"/>
      <c r="B368" s="16"/>
      <c r="C368" s="16"/>
      <c r="D368" s="16"/>
      <c r="E368" s="16"/>
      <c r="F368" s="16"/>
      <c r="G368" s="16"/>
      <c r="H368" s="16"/>
      <c r="I368" s="16"/>
      <c r="J368" s="16"/>
      <c r="K368" s="16"/>
      <c r="L368" s="16"/>
      <c r="M368" s="16"/>
      <c r="N368" s="16"/>
      <c r="O368" s="16"/>
      <c r="P368" s="16"/>
      <c r="Q368" s="16"/>
      <c r="R368" s="16"/>
      <c r="S368" s="16"/>
      <c r="T368" s="16"/>
      <c r="U368" s="16"/>
      <c r="V368" s="16"/>
      <c r="W368" s="16"/>
    </row>
    <row r="369" spans="1:23" x14ac:dyDescent="0.35">
      <c r="A369" s="16"/>
      <c r="B369" s="16"/>
      <c r="C369" s="16"/>
      <c r="D369" s="16"/>
      <c r="E369" s="16"/>
      <c r="F369" s="16"/>
      <c r="G369" s="16"/>
      <c r="H369" s="16"/>
      <c r="I369" s="16"/>
      <c r="J369" s="16"/>
      <c r="K369" s="16"/>
      <c r="L369" s="16"/>
      <c r="M369" s="16"/>
      <c r="N369" s="16"/>
      <c r="O369" s="16"/>
      <c r="P369" s="16"/>
      <c r="Q369" s="16"/>
      <c r="R369" s="16"/>
      <c r="S369" s="16"/>
      <c r="T369" s="16"/>
      <c r="U369" s="16"/>
      <c r="V369" s="16"/>
      <c r="W369" s="16"/>
    </row>
    <row r="370" spans="1:23" x14ac:dyDescent="0.35">
      <c r="A370" s="16"/>
      <c r="B370" s="16"/>
      <c r="C370" s="16"/>
      <c r="D370" s="16"/>
      <c r="E370" s="16"/>
      <c r="F370" s="16"/>
      <c r="G370" s="16"/>
      <c r="H370" s="16"/>
      <c r="I370" s="16"/>
      <c r="J370" s="16"/>
      <c r="K370" s="16"/>
      <c r="L370" s="16"/>
      <c r="M370" s="16"/>
      <c r="N370" s="16"/>
      <c r="O370" s="16"/>
      <c r="P370" s="16"/>
      <c r="Q370" s="16"/>
      <c r="R370" s="16"/>
      <c r="S370" s="16"/>
      <c r="T370" s="16"/>
      <c r="U370" s="16"/>
      <c r="V370" s="16"/>
      <c r="W370" s="16"/>
    </row>
    <row r="371" spans="1:23" x14ac:dyDescent="0.35">
      <c r="A371" s="16"/>
      <c r="B371" s="16"/>
      <c r="C371" s="16"/>
      <c r="D371" s="16"/>
      <c r="E371" s="16"/>
      <c r="F371" s="16"/>
      <c r="G371" s="16"/>
      <c r="H371" s="16"/>
      <c r="I371" s="16"/>
      <c r="J371" s="16"/>
      <c r="K371" s="16"/>
      <c r="L371" s="16"/>
      <c r="M371" s="16"/>
      <c r="N371" s="16"/>
      <c r="O371" s="16"/>
      <c r="P371" s="16"/>
      <c r="Q371" s="16"/>
      <c r="R371" s="16"/>
      <c r="S371" s="16"/>
      <c r="T371" s="16"/>
      <c r="U371" s="16"/>
      <c r="V371" s="16"/>
      <c r="W371" s="16"/>
    </row>
    <row r="372" spans="1:23" x14ac:dyDescent="0.35">
      <c r="A372" s="16"/>
      <c r="B372" s="16"/>
      <c r="C372" s="16"/>
      <c r="D372" s="16"/>
      <c r="E372" s="16"/>
      <c r="F372" s="16"/>
      <c r="G372" s="16"/>
      <c r="H372" s="16"/>
      <c r="I372" s="16"/>
      <c r="J372" s="16"/>
      <c r="K372" s="16"/>
      <c r="L372" s="16"/>
      <c r="M372" s="16"/>
      <c r="N372" s="16"/>
      <c r="O372" s="16"/>
      <c r="P372" s="16"/>
      <c r="Q372" s="16"/>
      <c r="R372" s="16"/>
      <c r="S372" s="16"/>
      <c r="T372" s="16"/>
      <c r="U372" s="16"/>
      <c r="V372" s="16"/>
      <c r="W372" s="16"/>
    </row>
    <row r="373" spans="1:23" x14ac:dyDescent="0.35">
      <c r="A373" s="16"/>
      <c r="B373" s="16"/>
      <c r="C373" s="16"/>
      <c r="D373" s="16"/>
      <c r="E373" s="16"/>
      <c r="F373" s="16"/>
      <c r="G373" s="16"/>
      <c r="H373" s="16"/>
      <c r="I373" s="16"/>
      <c r="J373" s="16"/>
      <c r="K373" s="16"/>
      <c r="L373" s="16"/>
      <c r="M373" s="16"/>
      <c r="N373" s="16"/>
      <c r="O373" s="16"/>
      <c r="P373" s="16"/>
      <c r="Q373" s="16"/>
      <c r="R373" s="16"/>
      <c r="S373" s="16"/>
      <c r="T373" s="16"/>
      <c r="U373" s="16"/>
      <c r="V373" s="16"/>
      <c r="W373" s="16"/>
    </row>
    <row r="374" spans="1:23" x14ac:dyDescent="0.35">
      <c r="A374" s="16"/>
      <c r="B374" s="16"/>
      <c r="C374" s="16"/>
      <c r="D374" s="16"/>
      <c r="E374" s="16"/>
      <c r="F374" s="16"/>
      <c r="G374" s="16"/>
      <c r="H374" s="16"/>
      <c r="I374" s="16"/>
      <c r="J374" s="16"/>
      <c r="K374" s="16"/>
      <c r="L374" s="16"/>
      <c r="M374" s="16"/>
      <c r="N374" s="16"/>
      <c r="O374" s="16"/>
      <c r="P374" s="16"/>
      <c r="Q374" s="16"/>
      <c r="R374" s="16"/>
      <c r="S374" s="16"/>
      <c r="T374" s="16"/>
      <c r="U374" s="16"/>
      <c r="V374" s="16"/>
      <c r="W374" s="16"/>
    </row>
    <row r="375" spans="1:23" x14ac:dyDescent="0.35">
      <c r="A375" s="16"/>
      <c r="B375" s="16"/>
      <c r="C375" s="16"/>
      <c r="D375" s="16"/>
      <c r="E375" s="16"/>
      <c r="F375" s="16"/>
      <c r="G375" s="16"/>
      <c r="H375" s="16"/>
      <c r="I375" s="16"/>
      <c r="J375" s="16"/>
      <c r="K375" s="16"/>
      <c r="L375" s="16"/>
      <c r="M375" s="16"/>
      <c r="N375" s="16"/>
      <c r="O375" s="16"/>
      <c r="P375" s="16"/>
      <c r="Q375" s="16"/>
      <c r="R375" s="16"/>
      <c r="S375" s="16"/>
      <c r="T375" s="16"/>
      <c r="U375" s="16"/>
      <c r="V375" s="16"/>
      <c r="W375" s="16"/>
    </row>
    <row r="376" spans="1:23" x14ac:dyDescent="0.35">
      <c r="A376" s="16"/>
      <c r="B376" s="16"/>
      <c r="C376" s="16"/>
      <c r="D376" s="16"/>
      <c r="E376" s="16"/>
      <c r="F376" s="16"/>
      <c r="G376" s="16"/>
      <c r="H376" s="16"/>
      <c r="I376" s="16"/>
      <c r="J376" s="16"/>
      <c r="K376" s="16"/>
      <c r="L376" s="16"/>
      <c r="M376" s="16"/>
      <c r="N376" s="16"/>
      <c r="O376" s="16"/>
      <c r="P376" s="16"/>
      <c r="Q376" s="16"/>
      <c r="R376" s="16"/>
      <c r="S376" s="16"/>
      <c r="T376" s="16"/>
      <c r="U376" s="16"/>
      <c r="V376" s="16"/>
      <c r="W376" s="16"/>
    </row>
    <row r="377" spans="1:23" x14ac:dyDescent="0.35">
      <c r="A377" s="16"/>
      <c r="B377" s="16"/>
      <c r="C377" s="16"/>
      <c r="D377" s="16"/>
      <c r="E377" s="16"/>
      <c r="F377" s="16"/>
      <c r="G377" s="16"/>
      <c r="H377" s="16"/>
      <c r="I377" s="16"/>
      <c r="J377" s="16"/>
      <c r="K377" s="16"/>
      <c r="L377" s="16"/>
      <c r="M377" s="16"/>
      <c r="N377" s="16"/>
      <c r="O377" s="16"/>
      <c r="P377" s="16"/>
      <c r="Q377" s="16"/>
      <c r="R377" s="16"/>
      <c r="S377" s="16"/>
      <c r="T377" s="16"/>
      <c r="U377" s="16"/>
      <c r="V377" s="16"/>
      <c r="W377" s="16"/>
    </row>
    <row r="378" spans="1:23" x14ac:dyDescent="0.35">
      <c r="A378" s="16"/>
      <c r="B378" s="16"/>
      <c r="C378" s="16"/>
      <c r="D378" s="16"/>
      <c r="E378" s="16"/>
      <c r="F378" s="16"/>
      <c r="G378" s="16"/>
      <c r="H378" s="16"/>
      <c r="I378" s="16"/>
      <c r="J378" s="16"/>
      <c r="K378" s="16"/>
      <c r="L378" s="16"/>
      <c r="M378" s="16"/>
      <c r="N378" s="16"/>
      <c r="O378" s="16"/>
      <c r="P378" s="16"/>
      <c r="Q378" s="16"/>
      <c r="R378" s="16"/>
      <c r="S378" s="16"/>
      <c r="T378" s="16"/>
      <c r="U378" s="16"/>
      <c r="V378" s="16"/>
      <c r="W378" s="16"/>
    </row>
    <row r="379" spans="1:23" x14ac:dyDescent="0.35">
      <c r="A379" s="16"/>
      <c r="B379" s="16"/>
      <c r="C379" s="16"/>
      <c r="D379" s="16"/>
      <c r="E379" s="16"/>
      <c r="F379" s="16"/>
      <c r="G379" s="16"/>
      <c r="H379" s="16"/>
      <c r="I379" s="16"/>
      <c r="J379" s="16"/>
      <c r="K379" s="16"/>
      <c r="L379" s="16"/>
      <c r="M379" s="16"/>
      <c r="N379" s="16"/>
      <c r="O379" s="16"/>
      <c r="P379" s="16"/>
      <c r="Q379" s="16"/>
      <c r="R379" s="16"/>
      <c r="S379" s="16"/>
      <c r="T379" s="16"/>
      <c r="U379" s="16"/>
      <c r="V379" s="16"/>
      <c r="W379" s="16"/>
    </row>
    <row r="380" spans="1:23" x14ac:dyDescent="0.35">
      <c r="A380" s="16"/>
      <c r="B380" s="16"/>
      <c r="C380" s="16"/>
      <c r="D380" s="16"/>
      <c r="E380" s="16"/>
      <c r="F380" s="16"/>
      <c r="G380" s="16"/>
      <c r="H380" s="16"/>
      <c r="I380" s="16"/>
      <c r="J380" s="16"/>
      <c r="K380" s="16"/>
      <c r="L380" s="16"/>
      <c r="M380" s="16"/>
      <c r="N380" s="16"/>
      <c r="O380" s="16"/>
      <c r="P380" s="16"/>
      <c r="Q380" s="16"/>
      <c r="R380" s="16"/>
      <c r="S380" s="16"/>
      <c r="T380" s="16"/>
      <c r="U380" s="16"/>
      <c r="V380" s="16"/>
      <c r="W380" s="16"/>
    </row>
    <row r="381" spans="1:23" x14ac:dyDescent="0.35">
      <c r="A381" s="16"/>
      <c r="B381" s="16"/>
      <c r="C381" s="16"/>
      <c r="D381" s="16"/>
      <c r="E381" s="16"/>
      <c r="F381" s="16"/>
      <c r="G381" s="16"/>
      <c r="H381" s="16"/>
      <c r="I381" s="16"/>
      <c r="J381" s="16"/>
      <c r="K381" s="16"/>
      <c r="L381" s="16"/>
      <c r="M381" s="16"/>
      <c r="N381" s="16"/>
      <c r="O381" s="16"/>
      <c r="P381" s="16"/>
      <c r="Q381" s="16"/>
      <c r="R381" s="16"/>
      <c r="S381" s="16"/>
      <c r="T381" s="16"/>
      <c r="U381" s="16"/>
      <c r="V381" s="16"/>
      <c r="W381" s="16"/>
    </row>
    <row r="382" spans="1:23" x14ac:dyDescent="0.35">
      <c r="A382" s="16"/>
      <c r="B382" s="16"/>
      <c r="C382" s="16"/>
      <c r="D382" s="16"/>
      <c r="E382" s="16"/>
      <c r="F382" s="16"/>
      <c r="G382" s="16"/>
      <c r="H382" s="16"/>
      <c r="I382" s="16"/>
      <c r="J382" s="16"/>
      <c r="K382" s="16"/>
      <c r="L382" s="16"/>
      <c r="M382" s="16"/>
      <c r="N382" s="16"/>
      <c r="O382" s="16"/>
      <c r="P382" s="16"/>
      <c r="Q382" s="16"/>
      <c r="R382" s="16"/>
      <c r="S382" s="16"/>
      <c r="T382" s="16"/>
      <c r="U382" s="16"/>
      <c r="V382" s="16"/>
      <c r="W382" s="16"/>
    </row>
    <row r="383" spans="1:23" x14ac:dyDescent="0.35">
      <c r="A383" s="16"/>
      <c r="B383" s="16"/>
      <c r="C383" s="16"/>
      <c r="D383" s="16"/>
      <c r="E383" s="16"/>
      <c r="F383" s="16"/>
      <c r="G383" s="16"/>
      <c r="H383" s="16"/>
      <c r="I383" s="16"/>
      <c r="J383" s="16"/>
      <c r="K383" s="16"/>
      <c r="L383" s="16"/>
      <c r="M383" s="16"/>
      <c r="N383" s="16"/>
      <c r="O383" s="16"/>
      <c r="P383" s="16"/>
      <c r="Q383" s="16"/>
      <c r="R383" s="16"/>
      <c r="S383" s="16"/>
      <c r="T383" s="16"/>
      <c r="U383" s="16"/>
      <c r="V383" s="16"/>
      <c r="W383" s="16"/>
    </row>
    <row r="384" spans="1:23" x14ac:dyDescent="0.35">
      <c r="A384" s="16"/>
      <c r="B384" s="16"/>
      <c r="C384" s="16"/>
      <c r="D384" s="16"/>
      <c r="E384" s="16"/>
      <c r="F384" s="16"/>
      <c r="G384" s="16"/>
      <c r="H384" s="16"/>
      <c r="I384" s="16"/>
      <c r="J384" s="16"/>
      <c r="K384" s="16"/>
      <c r="L384" s="16"/>
      <c r="M384" s="16"/>
      <c r="N384" s="16"/>
      <c r="O384" s="16"/>
      <c r="P384" s="16"/>
      <c r="Q384" s="16"/>
      <c r="R384" s="16"/>
      <c r="S384" s="16"/>
      <c r="T384" s="16"/>
      <c r="U384" s="16"/>
      <c r="V384" s="16"/>
      <c r="W384" s="16"/>
    </row>
    <row r="385" spans="1:23" x14ac:dyDescent="0.35">
      <c r="A385" s="16"/>
      <c r="B385" s="16"/>
      <c r="C385" s="16"/>
      <c r="D385" s="16"/>
      <c r="E385" s="16"/>
      <c r="F385" s="16"/>
      <c r="G385" s="16"/>
      <c r="H385" s="16"/>
      <c r="I385" s="16"/>
      <c r="J385" s="16"/>
      <c r="K385" s="16"/>
      <c r="L385" s="16"/>
      <c r="M385" s="16"/>
      <c r="N385" s="16"/>
      <c r="O385" s="16"/>
      <c r="P385" s="16"/>
      <c r="Q385" s="16"/>
      <c r="R385" s="16"/>
      <c r="S385" s="16"/>
      <c r="T385" s="16"/>
      <c r="U385" s="16"/>
      <c r="V385" s="16"/>
      <c r="W385" s="16"/>
    </row>
    <row r="386" spans="1:23" x14ac:dyDescent="0.35">
      <c r="A386" s="16"/>
      <c r="B386" s="16"/>
      <c r="C386" s="16"/>
      <c r="D386" s="16"/>
      <c r="E386" s="16"/>
      <c r="F386" s="16"/>
      <c r="G386" s="16"/>
      <c r="H386" s="16"/>
      <c r="I386" s="16"/>
      <c r="J386" s="16"/>
      <c r="K386" s="16"/>
      <c r="L386" s="16"/>
      <c r="M386" s="16"/>
      <c r="N386" s="16"/>
      <c r="O386" s="16"/>
      <c r="P386" s="16"/>
      <c r="Q386" s="16"/>
      <c r="R386" s="16"/>
      <c r="S386" s="16"/>
      <c r="T386" s="16"/>
      <c r="U386" s="16"/>
      <c r="V386" s="16"/>
      <c r="W386" s="16"/>
    </row>
    <row r="387" spans="1:23" x14ac:dyDescent="0.35">
      <c r="A387" s="16"/>
      <c r="B387" s="16"/>
      <c r="C387" s="16"/>
      <c r="D387" s="16"/>
      <c r="E387" s="16"/>
      <c r="F387" s="16"/>
      <c r="G387" s="16"/>
      <c r="H387" s="16"/>
      <c r="I387" s="16"/>
      <c r="J387" s="16"/>
      <c r="K387" s="16"/>
      <c r="L387" s="16"/>
      <c r="M387" s="16"/>
      <c r="N387" s="16"/>
      <c r="O387" s="16"/>
      <c r="P387" s="16"/>
      <c r="Q387" s="16"/>
      <c r="R387" s="16"/>
      <c r="S387" s="16"/>
      <c r="T387" s="16"/>
      <c r="U387" s="16"/>
      <c r="V387" s="16"/>
      <c r="W387" s="16"/>
    </row>
    <row r="388" spans="1:23" x14ac:dyDescent="0.35">
      <c r="A388" s="16"/>
      <c r="B388" s="16"/>
      <c r="C388" s="16"/>
      <c r="D388" s="16"/>
      <c r="E388" s="16"/>
      <c r="F388" s="16"/>
      <c r="G388" s="16"/>
      <c r="H388" s="16"/>
      <c r="I388" s="16"/>
      <c r="J388" s="16"/>
      <c r="K388" s="16"/>
      <c r="L388" s="16"/>
      <c r="M388" s="16"/>
      <c r="N388" s="16"/>
      <c r="O388" s="16"/>
      <c r="P388" s="16"/>
      <c r="Q388" s="16"/>
      <c r="R388" s="16"/>
      <c r="S388" s="16"/>
      <c r="T388" s="16"/>
      <c r="U388" s="16"/>
      <c r="V388" s="16"/>
      <c r="W388" s="16"/>
    </row>
    <row r="389" spans="1:23" x14ac:dyDescent="0.35">
      <c r="A389" s="16"/>
      <c r="B389" s="16"/>
      <c r="C389" s="16"/>
      <c r="D389" s="16"/>
      <c r="E389" s="16"/>
      <c r="F389" s="16"/>
      <c r="G389" s="16"/>
      <c r="H389" s="16"/>
      <c r="I389" s="16"/>
      <c r="J389" s="16"/>
      <c r="K389" s="16"/>
      <c r="L389" s="16"/>
      <c r="M389" s="16"/>
      <c r="N389" s="16"/>
      <c r="O389" s="16"/>
      <c r="P389" s="16"/>
      <c r="Q389" s="16"/>
      <c r="R389" s="16"/>
      <c r="S389" s="16"/>
      <c r="T389" s="16"/>
      <c r="U389" s="16"/>
      <c r="V389" s="16"/>
      <c r="W389" s="16"/>
    </row>
    <row r="390" spans="1:23" x14ac:dyDescent="0.35">
      <c r="A390" s="16"/>
      <c r="B390" s="16"/>
      <c r="C390" s="16"/>
      <c r="D390" s="16"/>
      <c r="E390" s="16"/>
      <c r="F390" s="16"/>
      <c r="G390" s="16"/>
      <c r="H390" s="16"/>
      <c r="I390" s="16"/>
      <c r="J390" s="16"/>
      <c r="K390" s="16"/>
      <c r="L390" s="16"/>
      <c r="M390" s="16"/>
      <c r="N390" s="16"/>
      <c r="O390" s="16"/>
      <c r="P390" s="16"/>
      <c r="Q390" s="16"/>
      <c r="R390" s="16"/>
      <c r="S390" s="16"/>
      <c r="T390" s="16"/>
      <c r="U390" s="16"/>
      <c r="V390" s="16"/>
      <c r="W390" s="16"/>
    </row>
    <row r="391" spans="1:23" x14ac:dyDescent="0.35">
      <c r="A391" s="16"/>
      <c r="B391" s="16"/>
      <c r="C391" s="16"/>
      <c r="D391" s="16"/>
      <c r="E391" s="16"/>
      <c r="F391" s="16"/>
      <c r="G391" s="16"/>
      <c r="H391" s="16"/>
      <c r="I391" s="16"/>
      <c r="J391" s="16"/>
      <c r="K391" s="16"/>
      <c r="L391" s="16"/>
      <c r="M391" s="16"/>
      <c r="N391" s="16"/>
      <c r="O391" s="16"/>
      <c r="P391" s="16"/>
      <c r="Q391" s="16"/>
      <c r="R391" s="16"/>
      <c r="S391" s="16"/>
      <c r="T391" s="16"/>
      <c r="U391" s="16"/>
      <c r="V391" s="16"/>
      <c r="W391" s="16"/>
    </row>
    <row r="392" spans="1:23" x14ac:dyDescent="0.35">
      <c r="A392" s="16"/>
      <c r="B392" s="16"/>
      <c r="C392" s="16"/>
      <c r="D392" s="16"/>
      <c r="E392" s="16"/>
      <c r="F392" s="16"/>
      <c r="G392" s="16"/>
      <c r="H392" s="16"/>
      <c r="I392" s="16"/>
      <c r="J392" s="16"/>
      <c r="K392" s="16"/>
      <c r="L392" s="16"/>
      <c r="M392" s="16"/>
      <c r="N392" s="16"/>
      <c r="O392" s="16"/>
      <c r="P392" s="16"/>
      <c r="Q392" s="16"/>
      <c r="R392" s="16"/>
      <c r="S392" s="16"/>
      <c r="T392" s="16"/>
      <c r="U392" s="16"/>
      <c r="V392" s="16"/>
      <c r="W392" s="16"/>
    </row>
    <row r="393" spans="1:23" x14ac:dyDescent="0.35">
      <c r="A393" s="16"/>
      <c r="B393" s="16"/>
      <c r="C393" s="16"/>
      <c r="D393" s="16"/>
      <c r="E393" s="16"/>
      <c r="F393" s="16"/>
      <c r="G393" s="16"/>
      <c r="H393" s="16"/>
      <c r="I393" s="16"/>
      <c r="J393" s="16"/>
      <c r="K393" s="16"/>
      <c r="L393" s="16"/>
      <c r="M393" s="16"/>
      <c r="N393" s="16"/>
      <c r="O393" s="16"/>
      <c r="P393" s="16"/>
      <c r="Q393" s="16"/>
      <c r="R393" s="16"/>
      <c r="S393" s="16"/>
      <c r="T393" s="16"/>
      <c r="U393" s="16"/>
      <c r="V393" s="16"/>
      <c r="W393" s="16"/>
    </row>
    <row r="394" spans="1:23" x14ac:dyDescent="0.35">
      <c r="A394" s="16"/>
      <c r="B394" s="16"/>
      <c r="C394" s="16"/>
      <c r="D394" s="16"/>
      <c r="E394" s="16"/>
      <c r="F394" s="16"/>
      <c r="G394" s="16"/>
      <c r="H394" s="16"/>
      <c r="I394" s="16"/>
      <c r="J394" s="16"/>
      <c r="K394" s="16"/>
      <c r="L394" s="16"/>
      <c r="M394" s="16"/>
      <c r="N394" s="16"/>
      <c r="O394" s="16"/>
      <c r="P394" s="16"/>
      <c r="Q394" s="16"/>
      <c r="R394" s="16"/>
      <c r="S394" s="16"/>
      <c r="T394" s="16"/>
      <c r="U394" s="16"/>
      <c r="V394" s="16"/>
      <c r="W394" s="16"/>
    </row>
    <row r="395" spans="1:23" x14ac:dyDescent="0.35">
      <c r="A395" s="16"/>
      <c r="B395" s="16"/>
      <c r="C395" s="16"/>
      <c r="D395" s="16"/>
      <c r="E395" s="16"/>
      <c r="F395" s="16"/>
      <c r="G395" s="16"/>
      <c r="H395" s="16"/>
      <c r="I395" s="16"/>
      <c r="J395" s="16"/>
      <c r="K395" s="16"/>
      <c r="L395" s="16"/>
      <c r="M395" s="16"/>
      <c r="N395" s="16"/>
      <c r="O395" s="16"/>
      <c r="P395" s="16"/>
      <c r="Q395" s="16"/>
      <c r="R395" s="16"/>
      <c r="S395" s="16"/>
      <c r="T395" s="16"/>
      <c r="U395" s="16"/>
      <c r="V395" s="16"/>
      <c r="W395" s="16"/>
    </row>
    <row r="396" spans="1:23" x14ac:dyDescent="0.35">
      <c r="A396" s="16"/>
      <c r="B396" s="16"/>
      <c r="C396" s="16"/>
      <c r="D396" s="16"/>
      <c r="E396" s="16"/>
      <c r="F396" s="16"/>
      <c r="G396" s="16"/>
      <c r="H396" s="16"/>
      <c r="I396" s="16"/>
      <c r="J396" s="16"/>
      <c r="K396" s="16"/>
      <c r="L396" s="16"/>
      <c r="M396" s="16"/>
      <c r="N396" s="16"/>
      <c r="O396" s="16"/>
      <c r="P396" s="16"/>
      <c r="Q396" s="16"/>
      <c r="R396" s="16"/>
      <c r="S396" s="16"/>
      <c r="T396" s="16"/>
      <c r="U396" s="16"/>
      <c r="V396" s="16"/>
      <c r="W396" s="16"/>
    </row>
    <row r="397" spans="1:23" x14ac:dyDescent="0.35">
      <c r="A397" s="16"/>
      <c r="B397" s="16"/>
      <c r="C397" s="16"/>
      <c r="D397" s="16"/>
      <c r="E397" s="16"/>
      <c r="F397" s="16"/>
      <c r="G397" s="16"/>
      <c r="H397" s="16"/>
      <c r="I397" s="16"/>
      <c r="J397" s="16"/>
      <c r="K397" s="16"/>
      <c r="L397" s="16"/>
      <c r="M397" s="16"/>
      <c r="N397" s="16"/>
      <c r="O397" s="16"/>
      <c r="P397" s="16"/>
      <c r="Q397" s="16"/>
      <c r="R397" s="16"/>
      <c r="S397" s="16"/>
      <c r="T397" s="16"/>
      <c r="U397" s="16"/>
      <c r="V397" s="16"/>
      <c r="W397" s="16"/>
    </row>
    <row r="398" spans="1:23" x14ac:dyDescent="0.35">
      <c r="A398" s="16"/>
      <c r="B398" s="16"/>
      <c r="C398" s="16"/>
      <c r="D398" s="16"/>
      <c r="E398" s="16"/>
      <c r="F398" s="16"/>
      <c r="G398" s="16"/>
      <c r="H398" s="16"/>
      <c r="I398" s="16"/>
      <c r="J398" s="16"/>
      <c r="K398" s="16"/>
      <c r="L398" s="16"/>
      <c r="M398" s="16"/>
      <c r="N398" s="16"/>
      <c r="O398" s="16"/>
      <c r="P398" s="16"/>
      <c r="Q398" s="16"/>
      <c r="R398" s="16"/>
      <c r="S398" s="16"/>
      <c r="T398" s="16"/>
      <c r="U398" s="16"/>
      <c r="V398" s="16"/>
      <c r="W398" s="16"/>
    </row>
    <row r="399" spans="1:23" x14ac:dyDescent="0.35">
      <c r="A399" s="16"/>
      <c r="B399" s="16"/>
      <c r="C399" s="16"/>
      <c r="D399" s="16"/>
      <c r="E399" s="16"/>
      <c r="F399" s="16"/>
      <c r="G399" s="16"/>
      <c r="H399" s="16"/>
      <c r="I399" s="16"/>
      <c r="J399" s="16"/>
      <c r="K399" s="16"/>
      <c r="L399" s="16"/>
      <c r="M399" s="16"/>
      <c r="N399" s="16"/>
      <c r="O399" s="16"/>
      <c r="P399" s="16"/>
      <c r="Q399" s="16"/>
      <c r="R399" s="16"/>
      <c r="S399" s="16"/>
      <c r="T399" s="16"/>
      <c r="U399" s="16"/>
      <c r="V399" s="16"/>
      <c r="W399" s="16"/>
    </row>
    <row r="400" spans="1:23" x14ac:dyDescent="0.35">
      <c r="A400" s="16"/>
      <c r="B400" s="16"/>
      <c r="C400" s="16"/>
      <c r="D400" s="16"/>
      <c r="E400" s="16"/>
      <c r="F400" s="16"/>
      <c r="G400" s="16"/>
      <c r="H400" s="16"/>
      <c r="I400" s="16"/>
      <c r="J400" s="16"/>
      <c r="K400" s="16"/>
      <c r="L400" s="16"/>
      <c r="M400" s="16"/>
      <c r="N400" s="16"/>
      <c r="O400" s="16"/>
      <c r="P400" s="16"/>
      <c r="Q400" s="16"/>
      <c r="R400" s="16"/>
      <c r="S400" s="16"/>
      <c r="T400" s="16"/>
      <c r="U400" s="16"/>
      <c r="V400" s="16"/>
      <c r="W400" s="16"/>
    </row>
    <row r="401" spans="1:23" x14ac:dyDescent="0.35">
      <c r="A401" s="16"/>
      <c r="B401" s="16"/>
      <c r="C401" s="16"/>
      <c r="D401" s="16"/>
      <c r="E401" s="16"/>
      <c r="F401" s="16"/>
      <c r="G401" s="16"/>
      <c r="H401" s="16"/>
      <c r="I401" s="16"/>
      <c r="J401" s="16"/>
      <c r="K401" s="16"/>
      <c r="L401" s="16"/>
      <c r="M401" s="16"/>
      <c r="N401" s="16"/>
      <c r="O401" s="16"/>
      <c r="P401" s="16"/>
      <c r="Q401" s="16"/>
      <c r="R401" s="16"/>
      <c r="S401" s="16"/>
      <c r="T401" s="16"/>
      <c r="U401" s="16"/>
      <c r="V401" s="16"/>
      <c r="W401" s="16"/>
    </row>
    <row r="402" spans="1:23" x14ac:dyDescent="0.35">
      <c r="A402" s="16"/>
      <c r="B402" s="16"/>
      <c r="C402" s="16"/>
      <c r="D402" s="16"/>
      <c r="E402" s="16"/>
      <c r="F402" s="16"/>
      <c r="G402" s="16"/>
      <c r="H402" s="16"/>
      <c r="I402" s="16"/>
      <c r="J402" s="16"/>
      <c r="K402" s="16"/>
      <c r="L402" s="16"/>
      <c r="M402" s="16"/>
      <c r="N402" s="16"/>
      <c r="O402" s="16"/>
      <c r="P402" s="16"/>
      <c r="Q402" s="16"/>
      <c r="R402" s="16"/>
      <c r="S402" s="16"/>
      <c r="T402" s="16"/>
      <c r="U402" s="16"/>
      <c r="V402" s="16"/>
      <c r="W402" s="16"/>
    </row>
    <row r="403" spans="1:23" x14ac:dyDescent="0.35">
      <c r="A403" s="16"/>
      <c r="B403" s="16"/>
      <c r="C403" s="16"/>
      <c r="D403" s="16"/>
      <c r="E403" s="16"/>
      <c r="F403" s="16"/>
      <c r="G403" s="16"/>
      <c r="H403" s="16"/>
      <c r="I403" s="16"/>
      <c r="J403" s="16"/>
      <c r="K403" s="16"/>
      <c r="L403" s="16"/>
      <c r="M403" s="16"/>
      <c r="N403" s="16"/>
      <c r="O403" s="16"/>
      <c r="P403" s="16"/>
      <c r="Q403" s="16"/>
      <c r="R403" s="16"/>
      <c r="S403" s="16"/>
      <c r="T403" s="16"/>
      <c r="U403" s="16"/>
      <c r="V403" s="16"/>
      <c r="W403" s="16"/>
    </row>
    <row r="404" spans="1:23" x14ac:dyDescent="0.35">
      <c r="A404" s="16"/>
      <c r="B404" s="16"/>
      <c r="C404" s="16"/>
      <c r="D404" s="16"/>
      <c r="E404" s="16"/>
      <c r="F404" s="16"/>
      <c r="G404" s="16"/>
      <c r="H404" s="16"/>
      <c r="I404" s="16"/>
      <c r="J404" s="16"/>
      <c r="K404" s="16"/>
      <c r="L404" s="16"/>
      <c r="M404" s="16"/>
      <c r="N404" s="16"/>
      <c r="O404" s="16"/>
      <c r="P404" s="16"/>
      <c r="Q404" s="16"/>
      <c r="R404" s="16"/>
      <c r="S404" s="16"/>
      <c r="T404" s="16"/>
      <c r="U404" s="16"/>
      <c r="V404" s="16"/>
      <c r="W404" s="16"/>
    </row>
    <row r="405" spans="1:23" x14ac:dyDescent="0.35">
      <c r="A405" s="16"/>
      <c r="B405" s="16"/>
      <c r="C405" s="16"/>
      <c r="D405" s="16"/>
      <c r="E405" s="16"/>
      <c r="F405" s="16"/>
      <c r="G405" s="16"/>
      <c r="H405" s="16"/>
      <c r="I405" s="16"/>
      <c r="J405" s="16"/>
      <c r="K405" s="16"/>
      <c r="L405" s="16"/>
      <c r="M405" s="16"/>
      <c r="N405" s="16"/>
      <c r="O405" s="16"/>
      <c r="P405" s="16"/>
      <c r="Q405" s="16"/>
      <c r="R405" s="16"/>
      <c r="S405" s="16"/>
      <c r="T405" s="16"/>
      <c r="U405" s="16"/>
      <c r="V405" s="16"/>
      <c r="W405" s="16"/>
    </row>
    <row r="406" spans="1:23" x14ac:dyDescent="0.35">
      <c r="A406" s="16"/>
      <c r="B406" s="16"/>
      <c r="C406" s="16"/>
      <c r="D406" s="16"/>
      <c r="E406" s="16"/>
      <c r="F406" s="16"/>
      <c r="G406" s="16"/>
      <c r="H406" s="16"/>
      <c r="I406" s="16"/>
      <c r="J406" s="16"/>
      <c r="K406" s="16"/>
      <c r="L406" s="16"/>
      <c r="M406" s="16"/>
      <c r="N406" s="16"/>
      <c r="O406" s="16"/>
      <c r="P406" s="16"/>
      <c r="Q406" s="16"/>
      <c r="R406" s="16"/>
      <c r="S406" s="16"/>
      <c r="T406" s="16"/>
      <c r="U406" s="16"/>
      <c r="V406" s="16"/>
      <c r="W406" s="16"/>
    </row>
    <row r="407" spans="1:23" x14ac:dyDescent="0.35">
      <c r="A407" s="16"/>
      <c r="B407" s="16"/>
      <c r="C407" s="16"/>
      <c r="D407" s="16"/>
      <c r="E407" s="16"/>
      <c r="F407" s="16"/>
      <c r="G407" s="16"/>
      <c r="H407" s="16"/>
      <c r="I407" s="16"/>
      <c r="J407" s="16"/>
      <c r="K407" s="16"/>
      <c r="L407" s="16"/>
      <c r="M407" s="16"/>
      <c r="N407" s="16"/>
      <c r="O407" s="16"/>
      <c r="P407" s="16"/>
      <c r="Q407" s="16"/>
      <c r="R407" s="16"/>
      <c r="S407" s="16"/>
      <c r="T407" s="16"/>
      <c r="U407" s="16"/>
      <c r="V407" s="16"/>
      <c r="W407" s="16"/>
    </row>
    <row r="408" spans="1:23" x14ac:dyDescent="0.35">
      <c r="A408" s="16"/>
      <c r="B408" s="16"/>
      <c r="C408" s="16"/>
      <c r="D408" s="16"/>
      <c r="E408" s="16"/>
      <c r="F408" s="16"/>
      <c r="G408" s="16"/>
      <c r="H408" s="16"/>
      <c r="I408" s="16"/>
      <c r="J408" s="16"/>
      <c r="K408" s="16"/>
      <c r="L408" s="16"/>
      <c r="M408" s="16"/>
      <c r="N408" s="16"/>
      <c r="O408" s="16"/>
      <c r="P408" s="16"/>
      <c r="Q408" s="16"/>
      <c r="R408" s="16"/>
      <c r="S408" s="16"/>
      <c r="T408" s="16"/>
      <c r="U408" s="16"/>
      <c r="V408" s="16"/>
      <c r="W408" s="16"/>
    </row>
    <row r="409" spans="1:23" x14ac:dyDescent="0.35">
      <c r="A409" s="16"/>
      <c r="B409" s="16"/>
      <c r="C409" s="16"/>
      <c r="D409" s="16"/>
      <c r="E409" s="16"/>
      <c r="F409" s="16"/>
      <c r="G409" s="16"/>
      <c r="H409" s="16"/>
      <c r="I409" s="16"/>
      <c r="J409" s="16"/>
      <c r="K409" s="16"/>
      <c r="L409" s="16"/>
      <c r="M409" s="16"/>
      <c r="N409" s="16"/>
      <c r="O409" s="16"/>
      <c r="P409" s="16"/>
      <c r="Q409" s="16"/>
      <c r="R409" s="16"/>
      <c r="S409" s="16"/>
      <c r="T409" s="16"/>
      <c r="U409" s="16"/>
      <c r="V409" s="16"/>
      <c r="W409" s="16"/>
    </row>
    <row r="410" spans="1:23" x14ac:dyDescent="0.35">
      <c r="A410" s="16"/>
      <c r="B410" s="16"/>
      <c r="C410" s="16"/>
      <c r="D410" s="16"/>
      <c r="E410" s="16"/>
      <c r="F410" s="16"/>
      <c r="G410" s="16"/>
      <c r="H410" s="16"/>
      <c r="I410" s="16"/>
      <c r="J410" s="16"/>
      <c r="K410" s="16"/>
      <c r="L410" s="16"/>
      <c r="M410" s="16"/>
      <c r="N410" s="16"/>
      <c r="O410" s="16"/>
      <c r="P410" s="16"/>
      <c r="Q410" s="16"/>
      <c r="R410" s="16"/>
      <c r="S410" s="16"/>
      <c r="T410" s="16"/>
      <c r="U410" s="16"/>
      <c r="V410" s="16"/>
      <c r="W410" s="16"/>
    </row>
    <row r="411" spans="1:23" x14ac:dyDescent="0.35">
      <c r="A411" s="16"/>
      <c r="B411" s="16"/>
      <c r="C411" s="16"/>
      <c r="D411" s="16"/>
      <c r="E411" s="16"/>
      <c r="F411" s="16"/>
      <c r="G411" s="16"/>
      <c r="H411" s="16"/>
      <c r="I411" s="16"/>
      <c r="J411" s="16"/>
      <c r="K411" s="16"/>
      <c r="L411" s="16"/>
      <c r="M411" s="16"/>
      <c r="N411" s="16"/>
      <c r="O411" s="16"/>
      <c r="P411" s="16"/>
      <c r="Q411" s="16"/>
      <c r="R411" s="16"/>
      <c r="S411" s="16"/>
      <c r="T411" s="16"/>
      <c r="U411" s="16"/>
      <c r="V411" s="16"/>
      <c r="W411" s="16"/>
    </row>
    <row r="412" spans="1:23" x14ac:dyDescent="0.35">
      <c r="A412" s="16"/>
      <c r="B412" s="16"/>
      <c r="C412" s="16"/>
      <c r="D412" s="16"/>
      <c r="E412" s="16"/>
      <c r="F412" s="16"/>
      <c r="G412" s="16"/>
      <c r="H412" s="16"/>
      <c r="I412" s="16"/>
      <c r="J412" s="16"/>
      <c r="K412" s="16"/>
      <c r="L412" s="16"/>
      <c r="M412" s="16"/>
      <c r="N412" s="16"/>
      <c r="O412" s="16"/>
      <c r="P412" s="16"/>
      <c r="Q412" s="16"/>
      <c r="R412" s="16"/>
      <c r="S412" s="16"/>
      <c r="T412" s="16"/>
      <c r="U412" s="16"/>
      <c r="V412" s="16"/>
      <c r="W412" s="16"/>
    </row>
    <row r="413" spans="1:23" x14ac:dyDescent="0.35">
      <c r="A413" s="16"/>
      <c r="B413" s="16"/>
      <c r="C413" s="16"/>
      <c r="D413" s="16"/>
      <c r="E413" s="16"/>
      <c r="F413" s="16"/>
      <c r="G413" s="16"/>
      <c r="H413" s="16"/>
      <c r="I413" s="16"/>
      <c r="J413" s="16"/>
      <c r="K413" s="16"/>
      <c r="L413" s="16"/>
      <c r="M413" s="16"/>
      <c r="N413" s="16"/>
      <c r="O413" s="16"/>
      <c r="P413" s="16"/>
      <c r="Q413" s="16"/>
      <c r="R413" s="16"/>
      <c r="S413" s="16"/>
      <c r="T413" s="16"/>
      <c r="U413" s="16"/>
      <c r="V413" s="16"/>
      <c r="W413" s="16"/>
    </row>
    <row r="414" spans="1:23" x14ac:dyDescent="0.35">
      <c r="A414" s="16"/>
      <c r="B414" s="16"/>
      <c r="C414" s="16"/>
      <c r="D414" s="16"/>
      <c r="E414" s="16"/>
      <c r="F414" s="16"/>
      <c r="G414" s="16"/>
      <c r="H414" s="16"/>
      <c r="I414" s="16"/>
      <c r="J414" s="16"/>
      <c r="K414" s="16"/>
      <c r="L414" s="16"/>
      <c r="M414" s="16"/>
      <c r="N414" s="16"/>
      <c r="O414" s="16"/>
      <c r="P414" s="16"/>
      <c r="Q414" s="16"/>
      <c r="R414" s="16"/>
      <c r="S414" s="16"/>
      <c r="T414" s="16"/>
      <c r="U414" s="16"/>
      <c r="V414" s="16"/>
      <c r="W414" s="16"/>
    </row>
    <row r="415" spans="1:23" x14ac:dyDescent="0.35">
      <c r="A415" s="16"/>
      <c r="B415" s="16"/>
      <c r="C415" s="16"/>
      <c r="D415" s="16"/>
      <c r="E415" s="16"/>
      <c r="F415" s="16"/>
      <c r="G415" s="16"/>
      <c r="H415" s="16"/>
      <c r="I415" s="16"/>
      <c r="J415" s="16"/>
      <c r="K415" s="16"/>
      <c r="L415" s="16"/>
      <c r="M415" s="16"/>
      <c r="N415" s="16"/>
      <c r="O415" s="16"/>
      <c r="P415" s="16"/>
      <c r="Q415" s="16"/>
      <c r="R415" s="16"/>
      <c r="S415" s="16"/>
      <c r="T415" s="16"/>
      <c r="U415" s="16"/>
      <c r="V415" s="16"/>
      <c r="W415" s="16"/>
    </row>
    <row r="416" spans="1:23" x14ac:dyDescent="0.35">
      <c r="A416" s="16"/>
      <c r="B416" s="16"/>
      <c r="C416" s="16"/>
      <c r="D416" s="16"/>
      <c r="E416" s="16"/>
      <c r="F416" s="16"/>
      <c r="G416" s="16"/>
      <c r="H416" s="16"/>
      <c r="I416" s="16"/>
      <c r="J416" s="16"/>
      <c r="K416" s="16"/>
      <c r="L416" s="16"/>
      <c r="M416" s="16"/>
      <c r="N416" s="16"/>
      <c r="O416" s="16"/>
      <c r="P416" s="16"/>
      <c r="Q416" s="16"/>
      <c r="R416" s="16"/>
      <c r="S416" s="16"/>
      <c r="T416" s="16"/>
      <c r="U416" s="16"/>
      <c r="V416" s="16"/>
      <c r="W416" s="16"/>
    </row>
    <row r="417" spans="1:23" x14ac:dyDescent="0.35">
      <c r="A417" s="16"/>
      <c r="B417" s="16"/>
      <c r="C417" s="16"/>
      <c r="D417" s="16"/>
      <c r="E417" s="16"/>
      <c r="F417" s="16"/>
      <c r="G417" s="16"/>
      <c r="H417" s="16"/>
      <c r="I417" s="16"/>
      <c r="J417" s="16"/>
      <c r="K417" s="16"/>
      <c r="L417" s="16"/>
      <c r="M417" s="16"/>
      <c r="N417" s="16"/>
      <c r="O417" s="16"/>
      <c r="P417" s="16"/>
      <c r="Q417" s="16"/>
      <c r="R417" s="16"/>
      <c r="S417" s="16"/>
      <c r="T417" s="16"/>
      <c r="U417" s="16"/>
      <c r="V417" s="16"/>
      <c r="W417" s="16"/>
    </row>
    <row r="418" spans="1:23" x14ac:dyDescent="0.35">
      <c r="A418" s="16"/>
      <c r="B418" s="16"/>
      <c r="C418" s="16"/>
      <c r="D418" s="16"/>
      <c r="E418" s="16"/>
      <c r="F418" s="16"/>
      <c r="G418" s="16"/>
      <c r="H418" s="16"/>
      <c r="I418" s="16"/>
      <c r="J418" s="16"/>
      <c r="K418" s="16"/>
      <c r="L418" s="16"/>
      <c r="M418" s="16"/>
      <c r="N418" s="16"/>
      <c r="O418" s="16"/>
      <c r="P418" s="16"/>
      <c r="Q418" s="16"/>
      <c r="R418" s="16"/>
      <c r="S418" s="16"/>
      <c r="T418" s="16"/>
      <c r="U418" s="16"/>
      <c r="V418" s="16"/>
      <c r="W418" s="16"/>
    </row>
    <row r="419" spans="1:23" x14ac:dyDescent="0.35">
      <c r="A419" s="16"/>
      <c r="B419" s="16"/>
      <c r="C419" s="16"/>
      <c r="D419" s="16"/>
      <c r="E419" s="16"/>
      <c r="F419" s="16"/>
      <c r="G419" s="16"/>
      <c r="H419" s="16"/>
      <c r="I419" s="16"/>
      <c r="J419" s="16"/>
      <c r="K419" s="16"/>
      <c r="L419" s="16"/>
      <c r="M419" s="16"/>
      <c r="N419" s="16"/>
      <c r="O419" s="16"/>
      <c r="P419" s="16"/>
      <c r="Q419" s="16"/>
      <c r="R419" s="16"/>
      <c r="S419" s="16"/>
      <c r="T419" s="16"/>
      <c r="U419" s="16"/>
      <c r="V419" s="16"/>
      <c r="W419" s="16"/>
    </row>
    <row r="420" spans="1:23" x14ac:dyDescent="0.35">
      <c r="A420" s="16"/>
      <c r="B420" s="16"/>
      <c r="C420" s="16"/>
      <c r="D420" s="16"/>
      <c r="E420" s="16"/>
      <c r="F420" s="16"/>
      <c r="G420" s="16"/>
      <c r="H420" s="16"/>
      <c r="I420" s="16"/>
      <c r="J420" s="16"/>
      <c r="K420" s="16"/>
      <c r="L420" s="16"/>
      <c r="M420" s="16"/>
      <c r="N420" s="16"/>
      <c r="O420" s="16"/>
      <c r="P420" s="16"/>
      <c r="Q420" s="16"/>
      <c r="R420" s="16"/>
      <c r="S420" s="16"/>
      <c r="T420" s="16"/>
      <c r="U420" s="16"/>
      <c r="V420" s="16"/>
      <c r="W420" s="16"/>
    </row>
    <row r="421" spans="1:23" x14ac:dyDescent="0.35">
      <c r="A421" s="16"/>
      <c r="B421" s="16"/>
      <c r="C421" s="16"/>
      <c r="D421" s="16"/>
      <c r="E421" s="16"/>
      <c r="F421" s="16"/>
      <c r="G421" s="16"/>
      <c r="H421" s="16"/>
      <c r="I421" s="16"/>
      <c r="J421" s="16"/>
      <c r="K421" s="16"/>
      <c r="L421" s="16"/>
      <c r="M421" s="16"/>
      <c r="N421" s="16"/>
      <c r="O421" s="16"/>
      <c r="P421" s="16"/>
      <c r="Q421" s="16"/>
      <c r="R421" s="16"/>
      <c r="S421" s="16"/>
      <c r="T421" s="16"/>
      <c r="U421" s="16"/>
      <c r="V421" s="16"/>
      <c r="W421" s="16"/>
    </row>
    <row r="422" spans="1:23" x14ac:dyDescent="0.35">
      <c r="A422" s="16"/>
      <c r="B422" s="16"/>
      <c r="C422" s="16"/>
      <c r="D422" s="16"/>
      <c r="E422" s="16"/>
      <c r="F422" s="16"/>
      <c r="G422" s="16"/>
      <c r="H422" s="16"/>
      <c r="I422" s="16"/>
      <c r="J422" s="16"/>
      <c r="K422" s="16"/>
      <c r="L422" s="16"/>
      <c r="M422" s="16"/>
      <c r="N422" s="16"/>
      <c r="O422" s="16"/>
      <c r="P422" s="16"/>
      <c r="Q422" s="16"/>
      <c r="R422" s="16"/>
      <c r="S422" s="16"/>
      <c r="T422" s="16"/>
      <c r="U422" s="16"/>
      <c r="V422" s="16"/>
      <c r="W422" s="16"/>
    </row>
    <row r="423" spans="1:23" x14ac:dyDescent="0.35">
      <c r="A423" s="16"/>
      <c r="B423" s="16"/>
      <c r="C423" s="16"/>
      <c r="D423" s="16"/>
      <c r="E423" s="16"/>
      <c r="F423" s="16"/>
      <c r="G423" s="16"/>
      <c r="H423" s="16"/>
      <c r="I423" s="16"/>
      <c r="J423" s="16"/>
      <c r="K423" s="16"/>
      <c r="L423" s="16"/>
      <c r="M423" s="16"/>
      <c r="N423" s="16"/>
      <c r="O423" s="16"/>
      <c r="P423" s="16"/>
      <c r="Q423" s="16"/>
      <c r="R423" s="16"/>
      <c r="S423" s="16"/>
      <c r="T423" s="16"/>
      <c r="U423" s="16"/>
      <c r="V423" s="16"/>
      <c r="W423" s="16"/>
    </row>
    <row r="424" spans="1:23" x14ac:dyDescent="0.35">
      <c r="A424" s="16"/>
      <c r="B424" s="16"/>
      <c r="C424" s="16"/>
      <c r="D424" s="16"/>
      <c r="E424" s="16"/>
      <c r="F424" s="16"/>
      <c r="G424" s="16"/>
      <c r="H424" s="16"/>
      <c r="I424" s="16"/>
      <c r="J424" s="16"/>
      <c r="K424" s="16"/>
      <c r="L424" s="16"/>
      <c r="M424" s="16"/>
      <c r="N424" s="16"/>
      <c r="O424" s="16"/>
      <c r="P424" s="16"/>
      <c r="Q424" s="16"/>
      <c r="R424" s="16"/>
      <c r="S424" s="16"/>
      <c r="T424" s="16"/>
      <c r="U424" s="16"/>
      <c r="V424" s="16"/>
      <c r="W424" s="16"/>
    </row>
    <row r="425" spans="1:23" x14ac:dyDescent="0.35">
      <c r="A425" s="16"/>
      <c r="B425" s="16"/>
      <c r="C425" s="16"/>
      <c r="D425" s="16"/>
      <c r="E425" s="16"/>
      <c r="F425" s="16"/>
      <c r="G425" s="16"/>
      <c r="H425" s="16"/>
      <c r="I425" s="16"/>
      <c r="J425" s="16"/>
      <c r="K425" s="16"/>
      <c r="L425" s="16"/>
      <c r="M425" s="16"/>
      <c r="N425" s="16"/>
      <c r="O425" s="16"/>
      <c r="P425" s="16"/>
      <c r="Q425" s="16"/>
      <c r="R425" s="16"/>
      <c r="S425" s="16"/>
      <c r="T425" s="16"/>
      <c r="U425" s="16"/>
      <c r="V425" s="16"/>
      <c r="W425" s="16"/>
    </row>
    <row r="426" spans="1:23" x14ac:dyDescent="0.35">
      <c r="A426" s="16"/>
      <c r="B426" s="16"/>
      <c r="C426" s="16"/>
      <c r="D426" s="16"/>
      <c r="E426" s="16"/>
      <c r="F426" s="16"/>
      <c r="G426" s="16"/>
      <c r="H426" s="16"/>
      <c r="I426" s="16"/>
      <c r="J426" s="16"/>
      <c r="K426" s="16"/>
      <c r="L426" s="16"/>
      <c r="M426" s="16"/>
      <c r="N426" s="16"/>
      <c r="O426" s="16"/>
      <c r="P426" s="16"/>
      <c r="Q426" s="16"/>
      <c r="R426" s="16"/>
      <c r="S426" s="16"/>
      <c r="T426" s="16"/>
      <c r="U426" s="16"/>
      <c r="V426" s="16"/>
      <c r="W426" s="16"/>
    </row>
    <row r="427" spans="1:23" x14ac:dyDescent="0.35">
      <c r="A427" s="16"/>
      <c r="B427" s="16"/>
      <c r="C427" s="16"/>
      <c r="D427" s="16"/>
      <c r="E427" s="16"/>
      <c r="F427" s="16"/>
      <c r="G427" s="16"/>
      <c r="H427" s="16"/>
      <c r="I427" s="16"/>
      <c r="J427" s="16"/>
      <c r="K427" s="16"/>
      <c r="L427" s="16"/>
      <c r="M427" s="16"/>
      <c r="N427" s="16"/>
      <c r="O427" s="16"/>
      <c r="P427" s="16"/>
      <c r="Q427" s="16"/>
      <c r="R427" s="16"/>
      <c r="S427" s="16"/>
      <c r="T427" s="16"/>
      <c r="U427" s="16"/>
      <c r="V427" s="16"/>
      <c r="W427" s="16"/>
    </row>
    <row r="428" spans="1:23" x14ac:dyDescent="0.35">
      <c r="A428" s="16"/>
      <c r="B428" s="16"/>
      <c r="C428" s="16"/>
      <c r="D428" s="16"/>
      <c r="E428" s="16"/>
      <c r="F428" s="16"/>
      <c r="G428" s="16"/>
      <c r="H428" s="16"/>
      <c r="I428" s="16"/>
      <c r="J428" s="16"/>
      <c r="K428" s="16"/>
      <c r="L428" s="16"/>
      <c r="M428" s="16"/>
      <c r="N428" s="16"/>
      <c r="O428" s="16"/>
      <c r="P428" s="16"/>
      <c r="Q428" s="16"/>
      <c r="R428" s="16"/>
      <c r="S428" s="16"/>
      <c r="T428" s="16"/>
      <c r="U428" s="16"/>
      <c r="V428" s="16"/>
      <c r="W428" s="16"/>
    </row>
    <row r="429" spans="1:23" x14ac:dyDescent="0.35">
      <c r="A429" s="16"/>
      <c r="B429" s="16"/>
      <c r="C429" s="16"/>
      <c r="D429" s="16"/>
      <c r="E429" s="16"/>
      <c r="F429" s="16"/>
      <c r="G429" s="16"/>
      <c r="H429" s="16"/>
      <c r="I429" s="16"/>
      <c r="J429" s="16"/>
      <c r="K429" s="16"/>
      <c r="L429" s="16"/>
      <c r="M429" s="16"/>
      <c r="N429" s="16"/>
      <c r="O429" s="16"/>
      <c r="P429" s="16"/>
      <c r="Q429" s="16"/>
      <c r="R429" s="16"/>
      <c r="S429" s="16"/>
      <c r="T429" s="16"/>
      <c r="U429" s="16"/>
      <c r="V429" s="16"/>
      <c r="W429" s="16"/>
    </row>
    <row r="430" spans="1:23" x14ac:dyDescent="0.35">
      <c r="A430" s="16"/>
      <c r="B430" s="16"/>
      <c r="C430" s="16"/>
      <c r="D430" s="16"/>
      <c r="E430" s="16"/>
      <c r="F430" s="16"/>
      <c r="G430" s="16"/>
      <c r="H430" s="16"/>
      <c r="I430" s="16"/>
      <c r="J430" s="16"/>
      <c r="K430" s="16"/>
      <c r="L430" s="16"/>
      <c r="M430" s="16"/>
      <c r="N430" s="16"/>
      <c r="O430" s="16"/>
      <c r="P430" s="16"/>
      <c r="Q430" s="16"/>
      <c r="R430" s="16"/>
      <c r="S430" s="16"/>
      <c r="T430" s="16"/>
      <c r="U430" s="16"/>
      <c r="V430" s="16"/>
      <c r="W430" s="16"/>
    </row>
    <row r="431" spans="1:23" x14ac:dyDescent="0.35">
      <c r="A431" s="16"/>
      <c r="B431" s="16"/>
      <c r="C431" s="16"/>
      <c r="D431" s="16"/>
      <c r="E431" s="16"/>
      <c r="F431" s="16"/>
      <c r="G431" s="16"/>
      <c r="H431" s="16"/>
      <c r="I431" s="16"/>
      <c r="J431" s="16"/>
      <c r="K431" s="16"/>
      <c r="L431" s="16"/>
      <c r="M431" s="16"/>
      <c r="N431" s="16"/>
      <c r="O431" s="16"/>
      <c r="P431" s="16"/>
      <c r="Q431" s="16"/>
      <c r="R431" s="16"/>
      <c r="S431" s="16"/>
      <c r="T431" s="16"/>
      <c r="U431" s="16"/>
      <c r="V431" s="16"/>
      <c r="W431" s="16"/>
    </row>
    <row r="432" spans="1:23" x14ac:dyDescent="0.35">
      <c r="A432" s="16"/>
      <c r="B432" s="16"/>
      <c r="C432" s="16"/>
      <c r="D432" s="16"/>
      <c r="E432" s="16"/>
      <c r="F432" s="16"/>
      <c r="G432" s="16"/>
      <c r="H432" s="16"/>
      <c r="I432" s="16"/>
      <c r="J432" s="16"/>
      <c r="K432" s="16"/>
      <c r="L432" s="16"/>
      <c r="M432" s="16"/>
      <c r="N432" s="16"/>
      <c r="O432" s="16"/>
      <c r="P432" s="16"/>
      <c r="Q432" s="16"/>
      <c r="R432" s="16"/>
      <c r="S432" s="16"/>
      <c r="T432" s="16"/>
      <c r="U432" s="16"/>
      <c r="V432" s="16"/>
      <c r="W432" s="16"/>
    </row>
    <row r="433" spans="1:23" x14ac:dyDescent="0.35">
      <c r="A433" s="16"/>
      <c r="B433" s="16"/>
      <c r="C433" s="16"/>
      <c r="D433" s="16"/>
      <c r="E433" s="16"/>
      <c r="F433" s="16"/>
      <c r="G433" s="16"/>
      <c r="H433" s="16"/>
      <c r="I433" s="16"/>
      <c r="J433" s="16"/>
      <c r="K433" s="16"/>
      <c r="L433" s="16"/>
      <c r="M433" s="16"/>
      <c r="N433" s="16"/>
      <c r="O433" s="16"/>
      <c r="P433" s="16"/>
      <c r="Q433" s="16"/>
      <c r="R433" s="16"/>
      <c r="S433" s="16"/>
      <c r="T433" s="16"/>
      <c r="U433" s="16"/>
      <c r="V433" s="16"/>
      <c r="W433" s="16"/>
    </row>
    <row r="434" spans="1:23" x14ac:dyDescent="0.35">
      <c r="A434" s="16"/>
      <c r="B434" s="16"/>
      <c r="C434" s="16"/>
      <c r="D434" s="16"/>
      <c r="E434" s="16"/>
      <c r="F434" s="16"/>
      <c r="G434" s="16"/>
      <c r="H434" s="16"/>
      <c r="I434" s="16"/>
      <c r="J434" s="16"/>
      <c r="K434" s="16"/>
      <c r="L434" s="16"/>
      <c r="M434" s="16"/>
      <c r="N434" s="16"/>
      <c r="O434" s="16"/>
      <c r="P434" s="16"/>
      <c r="Q434" s="16"/>
      <c r="R434" s="16"/>
      <c r="S434" s="16"/>
      <c r="T434" s="16"/>
      <c r="U434" s="16"/>
      <c r="V434" s="16"/>
      <c r="W434" s="16"/>
    </row>
    <row r="435" spans="1:23" x14ac:dyDescent="0.35">
      <c r="A435" s="16"/>
      <c r="B435" s="16"/>
      <c r="C435" s="16"/>
      <c r="D435" s="16"/>
      <c r="E435" s="16"/>
      <c r="F435" s="16"/>
      <c r="G435" s="16"/>
      <c r="H435" s="16"/>
      <c r="I435" s="16"/>
      <c r="J435" s="16"/>
      <c r="K435" s="16"/>
      <c r="L435" s="16"/>
      <c r="M435" s="16"/>
      <c r="N435" s="16"/>
      <c r="O435" s="16"/>
      <c r="P435" s="16"/>
      <c r="Q435" s="16"/>
      <c r="R435" s="16"/>
      <c r="S435" s="16"/>
      <c r="T435" s="16"/>
      <c r="U435" s="16"/>
      <c r="V435" s="16"/>
      <c r="W435" s="16"/>
    </row>
    <row r="436" spans="1:23" x14ac:dyDescent="0.35">
      <c r="A436" s="16"/>
      <c r="B436" s="16"/>
      <c r="C436" s="16"/>
      <c r="D436" s="16"/>
      <c r="E436" s="16"/>
      <c r="F436" s="16"/>
      <c r="G436" s="16"/>
      <c r="H436" s="16"/>
      <c r="I436" s="16"/>
      <c r="J436" s="16"/>
      <c r="K436" s="16"/>
      <c r="L436" s="16"/>
      <c r="M436" s="16"/>
      <c r="N436" s="16"/>
      <c r="O436" s="16"/>
      <c r="P436" s="16"/>
      <c r="Q436" s="16"/>
      <c r="R436" s="16"/>
      <c r="S436" s="16"/>
      <c r="T436" s="16"/>
      <c r="U436" s="16"/>
      <c r="V436" s="16"/>
      <c r="W436" s="16"/>
    </row>
    <row r="437" spans="1:23" x14ac:dyDescent="0.35">
      <c r="A437" s="16"/>
      <c r="B437" s="16"/>
      <c r="C437" s="16"/>
      <c r="D437" s="16"/>
      <c r="E437" s="16"/>
      <c r="F437" s="16"/>
      <c r="G437" s="16"/>
      <c r="H437" s="16"/>
      <c r="I437" s="16"/>
      <c r="J437" s="16"/>
      <c r="K437" s="16"/>
      <c r="L437" s="16"/>
      <c r="M437" s="16"/>
      <c r="N437" s="16"/>
      <c r="O437" s="16"/>
      <c r="P437" s="16"/>
      <c r="Q437" s="16"/>
      <c r="R437" s="16"/>
      <c r="S437" s="16"/>
      <c r="T437" s="16"/>
      <c r="U437" s="16"/>
      <c r="V437" s="16"/>
      <c r="W437" s="16"/>
    </row>
    <row r="438" spans="1:23" x14ac:dyDescent="0.35">
      <c r="A438" s="16"/>
      <c r="B438" s="16"/>
      <c r="C438" s="16"/>
      <c r="D438" s="16"/>
      <c r="E438" s="16"/>
      <c r="F438" s="16"/>
      <c r="G438" s="16"/>
      <c r="H438" s="16"/>
      <c r="I438" s="16"/>
      <c r="J438" s="16"/>
      <c r="K438" s="16"/>
      <c r="L438" s="16"/>
      <c r="M438" s="16"/>
      <c r="N438" s="16"/>
      <c r="O438" s="16"/>
      <c r="P438" s="16"/>
      <c r="Q438" s="16"/>
      <c r="R438" s="16"/>
      <c r="S438" s="16"/>
      <c r="T438" s="16"/>
      <c r="U438" s="16"/>
      <c r="V438" s="16"/>
      <c r="W438" s="16"/>
    </row>
    <row r="439" spans="1:23" x14ac:dyDescent="0.35">
      <c r="A439" s="16"/>
      <c r="B439" s="16"/>
      <c r="C439" s="16"/>
      <c r="D439" s="16"/>
      <c r="E439" s="16"/>
      <c r="F439" s="16"/>
      <c r="G439" s="16"/>
      <c r="H439" s="16"/>
      <c r="I439" s="16"/>
      <c r="J439" s="16"/>
      <c r="K439" s="16"/>
      <c r="L439" s="16"/>
      <c r="M439" s="16"/>
      <c r="N439" s="16"/>
      <c r="O439" s="16"/>
      <c r="P439" s="16"/>
      <c r="Q439" s="16"/>
      <c r="R439" s="16"/>
      <c r="S439" s="16"/>
      <c r="T439" s="16"/>
      <c r="U439" s="16"/>
      <c r="V439" s="16"/>
      <c r="W439" s="16"/>
    </row>
    <row r="440" spans="1:23" x14ac:dyDescent="0.35">
      <c r="A440" s="16"/>
      <c r="B440" s="16"/>
      <c r="C440" s="16"/>
      <c r="D440" s="16"/>
      <c r="E440" s="16"/>
      <c r="F440" s="16"/>
      <c r="G440" s="16"/>
      <c r="H440" s="16"/>
      <c r="I440" s="16"/>
      <c r="J440" s="16"/>
      <c r="K440" s="16"/>
      <c r="L440" s="16"/>
      <c r="M440" s="16"/>
      <c r="N440" s="16"/>
      <c r="O440" s="16"/>
      <c r="P440" s="16"/>
      <c r="Q440" s="16"/>
      <c r="R440" s="16"/>
      <c r="S440" s="16"/>
      <c r="T440" s="16"/>
      <c r="U440" s="16"/>
      <c r="V440" s="16"/>
      <c r="W440" s="16"/>
    </row>
    <row r="441" spans="1:23" x14ac:dyDescent="0.35">
      <c r="A441" s="16"/>
      <c r="B441" s="16"/>
      <c r="C441" s="16"/>
      <c r="D441" s="16"/>
      <c r="E441" s="16"/>
      <c r="F441" s="16"/>
      <c r="G441" s="16"/>
      <c r="H441" s="16"/>
      <c r="I441" s="16"/>
      <c r="J441" s="16"/>
      <c r="K441" s="16"/>
      <c r="L441" s="16"/>
      <c r="M441" s="16"/>
      <c r="N441" s="16"/>
      <c r="O441" s="16"/>
      <c r="P441" s="16"/>
      <c r="Q441" s="16"/>
      <c r="R441" s="16"/>
      <c r="S441" s="16"/>
      <c r="T441" s="16"/>
      <c r="U441" s="16"/>
      <c r="V441" s="16"/>
      <c r="W441" s="16"/>
    </row>
    <row r="442" spans="1:23" x14ac:dyDescent="0.35">
      <c r="A442" s="16"/>
      <c r="B442" s="16"/>
      <c r="C442" s="16"/>
      <c r="D442" s="16"/>
      <c r="E442" s="16"/>
      <c r="F442" s="16"/>
      <c r="G442" s="16"/>
      <c r="H442" s="16"/>
      <c r="I442" s="16"/>
      <c r="J442" s="16"/>
      <c r="K442" s="16"/>
      <c r="L442" s="16"/>
      <c r="M442" s="16"/>
      <c r="N442" s="16"/>
      <c r="O442" s="16"/>
      <c r="P442" s="16"/>
      <c r="Q442" s="16"/>
      <c r="R442" s="16"/>
      <c r="S442" s="16"/>
      <c r="T442" s="16"/>
      <c r="U442" s="16"/>
      <c r="V442" s="16"/>
      <c r="W442" s="16"/>
    </row>
    <row r="443" spans="1:23" x14ac:dyDescent="0.35">
      <c r="A443" s="16"/>
      <c r="B443" s="16"/>
      <c r="C443" s="16"/>
      <c r="D443" s="16"/>
      <c r="E443" s="16"/>
      <c r="F443" s="16"/>
      <c r="G443" s="16"/>
      <c r="H443" s="16"/>
      <c r="I443" s="16"/>
      <c r="J443" s="16"/>
      <c r="K443" s="16"/>
      <c r="L443" s="16"/>
      <c r="M443" s="16"/>
      <c r="N443" s="16"/>
      <c r="O443" s="16"/>
      <c r="P443" s="16"/>
      <c r="Q443" s="16"/>
      <c r="R443" s="16"/>
      <c r="S443" s="16"/>
      <c r="T443" s="16"/>
      <c r="U443" s="16"/>
      <c r="V443" s="16"/>
      <c r="W443" s="16"/>
    </row>
    <row r="444" spans="1:23" x14ac:dyDescent="0.35">
      <c r="A444" s="16"/>
      <c r="B444" s="16"/>
      <c r="C444" s="16"/>
      <c r="D444" s="16"/>
      <c r="E444" s="16"/>
      <c r="F444" s="16"/>
      <c r="G444" s="16"/>
      <c r="H444" s="16"/>
      <c r="I444" s="16"/>
      <c r="J444" s="16"/>
      <c r="K444" s="16"/>
      <c r="L444" s="16"/>
      <c r="M444" s="16"/>
      <c r="N444" s="16"/>
      <c r="O444" s="16"/>
      <c r="P444" s="16"/>
      <c r="Q444" s="16"/>
      <c r="R444" s="16"/>
      <c r="S444" s="16"/>
      <c r="T444" s="16"/>
      <c r="U444" s="16"/>
      <c r="V444" s="16"/>
      <c r="W444" s="16"/>
    </row>
    <row r="445" spans="1:23" x14ac:dyDescent="0.35">
      <c r="A445" s="16"/>
      <c r="B445" s="16"/>
      <c r="C445" s="16"/>
      <c r="D445" s="16"/>
      <c r="E445" s="16"/>
      <c r="F445" s="16"/>
      <c r="G445" s="16"/>
      <c r="H445" s="16"/>
      <c r="I445" s="16"/>
      <c r="J445" s="16"/>
      <c r="K445" s="16"/>
      <c r="L445" s="16"/>
      <c r="M445" s="16"/>
      <c r="N445" s="16"/>
      <c r="O445" s="16"/>
      <c r="P445" s="16"/>
      <c r="Q445" s="16"/>
      <c r="R445" s="16"/>
      <c r="S445" s="16"/>
      <c r="T445" s="16"/>
      <c r="U445" s="16"/>
      <c r="V445" s="16"/>
      <c r="W445" s="16"/>
    </row>
    <row r="446" spans="1:23" x14ac:dyDescent="0.35">
      <c r="A446" s="16"/>
      <c r="B446" s="16"/>
      <c r="C446" s="16"/>
      <c r="D446" s="16"/>
      <c r="E446" s="16"/>
      <c r="F446" s="16"/>
      <c r="G446" s="16"/>
      <c r="H446" s="16"/>
      <c r="I446" s="16"/>
      <c r="J446" s="16"/>
      <c r="K446" s="16"/>
      <c r="L446" s="16"/>
      <c r="M446" s="16"/>
      <c r="N446" s="16"/>
      <c r="O446" s="16"/>
      <c r="P446" s="16"/>
      <c r="Q446" s="16"/>
      <c r="R446" s="16"/>
      <c r="S446" s="16"/>
      <c r="T446" s="16"/>
      <c r="U446" s="16"/>
      <c r="V446" s="16"/>
      <c r="W446" s="16"/>
    </row>
    <row r="447" spans="1:23" x14ac:dyDescent="0.35">
      <c r="A447" s="16"/>
      <c r="B447" s="16"/>
      <c r="C447" s="16"/>
      <c r="D447" s="16"/>
      <c r="E447" s="16"/>
      <c r="F447" s="16"/>
      <c r="G447" s="16"/>
      <c r="H447" s="16"/>
      <c r="I447" s="16"/>
      <c r="J447" s="16"/>
      <c r="K447" s="16"/>
      <c r="L447" s="16"/>
      <c r="M447" s="16"/>
      <c r="N447" s="16"/>
      <c r="O447" s="16"/>
      <c r="P447" s="16"/>
      <c r="Q447" s="16"/>
      <c r="R447" s="16"/>
      <c r="S447" s="16"/>
      <c r="T447" s="16"/>
      <c r="U447" s="16"/>
      <c r="V447" s="16"/>
      <c r="W447" s="16"/>
    </row>
    <row r="448" spans="1:23" x14ac:dyDescent="0.35">
      <c r="A448" s="16"/>
      <c r="B448" s="16"/>
      <c r="C448" s="16"/>
      <c r="D448" s="16"/>
      <c r="E448" s="16"/>
      <c r="F448" s="16"/>
      <c r="G448" s="16"/>
      <c r="H448" s="16"/>
      <c r="I448" s="16"/>
      <c r="J448" s="16"/>
      <c r="K448" s="16"/>
      <c r="L448" s="16"/>
      <c r="M448" s="16"/>
      <c r="N448" s="16"/>
      <c r="O448" s="16"/>
      <c r="P448" s="16"/>
      <c r="Q448" s="16"/>
      <c r="R448" s="16"/>
      <c r="S448" s="16"/>
      <c r="T448" s="16"/>
      <c r="U448" s="16"/>
      <c r="V448" s="16"/>
      <c r="W448" s="16"/>
    </row>
    <row r="449" spans="1:23" x14ac:dyDescent="0.35">
      <c r="A449" s="16"/>
      <c r="B449" s="16"/>
      <c r="C449" s="16"/>
      <c r="D449" s="16"/>
      <c r="E449" s="16"/>
      <c r="F449" s="16"/>
      <c r="G449" s="16"/>
      <c r="H449" s="16"/>
      <c r="I449" s="16"/>
      <c r="J449" s="16"/>
      <c r="K449" s="16"/>
      <c r="L449" s="16"/>
      <c r="M449" s="16"/>
      <c r="N449" s="16"/>
      <c r="O449" s="16"/>
      <c r="P449" s="16"/>
      <c r="Q449" s="16"/>
      <c r="R449" s="16"/>
      <c r="S449" s="16"/>
      <c r="T449" s="16"/>
      <c r="U449" s="16"/>
      <c r="V449" s="16"/>
      <c r="W449" s="16"/>
    </row>
    <row r="450" spans="1:23" x14ac:dyDescent="0.35">
      <c r="A450" s="16"/>
      <c r="B450" s="16"/>
      <c r="C450" s="16"/>
      <c r="D450" s="16"/>
      <c r="E450" s="16"/>
      <c r="F450" s="16"/>
      <c r="G450" s="16"/>
      <c r="H450" s="16"/>
      <c r="I450" s="16"/>
      <c r="J450" s="16"/>
      <c r="K450" s="16"/>
      <c r="L450" s="16"/>
      <c r="M450" s="16"/>
      <c r="N450" s="16"/>
      <c r="O450" s="16"/>
      <c r="P450" s="16"/>
      <c r="Q450" s="16"/>
      <c r="R450" s="16"/>
      <c r="S450" s="16"/>
      <c r="T450" s="16"/>
      <c r="U450" s="16"/>
      <c r="V450" s="16"/>
      <c r="W450" s="16"/>
    </row>
    <row r="451" spans="1:23" x14ac:dyDescent="0.35">
      <c r="A451" s="16"/>
      <c r="B451" s="16"/>
      <c r="C451" s="16"/>
      <c r="D451" s="16"/>
      <c r="E451" s="16"/>
      <c r="F451" s="16"/>
      <c r="G451" s="16"/>
      <c r="H451" s="16"/>
      <c r="I451" s="16"/>
      <c r="J451" s="16"/>
      <c r="K451" s="16"/>
      <c r="L451" s="16"/>
      <c r="M451" s="16"/>
      <c r="N451" s="16"/>
      <c r="O451" s="16"/>
      <c r="P451" s="16"/>
      <c r="Q451" s="16"/>
      <c r="R451" s="16"/>
      <c r="S451" s="16"/>
      <c r="T451" s="16"/>
      <c r="U451" s="16"/>
      <c r="V451" s="16"/>
      <c r="W451" s="16"/>
    </row>
    <row r="452" spans="1:23" x14ac:dyDescent="0.35">
      <c r="A452" s="16"/>
      <c r="B452" s="16"/>
      <c r="C452" s="16"/>
      <c r="D452" s="16"/>
      <c r="E452" s="16"/>
      <c r="F452" s="16"/>
      <c r="G452" s="16"/>
      <c r="H452" s="16"/>
      <c r="I452" s="16"/>
      <c r="J452" s="16"/>
      <c r="K452" s="16"/>
      <c r="L452" s="16"/>
      <c r="M452" s="16"/>
      <c r="N452" s="16"/>
      <c r="O452" s="16"/>
      <c r="P452" s="16"/>
      <c r="Q452" s="16"/>
      <c r="R452" s="16"/>
      <c r="S452" s="16"/>
      <c r="T452" s="16"/>
      <c r="U452" s="16"/>
      <c r="V452" s="16"/>
      <c r="W452" s="16"/>
    </row>
    <row r="453" spans="1:23" x14ac:dyDescent="0.35">
      <c r="A453" s="16"/>
      <c r="B453" s="16"/>
      <c r="C453" s="16"/>
      <c r="D453" s="16"/>
      <c r="E453" s="16"/>
      <c r="F453" s="16"/>
      <c r="G453" s="16"/>
      <c r="H453" s="16"/>
      <c r="I453" s="16"/>
      <c r="J453" s="16"/>
      <c r="K453" s="16"/>
      <c r="L453" s="16"/>
      <c r="M453" s="16"/>
      <c r="N453" s="16"/>
      <c r="O453" s="16"/>
      <c r="P453" s="16"/>
      <c r="Q453" s="16"/>
      <c r="R453" s="16"/>
      <c r="S453" s="16"/>
      <c r="T453" s="16"/>
      <c r="U453" s="16"/>
      <c r="V453" s="16"/>
      <c r="W453" s="16"/>
    </row>
    <row r="454" spans="1:23" x14ac:dyDescent="0.35">
      <c r="A454" s="16"/>
      <c r="B454" s="16"/>
      <c r="C454" s="16"/>
      <c r="D454" s="16"/>
      <c r="E454" s="16"/>
      <c r="F454" s="16"/>
      <c r="G454" s="16"/>
      <c r="H454" s="16"/>
      <c r="I454" s="16"/>
      <c r="J454" s="16"/>
      <c r="K454" s="16"/>
      <c r="L454" s="16"/>
      <c r="M454" s="16"/>
      <c r="N454" s="16"/>
      <c r="O454" s="16"/>
      <c r="P454" s="16"/>
      <c r="Q454" s="16"/>
      <c r="R454" s="16"/>
      <c r="S454" s="16"/>
      <c r="T454" s="16"/>
      <c r="U454" s="16"/>
      <c r="V454" s="16"/>
      <c r="W454" s="16"/>
    </row>
    <row r="455" spans="1:23" x14ac:dyDescent="0.35">
      <c r="A455" s="16"/>
      <c r="B455" s="16"/>
      <c r="C455" s="16"/>
      <c r="D455" s="16"/>
      <c r="E455" s="16"/>
      <c r="F455" s="16"/>
      <c r="G455" s="16"/>
      <c r="H455" s="16"/>
      <c r="I455" s="16"/>
      <c r="J455" s="16"/>
      <c r="K455" s="16"/>
      <c r="L455" s="16"/>
      <c r="M455" s="16"/>
      <c r="N455" s="16"/>
      <c r="O455" s="16"/>
      <c r="P455" s="16"/>
      <c r="Q455" s="16"/>
      <c r="R455" s="16"/>
      <c r="S455" s="16"/>
      <c r="T455" s="16"/>
      <c r="U455" s="16"/>
      <c r="V455" s="16"/>
      <c r="W455" s="16"/>
    </row>
    <row r="456" spans="1:23" x14ac:dyDescent="0.35">
      <c r="A456" s="16"/>
      <c r="B456" s="16"/>
      <c r="C456" s="16"/>
      <c r="D456" s="16"/>
      <c r="E456" s="16"/>
      <c r="F456" s="16"/>
      <c r="G456" s="16"/>
      <c r="H456" s="16"/>
      <c r="I456" s="16"/>
      <c r="J456" s="16"/>
      <c r="K456" s="16"/>
      <c r="L456" s="16"/>
      <c r="M456" s="16"/>
      <c r="N456" s="16"/>
      <c r="O456" s="16"/>
      <c r="P456" s="16"/>
      <c r="Q456" s="16"/>
      <c r="R456" s="16"/>
      <c r="S456" s="16"/>
      <c r="T456" s="16"/>
      <c r="U456" s="16"/>
      <c r="V456" s="16"/>
      <c r="W456" s="16"/>
    </row>
    <row r="457" spans="1:23" x14ac:dyDescent="0.35">
      <c r="A457" s="16"/>
      <c r="B457" s="16"/>
      <c r="C457" s="16"/>
      <c r="D457" s="16"/>
      <c r="E457" s="16"/>
      <c r="F457" s="16"/>
      <c r="G457" s="16"/>
      <c r="H457" s="16"/>
      <c r="I457" s="16"/>
      <c r="J457" s="16"/>
      <c r="K457" s="16"/>
      <c r="L457" s="16"/>
      <c r="M457" s="16"/>
      <c r="N457" s="16"/>
      <c r="O457" s="16"/>
      <c r="P457" s="16"/>
      <c r="Q457" s="16"/>
      <c r="R457" s="16"/>
      <c r="S457" s="16"/>
      <c r="T457" s="16"/>
      <c r="U457" s="16"/>
      <c r="V457" s="16"/>
      <c r="W457" s="16"/>
    </row>
    <row r="458" spans="1:23" x14ac:dyDescent="0.35">
      <c r="A458" s="16"/>
      <c r="B458" s="16"/>
      <c r="C458" s="16"/>
      <c r="D458" s="16"/>
      <c r="E458" s="16"/>
      <c r="F458" s="16"/>
      <c r="G458" s="16"/>
      <c r="H458" s="16"/>
      <c r="I458" s="16"/>
      <c r="J458" s="16"/>
      <c r="K458" s="16"/>
      <c r="L458" s="16"/>
      <c r="M458" s="16"/>
      <c r="N458" s="16"/>
      <c r="O458" s="16"/>
      <c r="P458" s="16"/>
      <c r="Q458" s="16"/>
      <c r="R458" s="16"/>
      <c r="S458" s="16"/>
      <c r="T458" s="16"/>
      <c r="U458" s="16"/>
      <c r="V458" s="16"/>
      <c r="W458" s="16"/>
    </row>
    <row r="459" spans="1:23" x14ac:dyDescent="0.35">
      <c r="A459" s="16"/>
      <c r="B459" s="16"/>
      <c r="C459" s="16"/>
      <c r="D459" s="16"/>
      <c r="E459" s="16"/>
      <c r="F459" s="16"/>
      <c r="G459" s="16"/>
      <c r="H459" s="16"/>
      <c r="I459" s="16"/>
      <c r="J459" s="16"/>
      <c r="K459" s="16"/>
      <c r="L459" s="16"/>
      <c r="M459" s="16"/>
      <c r="N459" s="16"/>
      <c r="O459" s="16"/>
      <c r="P459" s="16"/>
      <c r="Q459" s="16"/>
      <c r="R459" s="16"/>
      <c r="S459" s="16"/>
      <c r="T459" s="16"/>
      <c r="U459" s="16"/>
      <c r="V459" s="16"/>
      <c r="W459" s="16"/>
    </row>
    <row r="460" spans="1:23" x14ac:dyDescent="0.35">
      <c r="A460" s="16"/>
      <c r="B460" s="16"/>
      <c r="C460" s="16"/>
      <c r="D460" s="16"/>
      <c r="E460" s="16"/>
      <c r="F460" s="16"/>
      <c r="G460" s="16"/>
      <c r="H460" s="16"/>
      <c r="I460" s="16"/>
      <c r="J460" s="16"/>
      <c r="K460" s="16"/>
      <c r="L460" s="16"/>
      <c r="M460" s="16"/>
      <c r="N460" s="16"/>
      <c r="O460" s="16"/>
      <c r="P460" s="16"/>
      <c r="Q460" s="16"/>
      <c r="R460" s="16"/>
      <c r="S460" s="16"/>
      <c r="T460" s="16"/>
      <c r="U460" s="16"/>
      <c r="V460" s="16"/>
      <c r="W460" s="16"/>
    </row>
    <row r="461" spans="1:23" x14ac:dyDescent="0.35">
      <c r="A461" s="16"/>
      <c r="B461" s="16"/>
      <c r="C461" s="16"/>
      <c r="D461" s="16"/>
      <c r="E461" s="16"/>
      <c r="F461" s="16"/>
      <c r="G461" s="16"/>
      <c r="H461" s="16"/>
      <c r="I461" s="16"/>
      <c r="J461" s="16"/>
      <c r="K461" s="16"/>
      <c r="L461" s="16"/>
      <c r="M461" s="16"/>
      <c r="N461" s="16"/>
      <c r="O461" s="16"/>
      <c r="P461" s="16"/>
      <c r="Q461" s="16"/>
      <c r="R461" s="16"/>
      <c r="S461" s="16"/>
      <c r="T461" s="16"/>
      <c r="U461" s="16"/>
      <c r="V461" s="16"/>
      <c r="W461" s="16"/>
    </row>
    <row r="462" spans="1:23" x14ac:dyDescent="0.35">
      <c r="A462" s="16"/>
      <c r="B462" s="16"/>
      <c r="C462" s="16"/>
      <c r="D462" s="16"/>
      <c r="E462" s="16"/>
      <c r="F462" s="16"/>
      <c r="G462" s="16"/>
      <c r="H462" s="16"/>
      <c r="I462" s="16"/>
      <c r="J462" s="16"/>
      <c r="K462" s="16"/>
      <c r="L462" s="16"/>
      <c r="M462" s="16"/>
      <c r="N462" s="16"/>
      <c r="O462" s="16"/>
      <c r="P462" s="16"/>
      <c r="Q462" s="16"/>
      <c r="R462" s="16"/>
      <c r="S462" s="16"/>
      <c r="T462" s="16"/>
      <c r="U462" s="16"/>
      <c r="V462" s="16"/>
      <c r="W462" s="16"/>
    </row>
    <row r="463" spans="1:23" x14ac:dyDescent="0.35">
      <c r="A463" s="16"/>
      <c r="B463" s="16"/>
      <c r="C463" s="16"/>
      <c r="D463" s="16"/>
      <c r="E463" s="16"/>
      <c r="F463" s="16"/>
      <c r="G463" s="16"/>
      <c r="H463" s="16"/>
      <c r="I463" s="16"/>
      <c r="J463" s="16"/>
      <c r="K463" s="16"/>
      <c r="L463" s="16"/>
      <c r="M463" s="16"/>
      <c r="N463" s="16"/>
      <c r="O463" s="16"/>
      <c r="P463" s="16"/>
      <c r="Q463" s="16"/>
      <c r="R463" s="16"/>
      <c r="S463" s="16"/>
      <c r="T463" s="16"/>
      <c r="U463" s="16"/>
      <c r="V463" s="16"/>
      <c r="W463" s="16"/>
    </row>
    <row r="464" spans="1:23" x14ac:dyDescent="0.35">
      <c r="A464" s="16"/>
      <c r="B464" s="16"/>
      <c r="C464" s="16"/>
      <c r="D464" s="16"/>
      <c r="E464" s="16"/>
      <c r="F464" s="16"/>
      <c r="G464" s="16"/>
      <c r="H464" s="16"/>
      <c r="I464" s="16"/>
      <c r="J464" s="16"/>
      <c r="K464" s="16"/>
      <c r="L464" s="16"/>
      <c r="M464" s="16"/>
      <c r="N464" s="16"/>
      <c r="O464" s="16"/>
      <c r="P464" s="16"/>
      <c r="Q464" s="16"/>
      <c r="R464" s="16"/>
      <c r="S464" s="16"/>
      <c r="T464" s="16"/>
      <c r="U464" s="16"/>
      <c r="V464" s="16"/>
      <c r="W464" s="16"/>
    </row>
    <row r="465" spans="1:23" x14ac:dyDescent="0.35">
      <c r="A465" s="16"/>
      <c r="B465" s="16"/>
      <c r="C465" s="16"/>
      <c r="D465" s="16"/>
      <c r="E465" s="16"/>
      <c r="F465" s="16"/>
      <c r="G465" s="16"/>
      <c r="H465" s="16"/>
      <c r="I465" s="16"/>
      <c r="J465" s="16"/>
      <c r="K465" s="16"/>
      <c r="L465" s="16"/>
      <c r="M465" s="16"/>
      <c r="N465" s="16"/>
      <c r="O465" s="16"/>
      <c r="P465" s="16"/>
      <c r="Q465" s="16"/>
      <c r="R465" s="16"/>
      <c r="S465" s="16"/>
      <c r="T465" s="16"/>
      <c r="U465" s="16"/>
      <c r="V465" s="16"/>
      <c r="W465" s="16"/>
    </row>
    <row r="466" spans="1:23" x14ac:dyDescent="0.35">
      <c r="A466" s="16"/>
      <c r="B466" s="16"/>
      <c r="C466" s="16"/>
      <c r="D466" s="16"/>
      <c r="E466" s="16"/>
      <c r="F466" s="16"/>
      <c r="G466" s="16"/>
      <c r="H466" s="16"/>
      <c r="I466" s="16"/>
      <c r="J466" s="16"/>
      <c r="K466" s="16"/>
      <c r="L466" s="16"/>
      <c r="M466" s="16"/>
      <c r="N466" s="16"/>
      <c r="O466" s="16"/>
      <c r="P466" s="16"/>
      <c r="Q466" s="16"/>
      <c r="R466" s="16"/>
      <c r="S466" s="16"/>
      <c r="T466" s="16"/>
      <c r="U466" s="16"/>
      <c r="V466" s="16"/>
      <c r="W466" s="16"/>
    </row>
    <row r="467" spans="1:23" x14ac:dyDescent="0.35">
      <c r="A467" s="16"/>
      <c r="B467" s="16"/>
      <c r="C467" s="16"/>
      <c r="D467" s="16"/>
      <c r="E467" s="16"/>
      <c r="F467" s="16"/>
      <c r="G467" s="16"/>
      <c r="H467" s="16"/>
      <c r="I467" s="16"/>
      <c r="J467" s="16"/>
      <c r="K467" s="16"/>
      <c r="L467" s="16"/>
      <c r="M467" s="16"/>
      <c r="N467" s="16"/>
      <c r="O467" s="16"/>
      <c r="P467" s="16"/>
      <c r="Q467" s="16"/>
      <c r="R467" s="16"/>
      <c r="S467" s="16"/>
      <c r="T467" s="16"/>
      <c r="U467" s="16"/>
      <c r="V467" s="16"/>
      <c r="W467" s="16"/>
    </row>
    <row r="468" spans="1:23" x14ac:dyDescent="0.35">
      <c r="A468" s="16"/>
      <c r="B468" s="16"/>
      <c r="C468" s="16"/>
      <c r="D468" s="16"/>
      <c r="E468" s="16"/>
      <c r="F468" s="16"/>
      <c r="G468" s="16"/>
      <c r="H468" s="16"/>
      <c r="I468" s="16"/>
      <c r="J468" s="16"/>
      <c r="K468" s="16"/>
      <c r="L468" s="16"/>
      <c r="M468" s="16"/>
      <c r="N468" s="16"/>
      <c r="O468" s="16"/>
      <c r="P468" s="16"/>
      <c r="Q468" s="16"/>
      <c r="R468" s="16"/>
      <c r="S468" s="16"/>
      <c r="T468" s="16"/>
      <c r="U468" s="16"/>
      <c r="V468" s="16"/>
      <c r="W468" s="16"/>
    </row>
    <row r="469" spans="1:23" x14ac:dyDescent="0.35">
      <c r="A469" s="16"/>
      <c r="B469" s="16"/>
      <c r="C469" s="16"/>
      <c r="D469" s="16"/>
      <c r="E469" s="16"/>
      <c r="F469" s="16"/>
      <c r="G469" s="16"/>
      <c r="H469" s="16"/>
      <c r="I469" s="16"/>
      <c r="J469" s="16"/>
      <c r="K469" s="16"/>
      <c r="L469" s="16"/>
      <c r="M469" s="16"/>
      <c r="N469" s="16"/>
      <c r="O469" s="16"/>
      <c r="P469" s="16"/>
      <c r="Q469" s="16"/>
      <c r="R469" s="16"/>
      <c r="S469" s="16"/>
      <c r="T469" s="16"/>
      <c r="U469" s="16"/>
      <c r="V469" s="16"/>
      <c r="W469" s="16"/>
    </row>
    <row r="470" spans="1:23" x14ac:dyDescent="0.35">
      <c r="A470" s="16"/>
      <c r="B470" s="16"/>
      <c r="C470" s="16"/>
      <c r="D470" s="16"/>
      <c r="E470" s="16"/>
      <c r="F470" s="16"/>
      <c r="G470" s="16"/>
      <c r="H470" s="16"/>
      <c r="I470" s="16"/>
      <c r="J470" s="16"/>
      <c r="K470" s="16"/>
      <c r="L470" s="16"/>
      <c r="M470" s="16"/>
      <c r="N470" s="16"/>
      <c r="O470" s="16"/>
      <c r="P470" s="16"/>
      <c r="Q470" s="16"/>
      <c r="R470" s="16"/>
      <c r="S470" s="16"/>
      <c r="T470" s="16"/>
      <c r="U470" s="16"/>
      <c r="V470" s="16"/>
      <c r="W470" s="16"/>
    </row>
    <row r="471" spans="1:23" x14ac:dyDescent="0.35">
      <c r="A471" s="16"/>
      <c r="B471" s="16"/>
      <c r="C471" s="16"/>
      <c r="D471" s="16"/>
      <c r="E471" s="16"/>
      <c r="F471" s="16"/>
      <c r="G471" s="16"/>
      <c r="H471" s="16"/>
      <c r="I471" s="16"/>
      <c r="J471" s="16"/>
      <c r="K471" s="16"/>
      <c r="L471" s="16"/>
      <c r="M471" s="16"/>
      <c r="N471" s="16"/>
      <c r="O471" s="16"/>
      <c r="P471" s="16"/>
      <c r="Q471" s="16"/>
      <c r="R471" s="16"/>
      <c r="S471" s="16"/>
      <c r="T471" s="16"/>
      <c r="U471" s="16"/>
      <c r="V471" s="16"/>
      <c r="W471" s="16"/>
    </row>
    <row r="472" spans="1:23" x14ac:dyDescent="0.35">
      <c r="A472" s="16"/>
      <c r="B472" s="16"/>
      <c r="C472" s="16"/>
      <c r="D472" s="16"/>
      <c r="E472" s="16"/>
      <c r="F472" s="16"/>
      <c r="G472" s="16"/>
      <c r="H472" s="16"/>
      <c r="I472" s="16"/>
      <c r="J472" s="16"/>
      <c r="K472" s="16"/>
      <c r="L472" s="16"/>
      <c r="M472" s="16"/>
      <c r="N472" s="16"/>
      <c r="O472" s="16"/>
      <c r="P472" s="16"/>
      <c r="Q472" s="16"/>
      <c r="R472" s="16"/>
      <c r="S472" s="16"/>
      <c r="T472" s="16"/>
      <c r="U472" s="16"/>
      <c r="V472" s="16"/>
      <c r="W472" s="16"/>
    </row>
    <row r="473" spans="1:23" x14ac:dyDescent="0.35">
      <c r="A473" s="16"/>
      <c r="B473" s="16"/>
      <c r="C473" s="16"/>
      <c r="D473" s="16"/>
      <c r="E473" s="16"/>
      <c r="F473" s="16"/>
      <c r="G473" s="16"/>
      <c r="H473" s="16"/>
      <c r="I473" s="16"/>
      <c r="J473" s="16"/>
      <c r="K473" s="16"/>
      <c r="L473" s="16"/>
      <c r="M473" s="16"/>
      <c r="N473" s="16"/>
      <c r="O473" s="16"/>
      <c r="P473" s="16"/>
      <c r="Q473" s="16"/>
      <c r="R473" s="16"/>
      <c r="S473" s="16"/>
      <c r="T473" s="16"/>
      <c r="U473" s="16"/>
      <c r="V473" s="16"/>
      <c r="W473" s="16"/>
    </row>
    <row r="474" spans="1:23" x14ac:dyDescent="0.35">
      <c r="A474" s="16"/>
      <c r="B474" s="16"/>
      <c r="C474" s="16"/>
      <c r="D474" s="16"/>
      <c r="E474" s="16"/>
      <c r="F474" s="16"/>
      <c r="G474" s="16"/>
      <c r="H474" s="16"/>
      <c r="I474" s="16"/>
      <c r="J474" s="16"/>
      <c r="K474" s="16"/>
      <c r="L474" s="16"/>
      <c r="M474" s="16"/>
      <c r="N474" s="16"/>
      <c r="O474" s="16"/>
      <c r="P474" s="16"/>
      <c r="Q474" s="16"/>
      <c r="R474" s="16"/>
      <c r="S474" s="16"/>
      <c r="T474" s="16"/>
      <c r="U474" s="16"/>
      <c r="V474" s="16"/>
      <c r="W474" s="16"/>
    </row>
    <row r="475" spans="1:23" x14ac:dyDescent="0.35">
      <c r="A475" s="16"/>
      <c r="B475" s="16"/>
      <c r="C475" s="16"/>
      <c r="D475" s="16"/>
      <c r="E475" s="16"/>
      <c r="F475" s="16"/>
      <c r="G475" s="16"/>
      <c r="H475" s="16"/>
      <c r="I475" s="16"/>
      <c r="J475" s="16"/>
      <c r="K475" s="16"/>
      <c r="L475" s="16"/>
      <c r="M475" s="16"/>
      <c r="N475" s="16"/>
      <c r="O475" s="16"/>
      <c r="P475" s="16"/>
      <c r="Q475" s="16"/>
      <c r="R475" s="16"/>
      <c r="S475" s="16"/>
      <c r="T475" s="16"/>
      <c r="U475" s="16"/>
      <c r="V475" s="16"/>
      <c r="W475" s="16"/>
    </row>
    <row r="476" spans="1:23" x14ac:dyDescent="0.35">
      <c r="A476" s="16"/>
      <c r="B476" s="16"/>
      <c r="C476" s="16"/>
      <c r="D476" s="16"/>
      <c r="E476" s="16"/>
      <c r="F476" s="16"/>
      <c r="G476" s="16"/>
      <c r="H476" s="16"/>
      <c r="I476" s="16"/>
      <c r="J476" s="16"/>
      <c r="K476" s="16"/>
      <c r="L476" s="16"/>
      <c r="M476" s="16"/>
      <c r="N476" s="16"/>
      <c r="O476" s="16"/>
      <c r="P476" s="16"/>
      <c r="Q476" s="16"/>
      <c r="R476" s="16"/>
      <c r="S476" s="16"/>
      <c r="T476" s="16"/>
      <c r="U476" s="16"/>
      <c r="V476" s="16"/>
      <c r="W476" s="16"/>
    </row>
    <row r="477" spans="1:23" x14ac:dyDescent="0.35">
      <c r="A477" s="16"/>
      <c r="B477" s="16"/>
      <c r="C477" s="16"/>
      <c r="D477" s="16"/>
      <c r="E477" s="16"/>
      <c r="F477" s="16"/>
      <c r="G477" s="16"/>
      <c r="H477" s="16"/>
      <c r="I477" s="16"/>
      <c r="J477" s="16"/>
      <c r="K477" s="16"/>
      <c r="L477" s="16"/>
      <c r="M477" s="16"/>
      <c r="N477" s="16"/>
      <c r="O477" s="16"/>
      <c r="P477" s="16"/>
      <c r="Q477" s="16"/>
      <c r="R477" s="16"/>
      <c r="S477" s="16"/>
      <c r="T477" s="16"/>
      <c r="U477" s="16"/>
      <c r="V477" s="16"/>
      <c r="W477" s="16"/>
    </row>
    <row r="478" spans="1:23" x14ac:dyDescent="0.35">
      <c r="A478" s="16"/>
      <c r="B478" s="16"/>
      <c r="C478" s="16"/>
      <c r="D478" s="16"/>
      <c r="E478" s="16"/>
      <c r="F478" s="16"/>
      <c r="G478" s="16"/>
      <c r="H478" s="16"/>
      <c r="I478" s="16"/>
      <c r="J478" s="16"/>
      <c r="K478" s="16"/>
      <c r="L478" s="16"/>
      <c r="M478" s="16"/>
      <c r="N478" s="16"/>
      <c r="O478" s="16"/>
      <c r="P478" s="16"/>
      <c r="Q478" s="16"/>
      <c r="R478" s="16"/>
      <c r="S478" s="16"/>
      <c r="T478" s="16"/>
      <c r="U478" s="16"/>
      <c r="V478" s="16"/>
      <c r="W478" s="16"/>
    </row>
    <row r="479" spans="1:23" x14ac:dyDescent="0.35">
      <c r="A479" s="16"/>
      <c r="B479" s="16"/>
      <c r="C479" s="16"/>
      <c r="D479" s="16"/>
      <c r="E479" s="16"/>
      <c r="F479" s="16"/>
      <c r="G479" s="16"/>
      <c r="H479" s="16"/>
      <c r="I479" s="16"/>
      <c r="J479" s="16"/>
      <c r="K479" s="16"/>
      <c r="L479" s="16"/>
      <c r="M479" s="16"/>
      <c r="N479" s="16"/>
      <c r="O479" s="16"/>
      <c r="P479" s="16"/>
      <c r="Q479" s="16"/>
      <c r="R479" s="16"/>
      <c r="S479" s="16"/>
      <c r="T479" s="16"/>
      <c r="U479" s="16"/>
      <c r="V479" s="16"/>
      <c r="W479" s="16"/>
    </row>
    <row r="480" spans="1:23" x14ac:dyDescent="0.35">
      <c r="A480" s="16"/>
      <c r="B480" s="16"/>
      <c r="C480" s="16"/>
      <c r="D480" s="16"/>
      <c r="E480" s="16"/>
      <c r="F480" s="16"/>
      <c r="G480" s="16"/>
      <c r="H480" s="16"/>
      <c r="I480" s="16"/>
      <c r="J480" s="16"/>
      <c r="K480" s="16"/>
      <c r="L480" s="16"/>
      <c r="M480" s="16"/>
      <c r="N480" s="16"/>
      <c r="O480" s="16"/>
      <c r="P480" s="16"/>
      <c r="Q480" s="16"/>
      <c r="R480" s="16"/>
      <c r="S480" s="16"/>
      <c r="T480" s="16"/>
      <c r="U480" s="16"/>
      <c r="V480" s="16"/>
      <c r="W480" s="16"/>
    </row>
    <row r="481" spans="1:23" x14ac:dyDescent="0.35">
      <c r="A481" s="16"/>
      <c r="B481" s="16"/>
      <c r="C481" s="16"/>
      <c r="D481" s="16"/>
      <c r="E481" s="16"/>
      <c r="F481" s="16"/>
      <c r="G481" s="16"/>
      <c r="H481" s="16"/>
      <c r="I481" s="16"/>
      <c r="J481" s="16"/>
      <c r="K481" s="16"/>
      <c r="L481" s="16"/>
      <c r="M481" s="16"/>
      <c r="N481" s="16"/>
      <c r="O481" s="16"/>
      <c r="P481" s="16"/>
      <c r="Q481" s="16"/>
      <c r="R481" s="16"/>
      <c r="S481" s="16"/>
      <c r="T481" s="16"/>
      <c r="U481" s="16"/>
      <c r="V481" s="16"/>
      <c r="W481" s="16"/>
    </row>
    <row r="482" spans="1:23" x14ac:dyDescent="0.35">
      <c r="A482" s="16"/>
      <c r="B482" s="16"/>
      <c r="C482" s="16"/>
      <c r="D482" s="16"/>
      <c r="E482" s="16"/>
      <c r="F482" s="16"/>
      <c r="G482" s="16"/>
      <c r="H482" s="16"/>
      <c r="I482" s="16"/>
      <c r="J482" s="16"/>
      <c r="K482" s="16"/>
      <c r="L482" s="16"/>
      <c r="M482" s="16"/>
      <c r="N482" s="16"/>
      <c r="O482" s="16"/>
      <c r="P482" s="16"/>
      <c r="Q482" s="16"/>
      <c r="R482" s="16"/>
      <c r="S482" s="16"/>
      <c r="T482" s="16"/>
      <c r="U482" s="16"/>
      <c r="V482" s="16"/>
      <c r="W482" s="16"/>
    </row>
    <row r="483" spans="1:23" x14ac:dyDescent="0.35">
      <c r="A483" s="16"/>
      <c r="B483" s="16"/>
      <c r="C483" s="16"/>
      <c r="D483" s="16"/>
      <c r="E483" s="16"/>
      <c r="F483" s="16"/>
      <c r="G483" s="16"/>
      <c r="H483" s="16"/>
      <c r="I483" s="16"/>
      <c r="J483" s="16"/>
      <c r="K483" s="16"/>
      <c r="L483" s="16"/>
      <c r="M483" s="16"/>
      <c r="N483" s="16"/>
      <c r="O483" s="16"/>
      <c r="P483" s="16"/>
      <c r="Q483" s="16"/>
      <c r="R483" s="16"/>
      <c r="S483" s="16"/>
      <c r="T483" s="16"/>
      <c r="U483" s="16"/>
      <c r="V483" s="16"/>
      <c r="W483" s="16"/>
    </row>
    <row r="484" spans="1:23" x14ac:dyDescent="0.35">
      <c r="A484" s="16"/>
      <c r="B484" s="16"/>
      <c r="C484" s="16"/>
      <c r="D484" s="16"/>
      <c r="E484" s="16"/>
      <c r="F484" s="16"/>
      <c r="G484" s="16"/>
      <c r="H484" s="16"/>
      <c r="I484" s="16"/>
      <c r="J484" s="16"/>
      <c r="K484" s="16"/>
      <c r="L484" s="16"/>
      <c r="M484" s="16"/>
      <c r="N484" s="16"/>
      <c r="O484" s="16"/>
      <c r="P484" s="16"/>
      <c r="Q484" s="16"/>
      <c r="R484" s="16"/>
      <c r="S484" s="16"/>
      <c r="T484" s="16"/>
      <c r="U484" s="16"/>
      <c r="V484" s="16"/>
      <c r="W484" s="16"/>
    </row>
    <row r="485" spans="1:23" x14ac:dyDescent="0.35">
      <c r="A485" s="16"/>
      <c r="B485" s="16"/>
      <c r="C485" s="16"/>
      <c r="D485" s="16"/>
      <c r="E485" s="16"/>
      <c r="F485" s="16"/>
      <c r="G485" s="16"/>
      <c r="H485" s="16"/>
      <c r="I485" s="16"/>
      <c r="J485" s="16"/>
      <c r="K485" s="16"/>
      <c r="L485" s="16"/>
      <c r="M485" s="16"/>
      <c r="N485" s="16"/>
      <c r="O485" s="16"/>
      <c r="P485" s="16"/>
      <c r="Q485" s="16"/>
      <c r="R485" s="16"/>
      <c r="S485" s="16"/>
      <c r="T485" s="16"/>
      <c r="U485" s="16"/>
      <c r="V485" s="16"/>
      <c r="W485" s="16"/>
    </row>
    <row r="486" spans="1:23" x14ac:dyDescent="0.35">
      <c r="A486" s="16"/>
      <c r="B486" s="16"/>
      <c r="C486" s="16"/>
      <c r="D486" s="16"/>
      <c r="E486" s="16"/>
      <c r="F486" s="16"/>
      <c r="G486" s="16"/>
      <c r="H486" s="16"/>
      <c r="I486" s="16"/>
      <c r="J486" s="16"/>
      <c r="K486" s="16"/>
      <c r="L486" s="16"/>
      <c r="M486" s="16"/>
      <c r="N486" s="16"/>
      <c r="O486" s="16"/>
      <c r="P486" s="16"/>
      <c r="Q486" s="16"/>
      <c r="R486" s="16"/>
      <c r="S486" s="16"/>
      <c r="T486" s="16"/>
      <c r="U486" s="16"/>
      <c r="V486" s="16"/>
      <c r="W486" s="16"/>
    </row>
    <row r="487" spans="1:23" x14ac:dyDescent="0.35">
      <c r="A487" s="16"/>
      <c r="B487" s="16"/>
      <c r="C487" s="16"/>
      <c r="D487" s="16"/>
      <c r="E487" s="16"/>
      <c r="F487" s="16"/>
      <c r="G487" s="16"/>
      <c r="H487" s="16"/>
      <c r="I487" s="16"/>
      <c r="J487" s="16"/>
      <c r="K487" s="16"/>
      <c r="L487" s="16"/>
      <c r="M487" s="16"/>
      <c r="N487" s="16"/>
      <c r="O487" s="16"/>
      <c r="P487" s="16"/>
      <c r="Q487" s="16"/>
      <c r="R487" s="16"/>
      <c r="S487" s="16"/>
      <c r="T487" s="16"/>
      <c r="U487" s="16"/>
      <c r="V487" s="16"/>
      <c r="W487" s="16"/>
    </row>
    <row r="488" spans="1:23" x14ac:dyDescent="0.35">
      <c r="A488" s="16"/>
      <c r="B488" s="16"/>
      <c r="C488" s="16"/>
      <c r="D488" s="16"/>
      <c r="E488" s="16"/>
      <c r="F488" s="16"/>
      <c r="G488" s="16"/>
      <c r="H488" s="16"/>
      <c r="I488" s="16"/>
      <c r="J488" s="16"/>
      <c r="K488" s="16"/>
      <c r="L488" s="16"/>
      <c r="M488" s="16"/>
      <c r="N488" s="16"/>
      <c r="O488" s="16"/>
      <c r="P488" s="16"/>
      <c r="Q488" s="16"/>
      <c r="R488" s="16"/>
      <c r="S488" s="16"/>
      <c r="T488" s="16"/>
      <c r="U488" s="16"/>
      <c r="V488" s="16"/>
      <c r="W488" s="16"/>
    </row>
    <row r="489" spans="1:23" x14ac:dyDescent="0.35">
      <c r="A489" s="16"/>
      <c r="B489" s="16"/>
      <c r="C489" s="16"/>
      <c r="D489" s="16"/>
      <c r="E489" s="16"/>
      <c r="F489" s="16"/>
      <c r="G489" s="16"/>
      <c r="H489" s="16"/>
      <c r="I489" s="16"/>
      <c r="J489" s="16"/>
      <c r="K489" s="16"/>
      <c r="L489" s="16"/>
      <c r="M489" s="16"/>
      <c r="N489" s="16"/>
      <c r="O489" s="16"/>
      <c r="P489" s="16"/>
      <c r="Q489" s="16"/>
      <c r="R489" s="16"/>
      <c r="S489" s="16"/>
      <c r="T489" s="16"/>
      <c r="U489" s="16"/>
      <c r="V489" s="16"/>
      <c r="W489" s="16"/>
    </row>
    <row r="490" spans="1:23" x14ac:dyDescent="0.35">
      <c r="A490" s="16"/>
      <c r="B490" s="16"/>
      <c r="C490" s="16"/>
      <c r="D490" s="16"/>
      <c r="E490" s="16"/>
      <c r="F490" s="16"/>
      <c r="G490" s="16"/>
      <c r="H490" s="16"/>
      <c r="I490" s="16"/>
      <c r="J490" s="16"/>
      <c r="K490" s="16"/>
      <c r="L490" s="16"/>
      <c r="M490" s="16"/>
      <c r="N490" s="16"/>
      <c r="O490" s="16"/>
      <c r="P490" s="16"/>
      <c r="Q490" s="16"/>
      <c r="R490" s="16"/>
      <c r="S490" s="16"/>
      <c r="T490" s="16"/>
      <c r="U490" s="16"/>
      <c r="V490" s="16"/>
      <c r="W490" s="16"/>
    </row>
    <row r="491" spans="1:23" x14ac:dyDescent="0.35">
      <c r="A491" s="16"/>
      <c r="B491" s="16"/>
      <c r="C491" s="16"/>
      <c r="D491" s="16"/>
      <c r="E491" s="16"/>
      <c r="F491" s="16"/>
      <c r="G491" s="16"/>
      <c r="H491" s="16"/>
      <c r="I491" s="16"/>
      <c r="J491" s="16"/>
      <c r="K491" s="16"/>
      <c r="L491" s="16"/>
      <c r="M491" s="16"/>
      <c r="N491" s="16"/>
      <c r="O491" s="16"/>
      <c r="P491" s="16"/>
      <c r="Q491" s="16"/>
      <c r="R491" s="16"/>
      <c r="S491" s="16"/>
      <c r="T491" s="16"/>
      <c r="U491" s="16"/>
      <c r="V491" s="16"/>
      <c r="W491" s="16"/>
    </row>
    <row r="492" spans="1:23" x14ac:dyDescent="0.35">
      <c r="A492" s="16"/>
      <c r="B492" s="16"/>
      <c r="C492" s="16"/>
      <c r="D492" s="16"/>
      <c r="E492" s="16"/>
      <c r="F492" s="16"/>
      <c r="G492" s="16"/>
      <c r="H492" s="16"/>
      <c r="I492" s="16"/>
      <c r="J492" s="16"/>
      <c r="K492" s="16"/>
      <c r="L492" s="16"/>
      <c r="M492" s="16"/>
      <c r="N492" s="16"/>
      <c r="O492" s="16"/>
      <c r="P492" s="16"/>
      <c r="Q492" s="16"/>
      <c r="R492" s="16"/>
      <c r="S492" s="16"/>
      <c r="T492" s="16"/>
      <c r="U492" s="16"/>
      <c r="V492" s="16"/>
      <c r="W492" s="16"/>
    </row>
    <row r="493" spans="1:23" x14ac:dyDescent="0.35">
      <c r="A493" s="16"/>
      <c r="B493" s="16"/>
      <c r="C493" s="16"/>
      <c r="D493" s="16"/>
      <c r="E493" s="16"/>
      <c r="F493" s="16"/>
      <c r="G493" s="16"/>
      <c r="H493" s="16"/>
      <c r="I493" s="16"/>
      <c r="J493" s="16"/>
      <c r="K493" s="16"/>
      <c r="L493" s="16"/>
      <c r="M493" s="16"/>
      <c r="N493" s="16"/>
      <c r="O493" s="16"/>
      <c r="P493" s="16"/>
      <c r="Q493" s="16"/>
      <c r="R493" s="16"/>
      <c r="S493" s="16"/>
      <c r="T493" s="16"/>
      <c r="U493" s="16"/>
      <c r="V493" s="16"/>
      <c r="W493" s="16"/>
    </row>
    <row r="494" spans="1:23" x14ac:dyDescent="0.35">
      <c r="A494" s="16"/>
      <c r="B494" s="16"/>
      <c r="C494" s="16"/>
      <c r="D494" s="16"/>
      <c r="E494" s="16"/>
      <c r="F494" s="16"/>
      <c r="G494" s="16"/>
      <c r="H494" s="16"/>
      <c r="I494" s="16"/>
      <c r="J494" s="16"/>
      <c r="K494" s="16"/>
      <c r="L494" s="16"/>
      <c r="M494" s="16"/>
      <c r="N494" s="16"/>
      <c r="O494" s="16"/>
      <c r="P494" s="16"/>
      <c r="Q494" s="16"/>
      <c r="R494" s="16"/>
      <c r="S494" s="16"/>
      <c r="T494" s="16"/>
      <c r="U494" s="16"/>
      <c r="V494" s="16"/>
      <c r="W494" s="16"/>
    </row>
    <row r="495" spans="1:23" x14ac:dyDescent="0.35">
      <c r="A495" s="16"/>
      <c r="B495" s="16"/>
      <c r="C495" s="16"/>
      <c r="D495" s="16"/>
      <c r="E495" s="16"/>
      <c r="F495" s="16"/>
      <c r="G495" s="16"/>
      <c r="H495" s="16"/>
      <c r="I495" s="16"/>
      <c r="J495" s="16"/>
      <c r="K495" s="16"/>
      <c r="L495" s="16"/>
      <c r="M495" s="16"/>
      <c r="N495" s="16"/>
      <c r="O495" s="16"/>
      <c r="P495" s="16"/>
      <c r="Q495" s="16"/>
      <c r="R495" s="16"/>
      <c r="S495" s="16"/>
      <c r="T495" s="16"/>
      <c r="U495" s="16"/>
      <c r="V495" s="16"/>
      <c r="W495" s="16"/>
    </row>
    <row r="496" spans="1:23" x14ac:dyDescent="0.35">
      <c r="A496" s="16"/>
      <c r="B496" s="16"/>
      <c r="C496" s="16"/>
      <c r="D496" s="16"/>
      <c r="E496" s="16"/>
      <c r="F496" s="16"/>
      <c r="G496" s="16"/>
      <c r="H496" s="16"/>
      <c r="I496" s="16"/>
      <c r="J496" s="16"/>
      <c r="K496" s="16"/>
      <c r="L496" s="16"/>
      <c r="M496" s="16"/>
      <c r="N496" s="16"/>
      <c r="O496" s="16"/>
      <c r="P496" s="16"/>
      <c r="Q496" s="16"/>
      <c r="R496" s="16"/>
      <c r="S496" s="16"/>
      <c r="T496" s="16"/>
      <c r="U496" s="16"/>
      <c r="V496" s="16"/>
      <c r="W496" s="16"/>
    </row>
    <row r="497" spans="1:23" x14ac:dyDescent="0.35">
      <c r="A497" s="16"/>
      <c r="B497" s="16"/>
      <c r="C497" s="16"/>
      <c r="D497" s="16"/>
      <c r="E497" s="16"/>
      <c r="F497" s="16"/>
      <c r="G497" s="16"/>
      <c r="H497" s="16"/>
      <c r="I497" s="16"/>
      <c r="J497" s="16"/>
      <c r="K497" s="16"/>
      <c r="L497" s="16"/>
      <c r="M497" s="16"/>
      <c r="N497" s="16"/>
      <c r="O497" s="16"/>
      <c r="P497" s="16"/>
      <c r="Q497" s="16"/>
      <c r="R497" s="16"/>
      <c r="S497" s="16"/>
      <c r="T497" s="16"/>
      <c r="U497" s="16"/>
      <c r="V497" s="16"/>
      <c r="W497" s="16"/>
    </row>
    <row r="498" spans="1:23" x14ac:dyDescent="0.35">
      <c r="A498" s="16"/>
      <c r="B498" s="16"/>
      <c r="C498" s="16"/>
      <c r="D498" s="16"/>
      <c r="E498" s="16"/>
      <c r="F498" s="16"/>
      <c r="G498" s="16"/>
      <c r="H498" s="16"/>
      <c r="I498" s="16"/>
      <c r="J498" s="16"/>
      <c r="K498" s="16"/>
      <c r="L498" s="16"/>
      <c r="M498" s="16"/>
      <c r="N498" s="16"/>
      <c r="O498" s="16"/>
      <c r="P498" s="16"/>
      <c r="Q498" s="16"/>
      <c r="R498" s="16"/>
      <c r="S498" s="16"/>
      <c r="T498" s="16"/>
      <c r="U498" s="16"/>
      <c r="V498" s="16"/>
      <c r="W498" s="16"/>
    </row>
    <row r="499" spans="1:23" x14ac:dyDescent="0.35">
      <c r="A499" s="16"/>
      <c r="B499" s="16"/>
      <c r="C499" s="16"/>
      <c r="D499" s="16"/>
      <c r="E499" s="16"/>
      <c r="F499" s="16"/>
      <c r="G499" s="16"/>
      <c r="H499" s="16"/>
      <c r="I499" s="16"/>
      <c r="J499" s="16"/>
      <c r="K499" s="16"/>
      <c r="L499" s="16"/>
      <c r="M499" s="16"/>
      <c r="N499" s="16"/>
      <c r="O499" s="16"/>
      <c r="P499" s="16"/>
      <c r="Q499" s="16"/>
      <c r="R499" s="16"/>
      <c r="S499" s="16"/>
      <c r="T499" s="16"/>
      <c r="U499" s="16"/>
      <c r="V499" s="16"/>
      <c r="W499" s="16"/>
    </row>
    <row r="500" spans="1:23" x14ac:dyDescent="0.35">
      <c r="A500" s="16"/>
      <c r="B500" s="16"/>
      <c r="C500" s="16"/>
      <c r="D500" s="16"/>
      <c r="E500" s="16"/>
      <c r="F500" s="16"/>
      <c r="G500" s="16"/>
      <c r="H500" s="16"/>
      <c r="I500" s="16"/>
      <c r="J500" s="16"/>
      <c r="K500" s="16"/>
      <c r="L500" s="16"/>
      <c r="M500" s="16"/>
      <c r="N500" s="16"/>
      <c r="O500" s="16"/>
      <c r="P500" s="16"/>
      <c r="Q500" s="16"/>
      <c r="R500" s="16"/>
      <c r="S500" s="16"/>
      <c r="T500" s="16"/>
      <c r="U500" s="16"/>
      <c r="V500" s="16"/>
      <c r="W500" s="16"/>
    </row>
    <row r="501" spans="1:23" x14ac:dyDescent="0.35">
      <c r="A501" s="16"/>
      <c r="B501" s="16"/>
      <c r="C501" s="16"/>
      <c r="D501" s="16"/>
      <c r="E501" s="16"/>
      <c r="F501" s="16"/>
      <c r="G501" s="16"/>
      <c r="H501" s="16"/>
      <c r="I501" s="16"/>
      <c r="J501" s="16"/>
      <c r="K501" s="16"/>
      <c r="L501" s="16"/>
      <c r="M501" s="16"/>
      <c r="N501" s="16"/>
      <c r="O501" s="16"/>
      <c r="P501" s="16"/>
      <c r="Q501" s="16"/>
      <c r="R501" s="16"/>
      <c r="S501" s="16"/>
      <c r="T501" s="16"/>
      <c r="U501" s="16"/>
      <c r="V501" s="16"/>
      <c r="W501" s="16"/>
    </row>
    <row r="502" spans="1:23" x14ac:dyDescent="0.35">
      <c r="A502" s="16"/>
      <c r="B502" s="16"/>
      <c r="C502" s="16"/>
      <c r="D502" s="16"/>
      <c r="E502" s="16"/>
      <c r="F502" s="16"/>
      <c r="G502" s="16"/>
      <c r="H502" s="16"/>
      <c r="I502" s="16"/>
      <c r="J502" s="16"/>
      <c r="K502" s="16"/>
      <c r="L502" s="16"/>
      <c r="M502" s="16"/>
      <c r="N502" s="16"/>
      <c r="O502" s="16"/>
      <c r="P502" s="16"/>
      <c r="Q502" s="16"/>
      <c r="R502" s="16"/>
      <c r="S502" s="16"/>
      <c r="T502" s="16"/>
      <c r="U502" s="16"/>
      <c r="V502" s="16"/>
      <c r="W502" s="16"/>
    </row>
    <row r="503" spans="1:23" x14ac:dyDescent="0.35">
      <c r="A503" s="16"/>
      <c r="B503" s="16"/>
      <c r="C503" s="16"/>
      <c r="D503" s="16"/>
      <c r="E503" s="16"/>
      <c r="F503" s="16"/>
      <c r="G503" s="16"/>
      <c r="H503" s="16"/>
      <c r="I503" s="16"/>
      <c r="J503" s="16"/>
      <c r="K503" s="16"/>
      <c r="L503" s="16"/>
      <c r="M503" s="16"/>
      <c r="N503" s="16"/>
      <c r="O503" s="16"/>
      <c r="P503" s="16"/>
      <c r="Q503" s="16"/>
      <c r="R503" s="16"/>
      <c r="S503" s="16"/>
      <c r="T503" s="16"/>
      <c r="U503" s="16"/>
      <c r="V503" s="16"/>
      <c r="W503" s="16"/>
    </row>
    <row r="504" spans="1:23" x14ac:dyDescent="0.35">
      <c r="A504" s="16"/>
      <c r="B504" s="16"/>
      <c r="C504" s="16"/>
      <c r="D504" s="16"/>
      <c r="E504" s="16"/>
      <c r="F504" s="16"/>
      <c r="G504" s="16"/>
      <c r="H504" s="16"/>
      <c r="I504" s="16"/>
      <c r="J504" s="16"/>
      <c r="K504" s="16"/>
      <c r="L504" s="16"/>
      <c r="M504" s="16"/>
      <c r="N504" s="16"/>
      <c r="O504" s="16"/>
      <c r="P504" s="16"/>
      <c r="Q504" s="16"/>
      <c r="R504" s="16"/>
      <c r="S504" s="16"/>
      <c r="T504" s="16"/>
      <c r="U504" s="16"/>
      <c r="V504" s="16"/>
      <c r="W504" s="16"/>
    </row>
  </sheetData>
  <mergeCells count="18">
    <mergeCell ref="D18:E18"/>
    <mergeCell ref="D19:E19"/>
    <mergeCell ref="D14:E14"/>
    <mergeCell ref="D23:E23"/>
    <mergeCell ref="B25:D25"/>
    <mergeCell ref="D20:E20"/>
    <mergeCell ref="D21:E21"/>
    <mergeCell ref="D22:E22"/>
    <mergeCell ref="D15:E15"/>
    <mergeCell ref="D16:E16"/>
    <mergeCell ref="D17:E17"/>
    <mergeCell ref="B31:D31"/>
    <mergeCell ref="B32:D32"/>
    <mergeCell ref="B26:D26"/>
    <mergeCell ref="B27:D27"/>
    <mergeCell ref="B28:D28"/>
    <mergeCell ref="B29:D29"/>
    <mergeCell ref="B30:D3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5"/>
  <sheetViews>
    <sheetView zoomScale="80" zoomScaleNormal="80" workbookViewId="0">
      <selection activeCell="B2" sqref="B2:D3"/>
    </sheetView>
  </sheetViews>
  <sheetFormatPr defaultColWidth="9.1796875" defaultRowHeight="14.5" x14ac:dyDescent="0.35"/>
  <cols>
    <col min="1" max="1" width="3" customWidth="1"/>
    <col min="2" max="2" width="57.7265625" bestFit="1" customWidth="1"/>
    <col min="3" max="3" width="93.81640625" bestFit="1" customWidth="1"/>
    <col min="4" max="4" width="104.453125" customWidth="1"/>
  </cols>
  <sheetData>
    <row r="1" spans="1:49" x14ac:dyDescent="0.3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1:49" x14ac:dyDescent="0.35">
      <c r="A2" s="16"/>
      <c r="B2" s="468" t="s">
        <v>1271</v>
      </c>
      <c r="C2" s="468"/>
      <c r="D2" s="468"/>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x14ac:dyDescent="0.35">
      <c r="A3" s="16"/>
      <c r="B3" s="468"/>
      <c r="C3" s="468"/>
      <c r="D3" s="468"/>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x14ac:dyDescent="0.35">
      <c r="A4" s="16"/>
      <c r="B4" s="8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row>
    <row r="5" spans="1:49" x14ac:dyDescent="0.35">
      <c r="A5" s="16"/>
      <c r="B5" s="16"/>
      <c r="C5" s="16"/>
      <c r="D5" s="16" t="s">
        <v>7</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49" x14ac:dyDescent="0.35">
      <c r="A6" s="16"/>
      <c r="B6" s="261"/>
      <c r="C6" s="16" t="s">
        <v>547</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row>
    <row r="7" spans="1:49" x14ac:dyDescent="0.35">
      <c r="A7" s="16"/>
      <c r="B7" s="24"/>
      <c r="C7" s="16" t="s">
        <v>548</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row>
    <row r="8" spans="1:49" x14ac:dyDescent="0.3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row>
    <row r="9" spans="1:49" x14ac:dyDescent="0.35">
      <c r="A9" s="16"/>
      <c r="B9" s="36" t="s">
        <v>245</v>
      </c>
      <c r="C9" s="35" t="s">
        <v>112</v>
      </c>
      <c r="D9" s="35" t="s">
        <v>82</v>
      </c>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row>
    <row r="10" spans="1:49" x14ac:dyDescent="0.35">
      <c r="A10" s="16"/>
      <c r="B10" s="284" t="s">
        <v>74</v>
      </c>
      <c r="C10" s="284" t="s">
        <v>83</v>
      </c>
      <c r="D10" s="284" t="s">
        <v>81</v>
      </c>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row>
    <row r="11" spans="1:49" x14ac:dyDescent="0.35">
      <c r="A11" s="16"/>
      <c r="B11" s="284" t="s">
        <v>75</v>
      </c>
      <c r="C11" s="284" t="s">
        <v>84</v>
      </c>
      <c r="D11" s="284" t="s">
        <v>81</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row>
    <row r="12" spans="1:49" x14ac:dyDescent="0.35">
      <c r="A12" s="16"/>
      <c r="B12" s="284" t="s">
        <v>76</v>
      </c>
      <c r="C12" s="284" t="s">
        <v>85</v>
      </c>
      <c r="D12" s="284" t="s">
        <v>81</v>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spans="1:49" x14ac:dyDescent="0.35">
      <c r="A13" s="16"/>
      <c r="B13" s="284" t="s">
        <v>68</v>
      </c>
      <c r="C13" s="284" t="s">
        <v>91</v>
      </c>
      <c r="D13" s="284" t="s">
        <v>81</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row>
    <row r="14" spans="1:49" x14ac:dyDescent="0.35">
      <c r="A14" s="16"/>
      <c r="B14" s="284" t="s">
        <v>69</v>
      </c>
      <c r="C14" s="284" t="s">
        <v>90</v>
      </c>
      <c r="D14" s="284" t="s">
        <v>81</v>
      </c>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row>
    <row r="15" spans="1:49" x14ac:dyDescent="0.35">
      <c r="A15" s="16"/>
      <c r="B15" s="284" t="s">
        <v>71</v>
      </c>
      <c r="C15" s="284" t="s">
        <v>86</v>
      </c>
      <c r="D15" s="284" t="s">
        <v>81</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row>
    <row r="16" spans="1:49" x14ac:dyDescent="0.35">
      <c r="A16" s="16"/>
      <c r="B16" s="284" t="s">
        <v>66</v>
      </c>
      <c r="C16" s="284" t="s">
        <v>87</v>
      </c>
      <c r="D16" s="284" t="s">
        <v>81</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row>
    <row r="17" spans="1:49" x14ac:dyDescent="0.35">
      <c r="A17" s="16"/>
      <c r="B17" s="284" t="s">
        <v>72</v>
      </c>
      <c r="C17" s="284" t="s">
        <v>88</v>
      </c>
      <c r="D17" s="284" t="s">
        <v>81</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row>
    <row r="18" spans="1:49" x14ac:dyDescent="0.35">
      <c r="A18" s="16"/>
      <c r="B18" s="284" t="s">
        <v>97</v>
      </c>
      <c r="C18" s="284" t="s">
        <v>92</v>
      </c>
      <c r="D18" s="284" t="s">
        <v>81</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row>
    <row r="19" spans="1:49" x14ac:dyDescent="0.35">
      <c r="A19" s="16"/>
      <c r="B19" s="284" t="s">
        <v>93</v>
      </c>
      <c r="C19" s="284" t="s">
        <v>106</v>
      </c>
      <c r="D19" s="285" t="s">
        <v>81</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row>
    <row r="20" spans="1:49" x14ac:dyDescent="0.35">
      <c r="A20" s="16"/>
      <c r="B20" s="284" t="s">
        <v>95</v>
      </c>
      <c r="C20" s="284" t="s">
        <v>89</v>
      </c>
      <c r="D20" s="284" t="s">
        <v>96</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row>
    <row r="21" spans="1:49" x14ac:dyDescent="0.35">
      <c r="A21" s="16"/>
      <c r="B21" s="286" t="s">
        <v>73</v>
      </c>
      <c r="C21" s="286" t="s">
        <v>514</v>
      </c>
      <c r="D21" s="286" t="s">
        <v>1319</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row>
    <row r="22" spans="1:49" x14ac:dyDescent="0.35">
      <c r="A22" s="16"/>
      <c r="B22" s="284" t="s">
        <v>246</v>
      </c>
      <c r="C22" s="284" t="s">
        <v>247</v>
      </c>
      <c r="D22" s="284" t="s">
        <v>281</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row>
    <row r="23" spans="1:49" x14ac:dyDescent="0.35">
      <c r="A23" s="16"/>
      <c r="B23" s="286" t="s">
        <v>515</v>
      </c>
      <c r="C23" s="286" t="s">
        <v>516</v>
      </c>
      <c r="D23" s="286" t="s">
        <v>1320</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row>
    <row r="24" spans="1:49" x14ac:dyDescent="0.35">
      <c r="A24" s="16"/>
      <c r="B24" s="286" t="s">
        <v>94</v>
      </c>
      <c r="C24" s="286" t="s">
        <v>106</v>
      </c>
      <c r="D24" s="287" t="s">
        <v>1319</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row>
    <row r="25" spans="1:49" x14ac:dyDescent="0.35">
      <c r="A25" s="16"/>
      <c r="B25" s="286" t="s">
        <v>115</v>
      </c>
      <c r="C25" s="286" t="s">
        <v>1321</v>
      </c>
      <c r="D25" s="286" t="s">
        <v>1322</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row>
    <row r="26" spans="1:49" x14ac:dyDescent="0.35">
      <c r="A26" s="16"/>
      <c r="B26" s="286" t="s">
        <v>116</v>
      </c>
      <c r="C26" s="286" t="s">
        <v>1323</v>
      </c>
      <c r="D26" s="286" t="s">
        <v>1322</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1:49" x14ac:dyDescent="0.35">
      <c r="A27" s="16"/>
      <c r="B27" s="288" t="s">
        <v>244</v>
      </c>
      <c r="C27" s="289" t="s">
        <v>112</v>
      </c>
      <c r="D27" s="289" t="s">
        <v>82</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row>
    <row r="28" spans="1:49" x14ac:dyDescent="0.35">
      <c r="A28" s="16"/>
      <c r="B28" s="284" t="s">
        <v>78</v>
      </c>
      <c r="C28" s="284" t="s">
        <v>98</v>
      </c>
      <c r="D28" s="284" t="s">
        <v>99</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row>
    <row r="29" spans="1:49" x14ac:dyDescent="0.35">
      <c r="A29" s="16"/>
      <c r="B29" s="286" t="s">
        <v>517</v>
      </c>
      <c r="C29" s="286" t="s">
        <v>117</v>
      </c>
      <c r="D29" s="286" t="s">
        <v>1324</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row>
    <row r="30" spans="1:49" x14ac:dyDescent="0.35">
      <c r="A30" s="16"/>
      <c r="B30" s="284" t="s">
        <v>71</v>
      </c>
      <c r="C30" s="284" t="s">
        <v>100</v>
      </c>
      <c r="D30" s="284" t="s">
        <v>99</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row>
    <row r="31" spans="1:49" x14ac:dyDescent="0.35">
      <c r="A31" s="16"/>
      <c r="B31" s="284" t="s">
        <v>70</v>
      </c>
      <c r="C31" s="284" t="s">
        <v>101</v>
      </c>
      <c r="D31" s="284" t="s">
        <v>99</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row>
    <row r="32" spans="1:49" x14ac:dyDescent="0.35">
      <c r="A32" s="16"/>
      <c r="B32" s="284" t="s">
        <v>77</v>
      </c>
      <c r="C32" s="284" t="s">
        <v>102</v>
      </c>
      <c r="D32" s="284" t="s">
        <v>99</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row>
    <row r="33" spans="1:49" x14ac:dyDescent="0.35">
      <c r="A33" s="16"/>
      <c r="B33" s="284" t="s">
        <v>66</v>
      </c>
      <c r="C33" s="284" t="s">
        <v>103</v>
      </c>
      <c r="D33" s="284" t="s">
        <v>99</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row>
    <row r="34" spans="1:49" x14ac:dyDescent="0.35">
      <c r="A34" s="16"/>
      <c r="B34" s="284" t="s">
        <v>79</v>
      </c>
      <c r="C34" s="284" t="s">
        <v>104</v>
      </c>
      <c r="D34" s="284" t="s">
        <v>99</v>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row>
    <row r="35" spans="1:49" x14ac:dyDescent="0.35">
      <c r="A35" s="16"/>
      <c r="B35" s="286" t="s">
        <v>93</v>
      </c>
      <c r="C35" s="286" t="s">
        <v>105</v>
      </c>
      <c r="D35" s="286" t="s">
        <v>1325</v>
      </c>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row>
    <row r="36" spans="1:49" x14ac:dyDescent="0.35">
      <c r="A36" s="16"/>
      <c r="B36" s="286" t="s">
        <v>73</v>
      </c>
      <c r="C36" s="286" t="s">
        <v>107</v>
      </c>
      <c r="D36" s="286" t="s">
        <v>1325</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row>
    <row r="37" spans="1:49" x14ac:dyDescent="0.35">
      <c r="A37" s="16"/>
      <c r="B37" s="286" t="s">
        <v>109</v>
      </c>
      <c r="C37" s="286" t="s">
        <v>110</v>
      </c>
      <c r="D37" s="286" t="s">
        <v>1325</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row>
    <row r="38" spans="1:49" x14ac:dyDescent="0.35">
      <c r="A38" s="16"/>
      <c r="B38" s="286" t="s">
        <v>80</v>
      </c>
      <c r="C38" s="286" t="s">
        <v>118</v>
      </c>
      <c r="D38" s="286" t="s">
        <v>1325</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row>
    <row r="39" spans="1:49" x14ac:dyDescent="0.35">
      <c r="A39" s="16"/>
      <c r="B39" s="286" t="s">
        <v>108</v>
      </c>
      <c r="C39" s="286" t="s">
        <v>1326</v>
      </c>
      <c r="D39" s="286" t="s">
        <v>1325</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row>
    <row r="40" spans="1:49" x14ac:dyDescent="0.35">
      <c r="A40" s="16"/>
      <c r="B40" s="286" t="s">
        <v>119</v>
      </c>
      <c r="C40" s="286" t="s">
        <v>1327</v>
      </c>
      <c r="D40" s="286" t="s">
        <v>1324</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row>
    <row r="41" spans="1:49" x14ac:dyDescent="0.35">
      <c r="A41" s="16"/>
      <c r="B41" s="286" t="s">
        <v>120</v>
      </c>
      <c r="C41" s="286" t="s">
        <v>1328</v>
      </c>
      <c r="D41" s="286" t="s">
        <v>1324</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row>
    <row r="42" spans="1:49" x14ac:dyDescent="0.35">
      <c r="A42" s="16"/>
      <c r="B42" s="286" t="s">
        <v>121</v>
      </c>
      <c r="C42" s="286" t="s">
        <v>1329</v>
      </c>
      <c r="D42" s="286" t="s">
        <v>1324</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row>
    <row r="43" spans="1:49" x14ac:dyDescent="0.35">
      <c r="A43" s="16"/>
      <c r="B43" s="286" t="s">
        <v>122</v>
      </c>
      <c r="C43" s="286" t="s">
        <v>1330</v>
      </c>
      <c r="D43" s="286" t="s">
        <v>1324</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row>
    <row r="44" spans="1:49" x14ac:dyDescent="0.35">
      <c r="A44" s="16"/>
      <c r="B44" s="284" t="s">
        <v>246</v>
      </c>
      <c r="C44" s="284" t="s">
        <v>248</v>
      </c>
      <c r="D44" s="284" t="s">
        <v>249</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row>
    <row r="45" spans="1:49" x14ac:dyDescent="0.35">
      <c r="A45" s="16"/>
      <c r="B45" s="286" t="s">
        <v>515</v>
      </c>
      <c r="C45" s="286" t="s">
        <v>518</v>
      </c>
      <c r="D45" s="286" t="s">
        <v>1331</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row>
    <row r="46" spans="1:49" x14ac:dyDescent="0.35">
      <c r="A46" s="16"/>
      <c r="B46" s="288" t="s">
        <v>250</v>
      </c>
      <c r="C46" s="289" t="s">
        <v>112</v>
      </c>
      <c r="D46" s="289" t="s">
        <v>82</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row>
    <row r="47" spans="1:49" x14ac:dyDescent="0.35">
      <c r="A47" s="16"/>
      <c r="B47" s="284" t="s">
        <v>251</v>
      </c>
      <c r="C47" s="284" t="s">
        <v>252</v>
      </c>
      <c r="D47" s="284" t="s">
        <v>124</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row>
    <row r="48" spans="1:49" x14ac:dyDescent="0.35">
      <c r="A48" s="16"/>
      <c r="B48" s="284" t="s">
        <v>111</v>
      </c>
      <c r="C48" s="284" t="s">
        <v>253</v>
      </c>
      <c r="D48" s="284" t="s">
        <v>123</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row>
    <row r="49" spans="1:49" x14ac:dyDescent="0.35">
      <c r="A49" s="16"/>
      <c r="B49" s="284" t="s">
        <v>113</v>
      </c>
      <c r="C49" s="284" t="s">
        <v>254</v>
      </c>
      <c r="D49" s="284" t="s">
        <v>255</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row>
    <row r="50" spans="1:49" x14ac:dyDescent="0.35">
      <c r="A50" s="16"/>
      <c r="B50" s="284" t="s">
        <v>323</v>
      </c>
      <c r="C50" s="284" t="s">
        <v>519</v>
      </c>
      <c r="D50" s="284" t="s">
        <v>125</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row>
    <row r="51" spans="1:49" x14ac:dyDescent="0.35">
      <c r="A51" s="16"/>
      <c r="B51" s="286" t="s">
        <v>520</v>
      </c>
      <c r="C51" s="286" t="s">
        <v>256</v>
      </c>
      <c r="D51" s="286" t="s">
        <v>1332</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row>
    <row r="52" spans="1:49" x14ac:dyDescent="0.35">
      <c r="A52" s="16"/>
      <c r="B52" s="286" t="s">
        <v>66</v>
      </c>
      <c r="C52" s="286" t="s">
        <v>114</v>
      </c>
      <c r="D52" s="286" t="s">
        <v>1332</v>
      </c>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row>
    <row r="53" spans="1:49" x14ac:dyDescent="0.35">
      <c r="A53" s="16"/>
      <c r="B53" s="284" t="s">
        <v>257</v>
      </c>
      <c r="C53" s="284" t="s">
        <v>258</v>
      </c>
      <c r="D53" s="284" t="s">
        <v>324</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row>
    <row r="54" spans="1:49" x14ac:dyDescent="0.35">
      <c r="A54" s="16"/>
      <c r="B54" s="284" t="s">
        <v>521</v>
      </c>
      <c r="C54" s="284" t="s">
        <v>259</v>
      </c>
      <c r="D54" s="284" t="s">
        <v>324</v>
      </c>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row>
    <row r="55" spans="1:49" x14ac:dyDescent="0.35">
      <c r="A55" s="16"/>
      <c r="B55" s="288" t="s">
        <v>260</v>
      </c>
      <c r="C55" s="289" t="s">
        <v>112</v>
      </c>
      <c r="D55" s="289" t="s">
        <v>82</v>
      </c>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row>
    <row r="56" spans="1:49" x14ac:dyDescent="0.35">
      <c r="A56" s="16"/>
      <c r="B56" s="284" t="s">
        <v>261</v>
      </c>
      <c r="C56" s="284" t="s">
        <v>262</v>
      </c>
      <c r="D56" s="284" t="s">
        <v>263</v>
      </c>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row>
    <row r="57" spans="1:49" x14ac:dyDescent="0.35">
      <c r="A57" s="16"/>
      <c r="B57" s="284" t="s">
        <v>264</v>
      </c>
      <c r="C57" s="284" t="s">
        <v>265</v>
      </c>
      <c r="D57" s="284" t="s">
        <v>266</v>
      </c>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row>
    <row r="58" spans="1:49" x14ac:dyDescent="0.35">
      <c r="A58" s="16"/>
      <c r="B58" s="284" t="s">
        <v>267</v>
      </c>
      <c r="C58" s="284" t="s">
        <v>268</v>
      </c>
      <c r="D58" s="284" t="s">
        <v>269</v>
      </c>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row>
    <row r="59" spans="1:49" x14ac:dyDescent="0.35">
      <c r="A59" s="16"/>
      <c r="B59" s="284" t="s">
        <v>270</v>
      </c>
      <c r="C59" s="284" t="s">
        <v>271</v>
      </c>
      <c r="D59" s="284" t="s">
        <v>272</v>
      </c>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row>
    <row r="60" spans="1:49" x14ac:dyDescent="0.35">
      <c r="A60" s="16"/>
      <c r="B60" s="284" t="s">
        <v>273</v>
      </c>
      <c r="C60" s="284" t="s">
        <v>274</v>
      </c>
      <c r="D60" s="284" t="s">
        <v>266</v>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row>
    <row r="61" spans="1:49" x14ac:dyDescent="0.35">
      <c r="A61" s="16"/>
      <c r="B61" s="284" t="s">
        <v>275</v>
      </c>
      <c r="C61" s="284" t="s">
        <v>276</v>
      </c>
      <c r="D61" s="284" t="s">
        <v>269</v>
      </c>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row>
    <row r="62" spans="1:49" x14ac:dyDescent="0.35">
      <c r="A62" s="16"/>
      <c r="B62" s="284" t="s">
        <v>277</v>
      </c>
      <c r="C62" s="284" t="s">
        <v>278</v>
      </c>
      <c r="D62" s="284" t="s">
        <v>263</v>
      </c>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row>
    <row r="63" spans="1:49" x14ac:dyDescent="0.35">
      <c r="A63" s="16"/>
      <c r="B63" s="286" t="s">
        <v>279</v>
      </c>
      <c r="C63" s="286" t="s">
        <v>522</v>
      </c>
      <c r="D63" s="286" t="s">
        <v>1333</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row>
    <row r="64" spans="1:49" x14ac:dyDescent="0.35">
      <c r="A64" s="16"/>
      <c r="B64" s="286" t="s">
        <v>280</v>
      </c>
      <c r="C64" s="286" t="s">
        <v>523</v>
      </c>
      <c r="D64" s="286" t="s">
        <v>1334</v>
      </c>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row>
    <row r="65" spans="1:49"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row>
    <row r="66" spans="1:49"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row>
    <row r="67" spans="1:49"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row>
    <row r="68" spans="1:49"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row>
    <row r="69" spans="1:49"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row>
    <row r="70" spans="1:49"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row>
    <row r="71" spans="1:49"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row>
    <row r="72" spans="1:49"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row>
    <row r="73" spans="1:49"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row>
    <row r="74" spans="1:49"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row>
    <row r="75" spans="1:49"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row>
    <row r="76" spans="1:49"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row>
    <row r="77" spans="1:49"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row>
    <row r="78" spans="1:49"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row>
    <row r="79" spans="1:49"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row>
    <row r="80" spans="1:49"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row>
    <row r="81" spans="1:49"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row>
    <row r="82" spans="1:49"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row>
    <row r="83" spans="1:49"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row>
    <row r="84" spans="1:49"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row>
    <row r="85" spans="1:49"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row>
    <row r="86" spans="1:49"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row>
    <row r="87" spans="1:49" x14ac:dyDescent="0.3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row>
    <row r="88" spans="1:49" x14ac:dyDescent="0.3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row>
    <row r="89" spans="1:49" x14ac:dyDescent="0.35">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row>
    <row r="90" spans="1:49" x14ac:dyDescent="0.35">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row>
    <row r="91" spans="1:49" x14ac:dyDescent="0.35">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row>
    <row r="92" spans="1:49" x14ac:dyDescent="0.35">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row>
    <row r="93" spans="1:49" x14ac:dyDescent="0.35">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row>
    <row r="94" spans="1:49" x14ac:dyDescent="0.35">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row>
    <row r="95" spans="1:49" x14ac:dyDescent="0.35">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row>
    <row r="96" spans="1:49" x14ac:dyDescent="0.35">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row>
    <row r="97" spans="2:49" x14ac:dyDescent="0.35">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row>
    <row r="98" spans="2:49" x14ac:dyDescent="0.35">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row>
    <row r="99" spans="2:49" x14ac:dyDescent="0.35">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row>
    <row r="100" spans="2:49" x14ac:dyDescent="0.35">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row>
    <row r="101" spans="2:49" x14ac:dyDescent="0.35">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row>
    <row r="102" spans="2:49" x14ac:dyDescent="0.35">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row>
    <row r="103" spans="2:49" x14ac:dyDescent="0.35">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row>
    <row r="104" spans="2:49" x14ac:dyDescent="0.35">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row>
    <row r="105" spans="2:49" x14ac:dyDescent="0.35">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row>
    <row r="106" spans="2:49" x14ac:dyDescent="0.35">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row>
    <row r="107" spans="2:49" x14ac:dyDescent="0.35">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row>
    <row r="108" spans="2:49" x14ac:dyDescent="0.35">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row>
    <row r="109" spans="2:49" x14ac:dyDescent="0.35">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row>
    <row r="110" spans="2:49" x14ac:dyDescent="0.35">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row>
    <row r="111" spans="2:49" x14ac:dyDescent="0.35">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row>
    <row r="112" spans="2:49" x14ac:dyDescent="0.35">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row>
    <row r="113" spans="2:49" x14ac:dyDescent="0.35">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row>
    <row r="114" spans="2:49" x14ac:dyDescent="0.35">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row>
    <row r="115" spans="2:49" x14ac:dyDescent="0.35">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row>
    <row r="116" spans="2:49" x14ac:dyDescent="0.35">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row>
    <row r="117" spans="2:49" x14ac:dyDescent="0.35">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row>
    <row r="118" spans="2:49" x14ac:dyDescent="0.35">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row>
    <row r="119" spans="2:49" x14ac:dyDescent="0.35">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row>
    <row r="120" spans="2:49" x14ac:dyDescent="0.35">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row>
    <row r="121" spans="2:49" x14ac:dyDescent="0.35">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row>
    <row r="122" spans="2:49" x14ac:dyDescent="0.35">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row>
    <row r="123" spans="2:49" x14ac:dyDescent="0.35">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row>
    <row r="124" spans="2:49" x14ac:dyDescent="0.35">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row>
    <row r="125" spans="2:49" x14ac:dyDescent="0.3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row>
    <row r="126" spans="2:49" x14ac:dyDescent="0.3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row>
    <row r="127" spans="2:49" x14ac:dyDescent="0.35">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row>
    <row r="128" spans="2:49" x14ac:dyDescent="0.3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row>
    <row r="129" spans="2:49" x14ac:dyDescent="0.3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row>
    <row r="130" spans="2:49" x14ac:dyDescent="0.3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row>
    <row r="131" spans="2:49" x14ac:dyDescent="0.3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row>
    <row r="132" spans="2:49" x14ac:dyDescent="0.3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row>
    <row r="133" spans="2:49" x14ac:dyDescent="0.3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row>
    <row r="134" spans="2:49" x14ac:dyDescent="0.3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row>
    <row r="135" spans="2:49" x14ac:dyDescent="0.3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row>
    <row r="136" spans="2:49" x14ac:dyDescent="0.3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row>
    <row r="137" spans="2:49" x14ac:dyDescent="0.3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row>
    <row r="138" spans="2:49" x14ac:dyDescent="0.3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row>
    <row r="139" spans="2:49" x14ac:dyDescent="0.3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row>
    <row r="140" spans="2:49" x14ac:dyDescent="0.3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row>
    <row r="141" spans="2:49" x14ac:dyDescent="0.3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row>
    <row r="142" spans="2:49" x14ac:dyDescent="0.3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row>
    <row r="143" spans="2:49" x14ac:dyDescent="0.3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row>
    <row r="144" spans="2:49" x14ac:dyDescent="0.3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row>
    <row r="145" spans="2:49" x14ac:dyDescent="0.3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row>
    <row r="146" spans="2:49" x14ac:dyDescent="0.3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row>
    <row r="147" spans="2:49" x14ac:dyDescent="0.3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row>
    <row r="148" spans="2:49" x14ac:dyDescent="0.3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row>
    <row r="149" spans="2:49" x14ac:dyDescent="0.3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row>
    <row r="150" spans="2:49" x14ac:dyDescent="0.3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row>
    <row r="151" spans="2:49" x14ac:dyDescent="0.3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row>
    <row r="152" spans="2:49" x14ac:dyDescent="0.3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row>
    <row r="153" spans="2:49" x14ac:dyDescent="0.3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row>
    <row r="154" spans="2:49" x14ac:dyDescent="0.3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row>
    <row r="155" spans="2:49" x14ac:dyDescent="0.3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row>
    <row r="156" spans="2:49" x14ac:dyDescent="0.3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row>
    <row r="157" spans="2:49" x14ac:dyDescent="0.3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row>
    <row r="158" spans="2:49" x14ac:dyDescent="0.3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row>
    <row r="159" spans="2:49" x14ac:dyDescent="0.3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row>
    <row r="160" spans="2:49" x14ac:dyDescent="0.3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row>
    <row r="161" spans="2:49" x14ac:dyDescent="0.3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row>
    <row r="162" spans="2:49" x14ac:dyDescent="0.3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row>
    <row r="163" spans="2:49" x14ac:dyDescent="0.3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row>
    <row r="164" spans="2:49" x14ac:dyDescent="0.3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row>
    <row r="165" spans="2:49" x14ac:dyDescent="0.3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row>
    <row r="166" spans="2:49" x14ac:dyDescent="0.3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row>
    <row r="167" spans="2:49" x14ac:dyDescent="0.3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row>
    <row r="168" spans="2:49" x14ac:dyDescent="0.3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row>
    <row r="169" spans="2:49" x14ac:dyDescent="0.3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row>
    <row r="170" spans="2:49" x14ac:dyDescent="0.3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row>
    <row r="171" spans="2:49" x14ac:dyDescent="0.3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row>
    <row r="172" spans="2:49" x14ac:dyDescent="0.3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row>
    <row r="173" spans="2:49" x14ac:dyDescent="0.3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row>
    <row r="174" spans="2:49" x14ac:dyDescent="0.3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row>
    <row r="175" spans="2:49" x14ac:dyDescent="0.3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row>
    <row r="176" spans="2:49" x14ac:dyDescent="0.3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row>
    <row r="177" spans="2:49" x14ac:dyDescent="0.3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row>
    <row r="178" spans="2:49" x14ac:dyDescent="0.3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row>
    <row r="179" spans="2:49" x14ac:dyDescent="0.3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row>
    <row r="180" spans="2:49" x14ac:dyDescent="0.3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row>
    <row r="181" spans="2:49" x14ac:dyDescent="0.3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row>
    <row r="182" spans="2:49" x14ac:dyDescent="0.3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row>
    <row r="183" spans="2:49" x14ac:dyDescent="0.3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row>
    <row r="184" spans="2:49" x14ac:dyDescent="0.3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row>
    <row r="185" spans="2:49" x14ac:dyDescent="0.3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row>
    <row r="186" spans="2:49" x14ac:dyDescent="0.3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row>
    <row r="187" spans="2:49" x14ac:dyDescent="0.3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row>
    <row r="188" spans="2:49" x14ac:dyDescent="0.3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row>
    <row r="189" spans="2:49" x14ac:dyDescent="0.3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row>
    <row r="190" spans="2:49" x14ac:dyDescent="0.3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row>
    <row r="191" spans="2:49" x14ac:dyDescent="0.3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row>
    <row r="192" spans="2:49" x14ac:dyDescent="0.3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row>
    <row r="193" spans="2:49" x14ac:dyDescent="0.3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row>
    <row r="194" spans="2:49" x14ac:dyDescent="0.3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row>
    <row r="195" spans="2:49" x14ac:dyDescent="0.3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row>
    <row r="196" spans="2:49" x14ac:dyDescent="0.3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row>
    <row r="197" spans="2:49" x14ac:dyDescent="0.3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row>
    <row r="198" spans="2:49" x14ac:dyDescent="0.3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row>
    <row r="199" spans="2:49" x14ac:dyDescent="0.3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row>
    <row r="200" spans="2:49" x14ac:dyDescent="0.3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row>
    <row r="201" spans="2:49" x14ac:dyDescent="0.3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row>
    <row r="202" spans="2:49" x14ac:dyDescent="0.3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row>
    <row r="203" spans="2:49" x14ac:dyDescent="0.3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row>
    <row r="204" spans="2:49" x14ac:dyDescent="0.3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row>
    <row r="205" spans="2:49" x14ac:dyDescent="0.3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row>
    <row r="206" spans="2:49" x14ac:dyDescent="0.3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row>
    <row r="207" spans="2:49" x14ac:dyDescent="0.3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row>
    <row r="208" spans="2:49" x14ac:dyDescent="0.3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row>
    <row r="209" spans="2:49" x14ac:dyDescent="0.3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row>
    <row r="210" spans="2:49" x14ac:dyDescent="0.3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row>
    <row r="211" spans="2:49" x14ac:dyDescent="0.3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row>
    <row r="212" spans="2:49" x14ac:dyDescent="0.3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row>
    <row r="213" spans="2:49" x14ac:dyDescent="0.3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row>
    <row r="214" spans="2:49" x14ac:dyDescent="0.3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row>
    <row r="215" spans="2:49" x14ac:dyDescent="0.3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row>
    <row r="216" spans="2:49" x14ac:dyDescent="0.3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row>
    <row r="217" spans="2:49" x14ac:dyDescent="0.3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row>
    <row r="218" spans="2:49" x14ac:dyDescent="0.3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row>
    <row r="219" spans="2:49" x14ac:dyDescent="0.3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row>
    <row r="220" spans="2:49" x14ac:dyDescent="0.3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row>
    <row r="221" spans="2:49" x14ac:dyDescent="0.3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row>
    <row r="222" spans="2:49" x14ac:dyDescent="0.3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row>
    <row r="223" spans="2:49" x14ac:dyDescent="0.3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row>
    <row r="224" spans="2:49" x14ac:dyDescent="0.3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row>
    <row r="225" spans="2:49" x14ac:dyDescent="0.3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row>
    <row r="226" spans="2:49" x14ac:dyDescent="0.3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row>
    <row r="227" spans="2:49" x14ac:dyDescent="0.3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row>
    <row r="228" spans="2:49" x14ac:dyDescent="0.3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row>
    <row r="229" spans="2:49" x14ac:dyDescent="0.3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row>
    <row r="230" spans="2:49" x14ac:dyDescent="0.3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row>
    <row r="231" spans="2:49" x14ac:dyDescent="0.3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row>
    <row r="232" spans="2:49" x14ac:dyDescent="0.3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row>
    <row r="233" spans="2:49" x14ac:dyDescent="0.3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row>
    <row r="234" spans="2:49" x14ac:dyDescent="0.3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row>
    <row r="235" spans="2:49" x14ac:dyDescent="0.3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row>
    <row r="236" spans="2:49" x14ac:dyDescent="0.3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row>
    <row r="237" spans="2:49" x14ac:dyDescent="0.3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row>
    <row r="238" spans="2:49" x14ac:dyDescent="0.3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row>
    <row r="239" spans="2:49" x14ac:dyDescent="0.3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row>
    <row r="240" spans="2:49" x14ac:dyDescent="0.3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row>
    <row r="241" spans="2:49" x14ac:dyDescent="0.3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row>
    <row r="242" spans="2:49" x14ac:dyDescent="0.3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row>
    <row r="243" spans="2:49" x14ac:dyDescent="0.3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row>
    <row r="244" spans="2:49" x14ac:dyDescent="0.3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row>
    <row r="245" spans="2:49" x14ac:dyDescent="0.3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row>
    <row r="246" spans="2:49" x14ac:dyDescent="0.3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row>
    <row r="247" spans="2:49" x14ac:dyDescent="0.3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row>
    <row r="248" spans="2:49" x14ac:dyDescent="0.3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row>
    <row r="249" spans="2:49" x14ac:dyDescent="0.3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row>
    <row r="250" spans="2:49" x14ac:dyDescent="0.3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row>
    <row r="251" spans="2:49" x14ac:dyDescent="0.3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row>
    <row r="252" spans="2:49" x14ac:dyDescent="0.3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row>
    <row r="253" spans="2:49" x14ac:dyDescent="0.3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row>
    <row r="254" spans="2:49" x14ac:dyDescent="0.3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row>
    <row r="255" spans="2:49" x14ac:dyDescent="0.3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row>
    <row r="256" spans="2:49" x14ac:dyDescent="0.3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row>
    <row r="257" spans="2:49" x14ac:dyDescent="0.3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row>
    <row r="258" spans="2:49" x14ac:dyDescent="0.3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row>
    <row r="259" spans="2:49" x14ac:dyDescent="0.3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row>
    <row r="260" spans="2:49" x14ac:dyDescent="0.3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row>
    <row r="261" spans="2:49" x14ac:dyDescent="0.3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row>
    <row r="262" spans="2:49" x14ac:dyDescent="0.3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row>
    <row r="263" spans="2:49" x14ac:dyDescent="0.3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row>
    <row r="264" spans="2:49" x14ac:dyDescent="0.3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row>
    <row r="265" spans="2:49" x14ac:dyDescent="0.3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row>
    <row r="266" spans="2:49" x14ac:dyDescent="0.3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row>
    <row r="267" spans="2:49" x14ac:dyDescent="0.3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row>
    <row r="268" spans="2:49" x14ac:dyDescent="0.3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row>
    <row r="269" spans="2:49" x14ac:dyDescent="0.3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row>
    <row r="270" spans="2:49" x14ac:dyDescent="0.3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row>
    <row r="271" spans="2:49" x14ac:dyDescent="0.3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row>
    <row r="272" spans="2:49" x14ac:dyDescent="0.3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row>
    <row r="273" spans="2:49" x14ac:dyDescent="0.3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row>
    <row r="274" spans="2:49" x14ac:dyDescent="0.3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row>
    <row r="275" spans="2:49" x14ac:dyDescent="0.3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row>
    <row r="276" spans="2:49" x14ac:dyDescent="0.3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row>
    <row r="277" spans="2:49" x14ac:dyDescent="0.3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row>
    <row r="278" spans="2:49" x14ac:dyDescent="0.3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row>
    <row r="279" spans="2:49" x14ac:dyDescent="0.3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row>
    <row r="280" spans="2:49" x14ac:dyDescent="0.3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row>
    <row r="281" spans="2:49" x14ac:dyDescent="0.3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row>
    <row r="282" spans="2:49" x14ac:dyDescent="0.3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row>
    <row r="283" spans="2:49" x14ac:dyDescent="0.3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row>
    <row r="284" spans="2:49" x14ac:dyDescent="0.3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row>
    <row r="285" spans="2:49" x14ac:dyDescent="0.3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row>
    <row r="286" spans="2:49" x14ac:dyDescent="0.3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row>
    <row r="287" spans="2:49" x14ac:dyDescent="0.3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row>
    <row r="288" spans="2:49" x14ac:dyDescent="0.3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row>
    <row r="289" spans="2:49" x14ac:dyDescent="0.3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row>
    <row r="290" spans="2:49" x14ac:dyDescent="0.3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row>
    <row r="291" spans="2:49" x14ac:dyDescent="0.3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row>
    <row r="292" spans="2:49" x14ac:dyDescent="0.3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row>
    <row r="293" spans="2:49" x14ac:dyDescent="0.3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row>
    <row r="294" spans="2:49" x14ac:dyDescent="0.3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row>
    <row r="295" spans="2:49" x14ac:dyDescent="0.3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row>
    <row r="296" spans="2:49" x14ac:dyDescent="0.3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row>
    <row r="297" spans="2:49" x14ac:dyDescent="0.3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row>
    <row r="298" spans="2:49" x14ac:dyDescent="0.3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row>
    <row r="299" spans="2:49" x14ac:dyDescent="0.3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row>
    <row r="300" spans="2:49" x14ac:dyDescent="0.3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row>
    <row r="301" spans="2:49" x14ac:dyDescent="0.35">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row>
    <row r="302" spans="2:49" x14ac:dyDescent="0.35">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row>
    <row r="303" spans="2:49" x14ac:dyDescent="0.35">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row>
    <row r="304" spans="2:49" x14ac:dyDescent="0.35">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row>
    <row r="305" spans="2:49" x14ac:dyDescent="0.35">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row>
    <row r="306" spans="2:49" x14ac:dyDescent="0.35">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row>
    <row r="307" spans="2:49" x14ac:dyDescent="0.35">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row>
    <row r="308" spans="2:49" x14ac:dyDescent="0.35">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row>
    <row r="309" spans="2:49" x14ac:dyDescent="0.35">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row>
    <row r="310" spans="2:49" x14ac:dyDescent="0.35">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row>
    <row r="311" spans="2:49" x14ac:dyDescent="0.35">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row>
    <row r="312" spans="2:49" x14ac:dyDescent="0.35">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row>
    <row r="313" spans="2:49" x14ac:dyDescent="0.35">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row>
    <row r="314" spans="2:49" x14ac:dyDescent="0.35">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row>
    <row r="315" spans="2:49" x14ac:dyDescent="0.35">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row>
    <row r="316" spans="2:49" x14ac:dyDescent="0.35">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row>
    <row r="317" spans="2:49" x14ac:dyDescent="0.35">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row>
    <row r="318" spans="2:49" x14ac:dyDescent="0.35">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row>
    <row r="319" spans="2:49" x14ac:dyDescent="0.35">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row>
    <row r="320" spans="2:49" x14ac:dyDescent="0.35">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row>
    <row r="321" spans="2:49" x14ac:dyDescent="0.35">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row>
    <row r="322" spans="2:49" x14ac:dyDescent="0.35">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row>
    <row r="323" spans="2:49" x14ac:dyDescent="0.35">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row>
    <row r="324" spans="2:49" x14ac:dyDescent="0.35">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row>
    <row r="325" spans="2:49" x14ac:dyDescent="0.35">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row>
    <row r="326" spans="2:49" x14ac:dyDescent="0.35">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row>
    <row r="327" spans="2:49" x14ac:dyDescent="0.35">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row>
    <row r="328" spans="2:49" x14ac:dyDescent="0.35">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row>
    <row r="329" spans="2:49" x14ac:dyDescent="0.35">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row>
    <row r="330" spans="2:49" x14ac:dyDescent="0.35">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row>
    <row r="331" spans="2:49" x14ac:dyDescent="0.35">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row>
    <row r="332" spans="2:49" x14ac:dyDescent="0.35">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row>
    <row r="333" spans="2:49" x14ac:dyDescent="0.35">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row>
    <row r="334" spans="2:49" x14ac:dyDescent="0.35">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row>
    <row r="335" spans="2:49" x14ac:dyDescent="0.35">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row>
    <row r="336" spans="2:49" x14ac:dyDescent="0.35">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row>
    <row r="337" spans="2:49" x14ac:dyDescent="0.35">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row>
    <row r="338" spans="2:49" x14ac:dyDescent="0.35">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row>
    <row r="339" spans="2:49" x14ac:dyDescent="0.35">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row>
    <row r="340" spans="2:49" x14ac:dyDescent="0.35">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row>
    <row r="341" spans="2:49" x14ac:dyDescent="0.35">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row>
    <row r="342" spans="2:49" x14ac:dyDescent="0.35">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row>
    <row r="343" spans="2:49" x14ac:dyDescent="0.35">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row>
    <row r="344" spans="2:49" x14ac:dyDescent="0.35">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row>
    <row r="345" spans="2:49" x14ac:dyDescent="0.35">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row>
    <row r="346" spans="2:49" x14ac:dyDescent="0.35">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row>
    <row r="347" spans="2:49" x14ac:dyDescent="0.35">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row>
    <row r="348" spans="2:49" x14ac:dyDescent="0.35">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row>
    <row r="349" spans="2:49" x14ac:dyDescent="0.35">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row>
    <row r="350" spans="2:49" x14ac:dyDescent="0.35">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row>
    <row r="351" spans="2:49" x14ac:dyDescent="0.35">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row>
    <row r="352" spans="2:49" x14ac:dyDescent="0.35">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row>
    <row r="353" spans="2:49" x14ac:dyDescent="0.35">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row>
    <row r="354" spans="2:49" x14ac:dyDescent="0.35">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row>
    <row r="355" spans="2:49" x14ac:dyDescent="0.35">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row>
    <row r="356" spans="2:49" x14ac:dyDescent="0.35">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row>
    <row r="357" spans="2:49" x14ac:dyDescent="0.35">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row>
    <row r="358" spans="2:49" x14ac:dyDescent="0.35">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row>
    <row r="359" spans="2:49" x14ac:dyDescent="0.35">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row>
    <row r="360" spans="2:49" x14ac:dyDescent="0.35">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row>
    <row r="361" spans="2:49" x14ac:dyDescent="0.35">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row>
    <row r="362" spans="2:49" x14ac:dyDescent="0.35">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row>
    <row r="363" spans="2:49" x14ac:dyDescent="0.35">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row>
    <row r="364" spans="2:49" x14ac:dyDescent="0.35">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row>
    <row r="365" spans="2:49" x14ac:dyDescent="0.35">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row>
    <row r="366" spans="2:49" x14ac:dyDescent="0.35">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row>
    <row r="367" spans="2:49" x14ac:dyDescent="0.35">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row>
    <row r="368" spans="2:49" x14ac:dyDescent="0.35">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row>
    <row r="369" spans="2:49" x14ac:dyDescent="0.35">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row>
    <row r="370" spans="2:49" x14ac:dyDescent="0.35">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row>
    <row r="371" spans="2:49" x14ac:dyDescent="0.35">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row>
    <row r="372" spans="2:49" x14ac:dyDescent="0.35">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row>
    <row r="373" spans="2:49" x14ac:dyDescent="0.35">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row>
    <row r="374" spans="2:49" x14ac:dyDescent="0.35">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row>
    <row r="375" spans="2:49" x14ac:dyDescent="0.35">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row>
    <row r="376" spans="2:49" x14ac:dyDescent="0.35">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row>
    <row r="377" spans="2:49" x14ac:dyDescent="0.35">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row>
    <row r="378" spans="2:49" x14ac:dyDescent="0.35">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row>
    <row r="379" spans="2:49" x14ac:dyDescent="0.35">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row>
    <row r="380" spans="2:49" x14ac:dyDescent="0.35">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row>
    <row r="381" spans="2:49" x14ac:dyDescent="0.35">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row>
    <row r="382" spans="2:49" x14ac:dyDescent="0.3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row>
    <row r="383" spans="2:49" x14ac:dyDescent="0.35">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row>
    <row r="384" spans="2:49" x14ac:dyDescent="0.35">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row>
    <row r="385" spans="2:49" x14ac:dyDescent="0.35">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row>
    <row r="386" spans="2:49" x14ac:dyDescent="0.35">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row>
    <row r="387" spans="2:49" x14ac:dyDescent="0.35">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row>
    <row r="388" spans="2:49" x14ac:dyDescent="0.35">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row>
    <row r="389" spans="2:49" x14ac:dyDescent="0.35">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row>
    <row r="390" spans="2:49" x14ac:dyDescent="0.35">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row>
    <row r="391" spans="2:49" x14ac:dyDescent="0.35">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row>
    <row r="392" spans="2:49" x14ac:dyDescent="0.35">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row>
    <row r="393" spans="2:49" x14ac:dyDescent="0.35">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row>
    <row r="394" spans="2:49" x14ac:dyDescent="0.35">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row>
    <row r="395" spans="2:49" x14ac:dyDescent="0.35">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row>
    <row r="396" spans="2:49" x14ac:dyDescent="0.35">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row>
    <row r="397" spans="2:49" x14ac:dyDescent="0.35">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row>
    <row r="398" spans="2:49" x14ac:dyDescent="0.35">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row>
    <row r="399" spans="2:49" x14ac:dyDescent="0.35">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row>
    <row r="400" spans="2:49" x14ac:dyDescent="0.35">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row>
    <row r="401" spans="5:49" x14ac:dyDescent="0.35">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row>
    <row r="402" spans="5:49" x14ac:dyDescent="0.35">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row>
    <row r="403" spans="5:49" x14ac:dyDescent="0.35">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row>
    <row r="404" spans="5:49" x14ac:dyDescent="0.35">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row>
    <row r="405" spans="5:49" x14ac:dyDescent="0.35">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row>
    <row r="406" spans="5:49" x14ac:dyDescent="0.35">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row>
    <row r="407" spans="5:49" x14ac:dyDescent="0.35">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row>
    <row r="408" spans="5:49" x14ac:dyDescent="0.35">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row>
    <row r="409" spans="5:49" x14ac:dyDescent="0.35">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row>
    <row r="410" spans="5:49" x14ac:dyDescent="0.35">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row>
    <row r="411" spans="5:49" x14ac:dyDescent="0.35">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row>
    <row r="412" spans="5:49" x14ac:dyDescent="0.35">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row>
    <row r="413" spans="5:49" x14ac:dyDescent="0.35">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row>
    <row r="414" spans="5:49" x14ac:dyDescent="0.35">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row>
    <row r="415" spans="5:49" x14ac:dyDescent="0.35">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row>
    <row r="416" spans="5:49" x14ac:dyDescent="0.35">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row>
    <row r="417" spans="5:49" x14ac:dyDescent="0.35">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row>
    <row r="418" spans="5:49" x14ac:dyDescent="0.35">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row>
    <row r="419" spans="5:49" x14ac:dyDescent="0.35">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row>
    <row r="420" spans="5:49" x14ac:dyDescent="0.35">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row>
    <row r="421" spans="5:49" x14ac:dyDescent="0.35">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row>
    <row r="422" spans="5:49" x14ac:dyDescent="0.35">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row>
    <row r="423" spans="5:49" x14ac:dyDescent="0.35">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row>
    <row r="424" spans="5:49" x14ac:dyDescent="0.35">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row>
    <row r="425" spans="5:49" x14ac:dyDescent="0.35">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row>
    <row r="426" spans="5:49" x14ac:dyDescent="0.35">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row>
    <row r="427" spans="5:49" x14ac:dyDescent="0.35">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row>
    <row r="428" spans="5:49" x14ac:dyDescent="0.35">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row>
    <row r="429" spans="5:49" x14ac:dyDescent="0.35">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row>
    <row r="430" spans="5:49" x14ac:dyDescent="0.35">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row>
    <row r="431" spans="5:49" x14ac:dyDescent="0.35">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row>
    <row r="432" spans="5:49" x14ac:dyDescent="0.35">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row>
    <row r="433" spans="5:49" x14ac:dyDescent="0.35">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row>
    <row r="434" spans="5:49" x14ac:dyDescent="0.35">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row>
    <row r="435" spans="5:49" x14ac:dyDescent="0.35">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row>
    <row r="436" spans="5:49" x14ac:dyDescent="0.35">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row>
    <row r="437" spans="5:49" x14ac:dyDescent="0.35">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row>
    <row r="438" spans="5:49" x14ac:dyDescent="0.35">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row>
    <row r="439" spans="5:49" x14ac:dyDescent="0.35">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row>
    <row r="440" spans="5:49" x14ac:dyDescent="0.35">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row>
    <row r="441" spans="5:49" x14ac:dyDescent="0.35">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row>
    <row r="442" spans="5:49" x14ac:dyDescent="0.35">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row>
    <row r="443" spans="5:49" x14ac:dyDescent="0.35">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row>
    <row r="444" spans="5:49" x14ac:dyDescent="0.35">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row>
    <row r="445" spans="5:49" x14ac:dyDescent="0.35">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row>
    <row r="446" spans="5:49" x14ac:dyDescent="0.35">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row>
    <row r="447" spans="5:49" x14ac:dyDescent="0.35">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row>
    <row r="448" spans="5:49" x14ac:dyDescent="0.35">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row>
    <row r="449" spans="5:49" x14ac:dyDescent="0.35">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row>
    <row r="450" spans="5:49" x14ac:dyDescent="0.35">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row>
    <row r="451" spans="5:49" x14ac:dyDescent="0.35">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row>
    <row r="452" spans="5:49" x14ac:dyDescent="0.35">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row>
    <row r="453" spans="5:49" x14ac:dyDescent="0.35">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row>
    <row r="454" spans="5:49" x14ac:dyDescent="0.35">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row>
    <row r="455" spans="5:49" x14ac:dyDescent="0.35">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row>
    <row r="456" spans="5:49" x14ac:dyDescent="0.35">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row>
    <row r="457" spans="5:49" x14ac:dyDescent="0.35">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row>
    <row r="458" spans="5:49" x14ac:dyDescent="0.35">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row>
    <row r="459" spans="5:49" x14ac:dyDescent="0.35">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row>
    <row r="460" spans="5:49" x14ac:dyDescent="0.35">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row>
    <row r="461" spans="5:49" x14ac:dyDescent="0.35">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row>
    <row r="462" spans="5:49" x14ac:dyDescent="0.35">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row>
    <row r="463" spans="5:49" x14ac:dyDescent="0.35">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row>
    <row r="464" spans="5:49" x14ac:dyDescent="0.35">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row>
    <row r="465" spans="5:49" x14ac:dyDescent="0.35">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row>
    <row r="466" spans="5:49" x14ac:dyDescent="0.35">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row>
    <row r="467" spans="5:49" x14ac:dyDescent="0.35">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row>
    <row r="468" spans="5:49" x14ac:dyDescent="0.35">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row>
    <row r="469" spans="5:49" x14ac:dyDescent="0.35">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row>
    <row r="470" spans="5:49" x14ac:dyDescent="0.35">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row>
    <row r="471" spans="5:49" x14ac:dyDescent="0.35">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row>
    <row r="472" spans="5:49" x14ac:dyDescent="0.35">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row>
    <row r="473" spans="5:49" x14ac:dyDescent="0.35">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row>
    <row r="474" spans="5:49" x14ac:dyDescent="0.35">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row>
    <row r="475" spans="5:49" x14ac:dyDescent="0.35">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row>
    <row r="476" spans="5:49" x14ac:dyDescent="0.35">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row>
    <row r="477" spans="5:49" x14ac:dyDescent="0.35">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row>
    <row r="478" spans="5:49" x14ac:dyDescent="0.35">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row>
    <row r="479" spans="5:49" x14ac:dyDescent="0.35">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row>
    <row r="480" spans="5:49" x14ac:dyDescent="0.35">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row>
    <row r="481" spans="5:49" x14ac:dyDescent="0.35">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row>
    <row r="482" spans="5:49" x14ac:dyDescent="0.35">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row>
    <row r="483" spans="5:49" x14ac:dyDescent="0.35">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row>
    <row r="484" spans="5:49" x14ac:dyDescent="0.35">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row>
    <row r="485" spans="5:49" x14ac:dyDescent="0.35">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row>
    <row r="486" spans="5:49" x14ac:dyDescent="0.35">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row>
    <row r="487" spans="5:49" x14ac:dyDescent="0.35">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row>
    <row r="488" spans="5:49" x14ac:dyDescent="0.35">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row>
    <row r="489" spans="5:49" x14ac:dyDescent="0.35">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row>
    <row r="490" spans="5:49" x14ac:dyDescent="0.35">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row>
    <row r="491" spans="5:49" x14ac:dyDescent="0.35">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row>
    <row r="492" spans="5:49" x14ac:dyDescent="0.35">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row>
    <row r="493" spans="5:49" x14ac:dyDescent="0.35">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row>
    <row r="494" spans="5:49" x14ac:dyDescent="0.35">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row>
    <row r="495" spans="5:49" x14ac:dyDescent="0.35">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row>
    <row r="496" spans="5:49" x14ac:dyDescent="0.35">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row>
    <row r="497" spans="5:49" x14ac:dyDescent="0.35">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row>
    <row r="498" spans="5:49" x14ac:dyDescent="0.35">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row>
    <row r="499" spans="5:49" x14ac:dyDescent="0.35">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row>
    <row r="500" spans="5:49" x14ac:dyDescent="0.35">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row>
    <row r="501" spans="5:49" x14ac:dyDescent="0.35">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row>
    <row r="502" spans="5:49" x14ac:dyDescent="0.35">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row>
    <row r="503" spans="5:49" x14ac:dyDescent="0.35">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row>
    <row r="504" spans="5:49" x14ac:dyDescent="0.35">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row>
    <row r="505" spans="5:49" x14ac:dyDescent="0.35">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row>
    <row r="506" spans="5:49" x14ac:dyDescent="0.35">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row>
    <row r="507" spans="5:49" x14ac:dyDescent="0.35">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row>
    <row r="508" spans="5:49" x14ac:dyDescent="0.35">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row>
    <row r="509" spans="5:49" x14ac:dyDescent="0.35">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row>
    <row r="510" spans="5:49" x14ac:dyDescent="0.35">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row>
    <row r="511" spans="5:49" x14ac:dyDescent="0.35">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row>
    <row r="512" spans="5:49" x14ac:dyDescent="0.35">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row>
    <row r="513" spans="5:49" x14ac:dyDescent="0.35">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row>
    <row r="514" spans="5:49" x14ac:dyDescent="0.35">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row>
    <row r="515" spans="5:49" x14ac:dyDescent="0.35">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row>
    <row r="516" spans="5:49" x14ac:dyDescent="0.35">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row>
    <row r="517" spans="5:49" x14ac:dyDescent="0.35">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row>
    <row r="518" spans="5:49" x14ac:dyDescent="0.35">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row>
    <row r="519" spans="5:49" x14ac:dyDescent="0.35">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row>
    <row r="520" spans="5:49" x14ac:dyDescent="0.35">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row>
    <row r="521" spans="5:49" x14ac:dyDescent="0.35">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row>
    <row r="522" spans="5:49" x14ac:dyDescent="0.35">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row>
    <row r="523" spans="5:49" x14ac:dyDescent="0.35">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row>
    <row r="524" spans="5:49" x14ac:dyDescent="0.35">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row>
    <row r="525" spans="5:49" x14ac:dyDescent="0.35">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row>
    <row r="526" spans="5:49" x14ac:dyDescent="0.35">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row>
    <row r="527" spans="5:49" x14ac:dyDescent="0.35">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row>
    <row r="528" spans="5:49" x14ac:dyDescent="0.35">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row>
    <row r="529" spans="5:49" x14ac:dyDescent="0.35">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row>
    <row r="530" spans="5:49" x14ac:dyDescent="0.35">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row>
    <row r="531" spans="5:49" x14ac:dyDescent="0.35">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row>
    <row r="532" spans="5:49" x14ac:dyDescent="0.35">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row>
    <row r="533" spans="5:49" x14ac:dyDescent="0.35">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row>
    <row r="534" spans="5:49" x14ac:dyDescent="0.35">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row>
    <row r="535" spans="5:49" x14ac:dyDescent="0.35">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row>
    <row r="536" spans="5:49" x14ac:dyDescent="0.35">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row>
    <row r="537" spans="5:49" x14ac:dyDescent="0.35">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row>
    <row r="538" spans="5:49" x14ac:dyDescent="0.35">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row>
    <row r="539" spans="5:49" x14ac:dyDescent="0.35">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row>
    <row r="540" spans="5:49" x14ac:dyDescent="0.35">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row>
    <row r="541" spans="5:49" x14ac:dyDescent="0.35">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row>
    <row r="542" spans="5:49" x14ac:dyDescent="0.35">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row>
    <row r="543" spans="5:49" x14ac:dyDescent="0.35">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row>
    <row r="544" spans="5:49" x14ac:dyDescent="0.35">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row>
    <row r="545" spans="5:49" x14ac:dyDescent="0.35">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row>
    <row r="546" spans="5:49" x14ac:dyDescent="0.35">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row>
    <row r="547" spans="5:49" x14ac:dyDescent="0.35">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row>
    <row r="548" spans="5:49" x14ac:dyDescent="0.35">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row>
    <row r="549" spans="5:49" x14ac:dyDescent="0.35">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row>
    <row r="550" spans="5:49" x14ac:dyDescent="0.35">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row>
    <row r="551" spans="5:49" x14ac:dyDescent="0.35">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row>
    <row r="552" spans="5:49" x14ac:dyDescent="0.35">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row>
    <row r="553" spans="5:49" x14ac:dyDescent="0.35">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row>
    <row r="554" spans="5:49" x14ac:dyDescent="0.35">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row>
    <row r="555" spans="5:49" x14ac:dyDescent="0.35">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row>
    <row r="556" spans="5:49" x14ac:dyDescent="0.35">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row>
    <row r="557" spans="5:49" x14ac:dyDescent="0.35">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row>
    <row r="558" spans="5:49" x14ac:dyDescent="0.35">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row>
    <row r="559" spans="5:49" x14ac:dyDescent="0.35">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row>
    <row r="560" spans="5:49" x14ac:dyDescent="0.35">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row>
    <row r="561" spans="5:49" x14ac:dyDescent="0.35">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row>
    <row r="562" spans="5:49" x14ac:dyDescent="0.35">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row>
    <row r="563" spans="5:49" x14ac:dyDescent="0.35">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row>
    <row r="564" spans="5:49" x14ac:dyDescent="0.35">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row>
    <row r="565" spans="5:49" x14ac:dyDescent="0.35">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row>
    <row r="566" spans="5:49" x14ac:dyDescent="0.35">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row>
    <row r="567" spans="5:49" x14ac:dyDescent="0.35">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row>
    <row r="568" spans="5:49" x14ac:dyDescent="0.35">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row>
    <row r="569" spans="5:49" x14ac:dyDescent="0.35">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row>
    <row r="570" spans="5:49" x14ac:dyDescent="0.35">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row>
    <row r="571" spans="5:49" x14ac:dyDescent="0.35">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row>
    <row r="572" spans="5:49" x14ac:dyDescent="0.35">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row>
    <row r="573" spans="5:49" x14ac:dyDescent="0.35">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row>
    <row r="574" spans="5:49" x14ac:dyDescent="0.35">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row>
    <row r="575" spans="5:49" x14ac:dyDescent="0.35">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row>
    <row r="576" spans="5:49" x14ac:dyDescent="0.35">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row>
    <row r="577" spans="5:49" x14ac:dyDescent="0.35">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row>
    <row r="578" spans="5:49" x14ac:dyDescent="0.35">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row>
    <row r="579" spans="5:49" x14ac:dyDescent="0.35">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row>
    <row r="580" spans="5:49" x14ac:dyDescent="0.3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row>
    <row r="581" spans="5:49" x14ac:dyDescent="0.35">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row>
    <row r="582" spans="5:49" x14ac:dyDescent="0.35">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row>
    <row r="583" spans="5:49" x14ac:dyDescent="0.35">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row>
    <row r="584" spans="5:49" x14ac:dyDescent="0.35">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row>
    <row r="585" spans="5:49" x14ac:dyDescent="0.35">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row>
    <row r="586" spans="5:49" x14ac:dyDescent="0.35">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row>
    <row r="587" spans="5:49" x14ac:dyDescent="0.35">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row>
    <row r="588" spans="5:49" x14ac:dyDescent="0.35">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row>
    <row r="589" spans="5:49" x14ac:dyDescent="0.35">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row>
    <row r="590" spans="5:49" x14ac:dyDescent="0.35">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row>
    <row r="591" spans="5:49" x14ac:dyDescent="0.35">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row>
    <row r="592" spans="5:49" x14ac:dyDescent="0.35">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row>
    <row r="593" spans="5:49" x14ac:dyDescent="0.35">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row>
    <row r="594" spans="5:49" x14ac:dyDescent="0.35">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row>
    <row r="595" spans="5:49" x14ac:dyDescent="0.35">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row>
    <row r="596" spans="5:49" x14ac:dyDescent="0.35">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row>
    <row r="597" spans="5:49" x14ac:dyDescent="0.35">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row>
    <row r="598" spans="5:49" x14ac:dyDescent="0.35">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row>
    <row r="599" spans="5:49" x14ac:dyDescent="0.35">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row>
    <row r="600" spans="5:49" x14ac:dyDescent="0.35">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row>
    <row r="601" spans="5:49" x14ac:dyDescent="0.35">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row>
    <row r="602" spans="5:49" x14ac:dyDescent="0.35">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row>
    <row r="603" spans="5:49" x14ac:dyDescent="0.35">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row>
    <row r="604" spans="5:49" x14ac:dyDescent="0.35">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row>
    <row r="605" spans="5:49" x14ac:dyDescent="0.35">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row>
    <row r="606" spans="5:49" x14ac:dyDescent="0.35">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row>
    <row r="607" spans="5:49" x14ac:dyDescent="0.35">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row>
    <row r="608" spans="5:49" x14ac:dyDescent="0.35">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row>
    <row r="609" spans="5:49" x14ac:dyDescent="0.35">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row>
    <row r="610" spans="5:49" x14ac:dyDescent="0.35">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row>
    <row r="611" spans="5:49" x14ac:dyDescent="0.35">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row>
    <row r="612" spans="5:49" x14ac:dyDescent="0.35">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row>
    <row r="613" spans="5:49" x14ac:dyDescent="0.35">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row>
    <row r="614" spans="5:49" x14ac:dyDescent="0.35">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row>
    <row r="615" spans="5:49" x14ac:dyDescent="0.35">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row>
    <row r="616" spans="5:49" x14ac:dyDescent="0.35">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row>
    <row r="617" spans="5:49" x14ac:dyDescent="0.35">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row>
    <row r="618" spans="5:49" x14ac:dyDescent="0.35">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row>
    <row r="619" spans="5:49" x14ac:dyDescent="0.35">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row>
    <row r="620" spans="5:49" x14ac:dyDescent="0.35">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row>
    <row r="621" spans="5:49" x14ac:dyDescent="0.35">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row>
    <row r="622" spans="5:49" x14ac:dyDescent="0.35">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row>
    <row r="623" spans="5:49" x14ac:dyDescent="0.35">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row>
    <row r="624" spans="5:49" x14ac:dyDescent="0.35">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row>
    <row r="625" spans="5:49" x14ac:dyDescent="0.35">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row>
    <row r="626" spans="5:49" x14ac:dyDescent="0.35">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row>
    <row r="627" spans="5:49" x14ac:dyDescent="0.35">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row>
    <row r="628" spans="5:49" x14ac:dyDescent="0.35">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row>
    <row r="629" spans="5:49" x14ac:dyDescent="0.35">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row>
    <row r="630" spans="5:49" x14ac:dyDescent="0.35">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row>
    <row r="631" spans="5:49" x14ac:dyDescent="0.35">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row>
    <row r="632" spans="5:49" x14ac:dyDescent="0.35">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row>
    <row r="633" spans="5:49" x14ac:dyDescent="0.35">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row>
    <row r="634" spans="5:49" x14ac:dyDescent="0.35">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row>
    <row r="635" spans="5:49" x14ac:dyDescent="0.35">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row>
    <row r="636" spans="5:49" x14ac:dyDescent="0.35">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row>
    <row r="637" spans="5:49" x14ac:dyDescent="0.35">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row>
    <row r="638" spans="5:49" x14ac:dyDescent="0.35">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row>
    <row r="639" spans="5:49" x14ac:dyDescent="0.35">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row>
    <row r="640" spans="5:49" x14ac:dyDescent="0.35">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row>
    <row r="641" spans="5:49" x14ac:dyDescent="0.35">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row>
    <row r="642" spans="5:49" x14ac:dyDescent="0.35">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row>
    <row r="643" spans="5:49" x14ac:dyDescent="0.35">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row>
    <row r="644" spans="5:49" x14ac:dyDescent="0.35">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row>
    <row r="645" spans="5:49" x14ac:dyDescent="0.35">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row>
    <row r="646" spans="5:49" x14ac:dyDescent="0.35">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row>
    <row r="647" spans="5:49" x14ac:dyDescent="0.35">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row>
    <row r="648" spans="5:49" x14ac:dyDescent="0.35">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row>
    <row r="649" spans="5:49" x14ac:dyDescent="0.35">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row>
    <row r="650" spans="5:49" x14ac:dyDescent="0.35">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row>
    <row r="651" spans="5:49" x14ac:dyDescent="0.35">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row>
    <row r="652" spans="5:49" x14ac:dyDescent="0.35">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row>
    <row r="653" spans="5:49" x14ac:dyDescent="0.35">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row>
    <row r="654" spans="5:49" x14ac:dyDescent="0.35">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row>
    <row r="655" spans="5:49" x14ac:dyDescent="0.35">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row>
    <row r="656" spans="5:49" x14ac:dyDescent="0.35">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row>
    <row r="657" spans="5:49" x14ac:dyDescent="0.35">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row>
    <row r="658" spans="5:49" x14ac:dyDescent="0.35">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row>
    <row r="659" spans="5:49" x14ac:dyDescent="0.35">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row>
    <row r="660" spans="5:49" x14ac:dyDescent="0.35">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row>
    <row r="661" spans="5:49" x14ac:dyDescent="0.35">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row>
    <row r="662" spans="5:49" x14ac:dyDescent="0.35">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row>
    <row r="663" spans="5:49" x14ac:dyDescent="0.35">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row>
    <row r="664" spans="5:49" x14ac:dyDescent="0.35">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row>
    <row r="665" spans="5:49" x14ac:dyDescent="0.35">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row>
    <row r="666" spans="5:49" x14ac:dyDescent="0.35">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row>
    <row r="667" spans="5:49" x14ac:dyDescent="0.35">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row>
    <row r="668" spans="5:49" x14ac:dyDescent="0.35">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row>
    <row r="669" spans="5:49" x14ac:dyDescent="0.35">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row>
    <row r="670" spans="5:49" x14ac:dyDescent="0.35">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row>
    <row r="671" spans="5:49" x14ac:dyDescent="0.35">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row>
    <row r="672" spans="5:49" x14ac:dyDescent="0.35">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row>
    <row r="673" spans="5:49" x14ac:dyDescent="0.35">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row>
    <row r="674" spans="5:49" x14ac:dyDescent="0.35">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row>
    <row r="675" spans="5:49" x14ac:dyDescent="0.35">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row>
    <row r="676" spans="5:49" x14ac:dyDescent="0.35">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row>
    <row r="677" spans="5:49" x14ac:dyDescent="0.35">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row>
    <row r="678" spans="5:49" x14ac:dyDescent="0.35">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row>
    <row r="679" spans="5:49" x14ac:dyDescent="0.35">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row>
    <row r="680" spans="5:49" x14ac:dyDescent="0.35">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row>
    <row r="681" spans="5:49" x14ac:dyDescent="0.35">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row>
    <row r="682" spans="5:49" x14ac:dyDescent="0.35">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row>
    <row r="683" spans="5:49" x14ac:dyDescent="0.35">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row>
    <row r="684" spans="5:49" x14ac:dyDescent="0.35">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row>
    <row r="685" spans="5:49" x14ac:dyDescent="0.35">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row>
    <row r="686" spans="5:49" x14ac:dyDescent="0.35">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row>
    <row r="687" spans="5:49" x14ac:dyDescent="0.35">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row>
    <row r="688" spans="5:49" x14ac:dyDescent="0.35">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row>
    <row r="689" spans="5:49" x14ac:dyDescent="0.35">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row>
    <row r="690" spans="5:49" x14ac:dyDescent="0.35">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row>
    <row r="691" spans="5:49" x14ac:dyDescent="0.35">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row>
    <row r="692" spans="5:49" x14ac:dyDescent="0.35">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row>
    <row r="693" spans="5:49" x14ac:dyDescent="0.35">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row>
    <row r="694" spans="5:49" x14ac:dyDescent="0.35">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row>
    <row r="695" spans="5:49" x14ac:dyDescent="0.35">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row>
    <row r="696" spans="5:49" x14ac:dyDescent="0.35">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row>
    <row r="697" spans="5:49" x14ac:dyDescent="0.35">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row>
    <row r="698" spans="5:49" x14ac:dyDescent="0.35">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row>
    <row r="699" spans="5:49" x14ac:dyDescent="0.35">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row>
    <row r="700" spans="5:49" x14ac:dyDescent="0.35">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row>
    <row r="701" spans="5:49" x14ac:dyDescent="0.35">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row>
    <row r="702" spans="5:49" x14ac:dyDescent="0.35">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row>
    <row r="703" spans="5:49" x14ac:dyDescent="0.35">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row>
    <row r="704" spans="5:49" x14ac:dyDescent="0.35">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row>
    <row r="705" spans="5:49" x14ac:dyDescent="0.35">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row>
    <row r="706" spans="5:49" x14ac:dyDescent="0.35">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row>
    <row r="707" spans="5:49" x14ac:dyDescent="0.35">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row>
    <row r="708" spans="5:49" x14ac:dyDescent="0.35">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row>
    <row r="709" spans="5:49" x14ac:dyDescent="0.35">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row>
    <row r="710" spans="5:49" x14ac:dyDescent="0.35">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row>
    <row r="711" spans="5:49" x14ac:dyDescent="0.35">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row>
    <row r="712" spans="5:49" x14ac:dyDescent="0.35">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row>
    <row r="713" spans="5:49" x14ac:dyDescent="0.35">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row>
    <row r="714" spans="5:49" x14ac:dyDescent="0.35">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row>
    <row r="715" spans="5:49" x14ac:dyDescent="0.35">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row>
    <row r="716" spans="5:49" x14ac:dyDescent="0.35">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row>
    <row r="717" spans="5:49" x14ac:dyDescent="0.35">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row>
    <row r="718" spans="5:49" x14ac:dyDescent="0.35">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row>
    <row r="719" spans="5:49" x14ac:dyDescent="0.35">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row>
    <row r="720" spans="5:49" x14ac:dyDescent="0.35">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row>
    <row r="721" spans="5:49" x14ac:dyDescent="0.35">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row>
    <row r="722" spans="5:49" x14ac:dyDescent="0.35">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row>
    <row r="723" spans="5:49" x14ac:dyDescent="0.35">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row>
    <row r="724" spans="5:49" x14ac:dyDescent="0.35">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row>
    <row r="725" spans="5:49" x14ac:dyDescent="0.35">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row>
    <row r="726" spans="5:49" x14ac:dyDescent="0.35">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row>
    <row r="727" spans="5:49" x14ac:dyDescent="0.35">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row>
    <row r="728" spans="5:49" x14ac:dyDescent="0.35">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row>
    <row r="729" spans="5:49" x14ac:dyDescent="0.35">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row>
    <row r="730" spans="5:49" x14ac:dyDescent="0.35">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row>
    <row r="731" spans="5:49" x14ac:dyDescent="0.35">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row>
    <row r="732" spans="5:49" x14ac:dyDescent="0.35">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row>
    <row r="733" spans="5:49" x14ac:dyDescent="0.35">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row>
    <row r="734" spans="5:49" x14ac:dyDescent="0.35">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row>
    <row r="735" spans="5:49" x14ac:dyDescent="0.35">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row>
    <row r="736" spans="5:49" x14ac:dyDescent="0.35">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row>
    <row r="737" spans="5:49" x14ac:dyDescent="0.35">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row>
    <row r="738" spans="5:49" x14ac:dyDescent="0.35">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row>
    <row r="739" spans="5:49" x14ac:dyDescent="0.35">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row>
    <row r="740" spans="5:49" x14ac:dyDescent="0.35">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row>
    <row r="741" spans="5:49" x14ac:dyDescent="0.35">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row>
    <row r="742" spans="5:49" x14ac:dyDescent="0.35">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row>
    <row r="743" spans="5:49" x14ac:dyDescent="0.35">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row>
    <row r="744" spans="5:49" x14ac:dyDescent="0.35">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row>
    <row r="745" spans="5:49" x14ac:dyDescent="0.35">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row>
    <row r="746" spans="5:49" x14ac:dyDescent="0.35">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row>
    <row r="747" spans="5:49" x14ac:dyDescent="0.35">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row>
    <row r="748" spans="5:49" x14ac:dyDescent="0.35">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row>
    <row r="749" spans="5:49" x14ac:dyDescent="0.35">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row>
    <row r="750" spans="5:49" x14ac:dyDescent="0.35">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row>
    <row r="751" spans="5:49" x14ac:dyDescent="0.35">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row>
    <row r="752" spans="5:49" x14ac:dyDescent="0.35">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row>
    <row r="753" spans="5:49" x14ac:dyDescent="0.35">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row>
    <row r="754" spans="5:49" x14ac:dyDescent="0.35">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row>
    <row r="755" spans="5:49" x14ac:dyDescent="0.35">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row>
    <row r="756" spans="5:49" x14ac:dyDescent="0.35">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row>
    <row r="757" spans="5:49" x14ac:dyDescent="0.35">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row>
    <row r="758" spans="5:49" x14ac:dyDescent="0.35">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row>
    <row r="759" spans="5:49" x14ac:dyDescent="0.35">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row>
    <row r="760" spans="5:49" x14ac:dyDescent="0.35">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row>
    <row r="761" spans="5:49" x14ac:dyDescent="0.35">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row>
    <row r="762" spans="5:49" x14ac:dyDescent="0.35">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row>
    <row r="763" spans="5:49" x14ac:dyDescent="0.35">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row>
    <row r="764" spans="5:49" x14ac:dyDescent="0.35">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row>
    <row r="765" spans="5:49" x14ac:dyDescent="0.35">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row>
    <row r="766" spans="5:49" x14ac:dyDescent="0.35">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row>
    <row r="767" spans="5:49" x14ac:dyDescent="0.35">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row>
    <row r="768" spans="5:49" x14ac:dyDescent="0.35">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row>
    <row r="769" spans="5:49" x14ac:dyDescent="0.35">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row>
    <row r="770" spans="5:49" x14ac:dyDescent="0.35">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row>
    <row r="771" spans="5:49" x14ac:dyDescent="0.35">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row>
    <row r="772" spans="5:49" x14ac:dyDescent="0.35">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row>
    <row r="773" spans="5:49" x14ac:dyDescent="0.35">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row>
    <row r="774" spans="5:49" x14ac:dyDescent="0.35">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row>
    <row r="775" spans="5:49" x14ac:dyDescent="0.35">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row>
    <row r="776" spans="5:49" x14ac:dyDescent="0.35">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row>
    <row r="777" spans="5:49" x14ac:dyDescent="0.35">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row>
    <row r="778" spans="5:49" x14ac:dyDescent="0.35">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row>
    <row r="779" spans="5:49" x14ac:dyDescent="0.35">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row>
    <row r="780" spans="5:49" x14ac:dyDescent="0.35">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row>
    <row r="781" spans="5:49" x14ac:dyDescent="0.35">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row>
    <row r="782" spans="5:49" x14ac:dyDescent="0.35">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row>
    <row r="783" spans="5:49" x14ac:dyDescent="0.35">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row>
    <row r="784" spans="5:49" x14ac:dyDescent="0.35">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row>
    <row r="785" spans="5:49" x14ac:dyDescent="0.35">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row>
    <row r="786" spans="5:49" x14ac:dyDescent="0.35">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row>
    <row r="787" spans="5:49" x14ac:dyDescent="0.35">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row>
    <row r="788" spans="5:49" x14ac:dyDescent="0.35">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row>
    <row r="789" spans="5:49" x14ac:dyDescent="0.35">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row>
    <row r="790" spans="5:49" x14ac:dyDescent="0.35">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row>
    <row r="791" spans="5:49" x14ac:dyDescent="0.35">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row>
    <row r="792" spans="5:49" x14ac:dyDescent="0.35">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row>
    <row r="793" spans="5:49" x14ac:dyDescent="0.35">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row>
    <row r="794" spans="5:49" x14ac:dyDescent="0.35">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row>
    <row r="795" spans="5:49" x14ac:dyDescent="0.35">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row>
    <row r="796" spans="5:49" x14ac:dyDescent="0.35">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row>
    <row r="797" spans="5:49" x14ac:dyDescent="0.35">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row>
    <row r="798" spans="5:49" x14ac:dyDescent="0.35">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row>
    <row r="799" spans="5:49" x14ac:dyDescent="0.35">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row>
    <row r="800" spans="5:49" x14ac:dyDescent="0.35">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row>
    <row r="801" spans="5:49" x14ac:dyDescent="0.35">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row>
    <row r="802" spans="5:49" x14ac:dyDescent="0.35">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row>
    <row r="803" spans="5:49" x14ac:dyDescent="0.35">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row>
    <row r="804" spans="5:49" x14ac:dyDescent="0.35">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row>
    <row r="805" spans="5:49" x14ac:dyDescent="0.35">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row>
    <row r="806" spans="5:49" x14ac:dyDescent="0.35">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row>
    <row r="807" spans="5:49" x14ac:dyDescent="0.35">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row>
    <row r="808" spans="5:49" x14ac:dyDescent="0.35">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row>
    <row r="809" spans="5:49" x14ac:dyDescent="0.35">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row>
    <row r="810" spans="5:49" x14ac:dyDescent="0.35">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row>
    <row r="811" spans="5:49" x14ac:dyDescent="0.35">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row>
    <row r="812" spans="5:49" x14ac:dyDescent="0.35">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row>
    <row r="813" spans="5:49" x14ac:dyDescent="0.35">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row>
    <row r="814" spans="5:49" x14ac:dyDescent="0.35">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row>
    <row r="815" spans="5:49" x14ac:dyDescent="0.35">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row>
    <row r="816" spans="5:49" x14ac:dyDescent="0.35">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row>
    <row r="817" spans="5:49" x14ac:dyDescent="0.35">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row>
    <row r="818" spans="5:49" x14ac:dyDescent="0.35">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row>
    <row r="819" spans="5:49" x14ac:dyDescent="0.35">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row>
    <row r="820" spans="5:49" x14ac:dyDescent="0.35">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row>
    <row r="821" spans="5:49" x14ac:dyDescent="0.35">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row>
    <row r="822" spans="5:49" x14ac:dyDescent="0.35">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row>
    <row r="823" spans="5:49" x14ac:dyDescent="0.35">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row>
    <row r="824" spans="5:49" x14ac:dyDescent="0.35">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row>
    <row r="825" spans="5:49" x14ac:dyDescent="0.35">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row>
    <row r="826" spans="5:49" x14ac:dyDescent="0.35">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row>
    <row r="827" spans="5:49" x14ac:dyDescent="0.35">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row>
    <row r="828" spans="5:49" x14ac:dyDescent="0.35">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row>
    <row r="829" spans="5:49" x14ac:dyDescent="0.35">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row>
    <row r="830" spans="5:49" x14ac:dyDescent="0.35">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row>
    <row r="831" spans="5:49" x14ac:dyDescent="0.35">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row>
    <row r="832" spans="5:49" x14ac:dyDescent="0.35">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row>
    <row r="833" spans="5:49" x14ac:dyDescent="0.35">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row>
    <row r="834" spans="5:49" x14ac:dyDescent="0.35">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row>
    <row r="835" spans="5:49" x14ac:dyDescent="0.35">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row>
    <row r="836" spans="5:49" x14ac:dyDescent="0.35">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row>
    <row r="837" spans="5:49" x14ac:dyDescent="0.35">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row>
    <row r="838" spans="5:49" x14ac:dyDescent="0.35">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row>
    <row r="839" spans="5:49" x14ac:dyDescent="0.35">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row>
    <row r="840" spans="5:49" x14ac:dyDescent="0.35">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row>
    <row r="841" spans="5:49" x14ac:dyDescent="0.35">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row>
    <row r="842" spans="5:49" x14ac:dyDescent="0.35">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row>
    <row r="843" spans="5:49" x14ac:dyDescent="0.35">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row>
    <row r="844" spans="5:49" x14ac:dyDescent="0.35">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row>
    <row r="845" spans="5:49" x14ac:dyDescent="0.35">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row>
    <row r="846" spans="5:49" x14ac:dyDescent="0.35">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row>
    <row r="847" spans="5:49" x14ac:dyDescent="0.35">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row>
    <row r="848" spans="5:49" x14ac:dyDescent="0.35">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row>
    <row r="849" spans="5:49" x14ac:dyDescent="0.35">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row>
    <row r="850" spans="5:49" x14ac:dyDescent="0.35">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row>
    <row r="851" spans="5:49" x14ac:dyDescent="0.35">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row>
    <row r="852" spans="5:49" x14ac:dyDescent="0.35">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row>
    <row r="853" spans="5:49" x14ac:dyDescent="0.35">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row>
    <row r="854" spans="5:49" x14ac:dyDescent="0.35">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row>
    <row r="855" spans="5:49" x14ac:dyDescent="0.35">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row>
    <row r="856" spans="5:49" x14ac:dyDescent="0.35">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row>
    <row r="857" spans="5:49" x14ac:dyDescent="0.35">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row>
    <row r="858" spans="5:49" x14ac:dyDescent="0.35">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row>
    <row r="859" spans="5:49" x14ac:dyDescent="0.35">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row>
    <row r="860" spans="5:49" x14ac:dyDescent="0.35">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row>
    <row r="861" spans="5:49" x14ac:dyDescent="0.35">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row>
    <row r="862" spans="5:49" x14ac:dyDescent="0.35">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row>
    <row r="863" spans="5:49" x14ac:dyDescent="0.35">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row>
    <row r="864" spans="5:49" x14ac:dyDescent="0.35">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row>
    <row r="865" spans="5:49" x14ac:dyDescent="0.35">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row>
    <row r="866" spans="5:49" x14ac:dyDescent="0.35">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row>
    <row r="867" spans="5:49" x14ac:dyDescent="0.35">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row>
    <row r="868" spans="5:49" x14ac:dyDescent="0.35">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row>
    <row r="869" spans="5:49" x14ac:dyDescent="0.35">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row>
    <row r="870" spans="5:49" x14ac:dyDescent="0.35">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row>
    <row r="871" spans="5:49" x14ac:dyDescent="0.35">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row>
    <row r="872" spans="5:49" x14ac:dyDescent="0.35">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row>
    <row r="873" spans="5:49" x14ac:dyDescent="0.35">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row>
    <row r="874" spans="5:49" x14ac:dyDescent="0.35">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row>
    <row r="875" spans="5:49" x14ac:dyDescent="0.35">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row>
    <row r="876" spans="5:49" x14ac:dyDescent="0.35">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row>
    <row r="877" spans="5:49" x14ac:dyDescent="0.35">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row>
    <row r="878" spans="5:49" x14ac:dyDescent="0.35">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row>
    <row r="879" spans="5:49" x14ac:dyDescent="0.35">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row>
    <row r="880" spans="5:49" x14ac:dyDescent="0.35">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row>
    <row r="881" spans="5:49" x14ac:dyDescent="0.35">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row>
    <row r="882" spans="5:49" x14ac:dyDescent="0.35">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row>
    <row r="883" spans="5:49" x14ac:dyDescent="0.35">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row>
    <row r="884" spans="5:49" x14ac:dyDescent="0.35">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row>
    <row r="885" spans="5:49" x14ac:dyDescent="0.35">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row>
    <row r="886" spans="5:49" x14ac:dyDescent="0.35">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row>
    <row r="887" spans="5:49" x14ac:dyDescent="0.35">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row>
    <row r="888" spans="5:49" x14ac:dyDescent="0.35">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row>
    <row r="889" spans="5:49" x14ac:dyDescent="0.35">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row>
    <row r="890" spans="5:49" x14ac:dyDescent="0.35">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row>
    <row r="891" spans="5:49" x14ac:dyDescent="0.35">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row>
    <row r="892" spans="5:49" x14ac:dyDescent="0.35">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row>
    <row r="893" spans="5:49" x14ac:dyDescent="0.35">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row>
    <row r="894" spans="5:49" x14ac:dyDescent="0.35">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row>
    <row r="895" spans="5:49" x14ac:dyDescent="0.35">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row>
    <row r="896" spans="5:49" x14ac:dyDescent="0.35">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row>
    <row r="897" spans="5:49" x14ac:dyDescent="0.35">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row>
    <row r="898" spans="5:49" x14ac:dyDescent="0.35">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row>
    <row r="899" spans="5:49" x14ac:dyDescent="0.35">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row>
    <row r="900" spans="5:49" x14ac:dyDescent="0.35">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row>
    <row r="901" spans="5:49" x14ac:dyDescent="0.35">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row>
    <row r="902" spans="5:49" x14ac:dyDescent="0.35">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row>
    <row r="903" spans="5:49" x14ac:dyDescent="0.35">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row>
    <row r="904" spans="5:49" x14ac:dyDescent="0.35">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row>
    <row r="905" spans="5:49" x14ac:dyDescent="0.35">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row>
    <row r="906" spans="5:49" x14ac:dyDescent="0.35">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row>
    <row r="907" spans="5:49" x14ac:dyDescent="0.35">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row>
    <row r="908" spans="5:49" x14ac:dyDescent="0.35">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row>
    <row r="909" spans="5:49" x14ac:dyDescent="0.35">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row>
    <row r="910" spans="5:49" x14ac:dyDescent="0.35">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row>
    <row r="911" spans="5:49" x14ac:dyDescent="0.35">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row>
    <row r="912" spans="5:49" x14ac:dyDescent="0.35">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row>
    <row r="913" spans="5:49" x14ac:dyDescent="0.35">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row>
    <row r="914" spans="5:49" x14ac:dyDescent="0.35">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row>
    <row r="915" spans="5:49" x14ac:dyDescent="0.35">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row>
    <row r="916" spans="5:49" x14ac:dyDescent="0.35">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row>
    <row r="917" spans="5:49" x14ac:dyDescent="0.35">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row>
    <row r="918" spans="5:49" x14ac:dyDescent="0.35">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row>
    <row r="919" spans="5:49" x14ac:dyDescent="0.35">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row>
    <row r="920" spans="5:49" x14ac:dyDescent="0.35">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row>
    <row r="921" spans="5:49" x14ac:dyDescent="0.35">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row>
    <row r="922" spans="5:49" x14ac:dyDescent="0.35">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row>
    <row r="923" spans="5:49" x14ac:dyDescent="0.35">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row>
    <row r="924" spans="5:49" x14ac:dyDescent="0.35">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row>
    <row r="925" spans="5:49" x14ac:dyDescent="0.35">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O88"/>
  <sheetViews>
    <sheetView zoomScale="80" zoomScaleNormal="80" workbookViewId="0">
      <selection activeCell="A2" sqref="A2"/>
    </sheetView>
  </sheetViews>
  <sheetFormatPr defaultColWidth="9.1796875" defaultRowHeight="14.5" x14ac:dyDescent="0.35"/>
  <cols>
    <col min="1" max="1" width="8.1796875" customWidth="1"/>
    <col min="2" max="2" width="46.1796875" customWidth="1"/>
    <col min="3" max="3" width="17.7265625" customWidth="1"/>
    <col min="4" max="4" width="121.54296875" customWidth="1"/>
    <col min="5" max="5" width="125" customWidth="1"/>
  </cols>
  <sheetData>
    <row r="1" spans="1:41" s="107" customFormat="1" ht="87.75" customHeight="1" x14ac:dyDescent="0.35">
      <c r="A1" s="132"/>
      <c r="B1" s="133"/>
      <c r="C1" s="132"/>
      <c r="D1" s="132" t="s">
        <v>7</v>
      </c>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row>
    <row r="2" spans="1:41" ht="35.25" customHeight="1" x14ac:dyDescent="0.35">
      <c r="A2" s="16"/>
      <c r="B2" s="16"/>
      <c r="C2" s="16"/>
      <c r="D2" s="16"/>
      <c r="E2" s="16"/>
      <c r="F2" s="16"/>
      <c r="G2" s="16"/>
      <c r="H2" s="16"/>
      <c r="I2" s="16" t="s">
        <v>7</v>
      </c>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s="108" customFormat="1" ht="19.5" x14ac:dyDescent="0.35">
      <c r="A3" s="134"/>
      <c r="B3" s="202" t="s">
        <v>325</v>
      </c>
      <c r="C3" s="135"/>
      <c r="D3" s="135"/>
      <c r="E3" s="117"/>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row>
    <row r="4" spans="1:41" ht="18.75" customHeight="1" x14ac:dyDescent="0.35">
      <c r="A4" s="16"/>
      <c r="B4" s="229" t="s">
        <v>294</v>
      </c>
      <c r="C4" s="230" t="s">
        <v>127</v>
      </c>
      <c r="D4" s="230" t="s">
        <v>378</v>
      </c>
      <c r="E4" s="229" t="s">
        <v>112</v>
      </c>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1" ht="28.5" customHeight="1" x14ac:dyDescent="0.35">
      <c r="A5" s="16"/>
      <c r="B5" s="290" t="s">
        <v>1278</v>
      </c>
      <c r="C5" s="203">
        <v>44927</v>
      </c>
      <c r="D5" s="291" t="s">
        <v>1276</v>
      </c>
      <c r="E5" s="292" t="s">
        <v>1316</v>
      </c>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row>
    <row r="6" spans="1:41" ht="28.5" customHeight="1" x14ac:dyDescent="0.35">
      <c r="A6" s="16"/>
      <c r="B6" s="290" t="s">
        <v>1273</v>
      </c>
      <c r="C6" s="203">
        <v>43951</v>
      </c>
      <c r="D6" s="291" t="s">
        <v>1274</v>
      </c>
      <c r="E6" s="292" t="s">
        <v>558</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41" ht="28.5" customHeight="1" x14ac:dyDescent="0.35">
      <c r="A7" s="16"/>
      <c r="B7" s="290" t="s">
        <v>636</v>
      </c>
      <c r="C7" s="203">
        <v>44525</v>
      </c>
      <c r="D7" s="291" t="s">
        <v>635</v>
      </c>
      <c r="E7" s="292" t="s">
        <v>379</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row>
    <row r="8" spans="1:41" ht="30.75" customHeight="1" x14ac:dyDescent="0.35">
      <c r="A8" s="16"/>
      <c r="B8" s="290" t="s">
        <v>380</v>
      </c>
      <c r="C8" s="203">
        <v>43007</v>
      </c>
      <c r="D8" s="291" t="s">
        <v>381</v>
      </c>
      <c r="E8" s="292" t="s">
        <v>382</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row>
    <row r="9" spans="1:41" ht="30.75" customHeight="1" x14ac:dyDescent="0.35">
      <c r="A9" s="16"/>
      <c r="B9" s="292" t="s">
        <v>1275</v>
      </c>
      <c r="C9" s="203">
        <v>45534</v>
      </c>
      <c r="D9" s="291" t="s">
        <v>1276</v>
      </c>
      <c r="E9" s="293" t="s">
        <v>1277</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41" ht="30.75" customHeight="1" x14ac:dyDescent="0.35">
      <c r="A10" s="16"/>
      <c r="B10" s="292" t="s">
        <v>1278</v>
      </c>
      <c r="C10" s="203">
        <v>45534</v>
      </c>
      <c r="D10" s="291" t="s">
        <v>1279</v>
      </c>
      <c r="E10" s="293" t="s">
        <v>1280</v>
      </c>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row>
    <row r="11" spans="1:41" ht="30.75" customHeight="1" x14ac:dyDescent="0.35">
      <c r="A11" s="16"/>
      <c r="B11" s="292" t="s">
        <v>1281</v>
      </c>
      <c r="C11" s="203">
        <v>45534</v>
      </c>
      <c r="D11" s="291" t="s">
        <v>1282</v>
      </c>
      <c r="E11" s="293" t="s">
        <v>1283</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ht="28.5" customHeight="1" x14ac:dyDescent="0.35">
      <c r="A12" s="16"/>
      <c r="B12" s="292" t="s">
        <v>656</v>
      </c>
      <c r="C12" s="203">
        <v>44965</v>
      </c>
      <c r="D12" s="293" t="s">
        <v>1284</v>
      </c>
      <c r="E12" s="293" t="s">
        <v>559</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row>
    <row r="13" spans="1:41" ht="28.5" customHeight="1" x14ac:dyDescent="0.35">
      <c r="A13" s="16"/>
      <c r="B13" s="292" t="s">
        <v>703</v>
      </c>
      <c r="C13" s="203">
        <v>44757</v>
      </c>
      <c r="D13" s="293" t="s">
        <v>704</v>
      </c>
      <c r="E13" s="294" t="s">
        <v>705</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41" ht="28.5" customHeight="1" x14ac:dyDescent="0.35">
      <c r="A14" s="16"/>
      <c r="B14" s="292" t="s">
        <v>1285</v>
      </c>
      <c r="C14" s="203">
        <v>45534</v>
      </c>
      <c r="D14" s="293" t="s">
        <v>1286</v>
      </c>
      <c r="E14" s="293" t="s">
        <v>1287</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ht="28.5" customHeight="1" x14ac:dyDescent="0.35">
      <c r="A15" s="16"/>
      <c r="B15" s="292" t="s">
        <v>1288</v>
      </c>
      <c r="C15" s="203">
        <v>45534</v>
      </c>
      <c r="D15" s="293" t="s">
        <v>1289</v>
      </c>
      <c r="E15" s="293" t="s">
        <v>1290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row>
    <row r="16" spans="1:41" ht="28.5" customHeight="1" x14ac:dyDescent="0.35">
      <c r="A16" s="16"/>
      <c r="B16" s="292" t="s">
        <v>1291</v>
      </c>
      <c r="C16" s="203">
        <v>45534</v>
      </c>
      <c r="D16" s="293" t="s">
        <v>1292</v>
      </c>
      <c r="E16" s="293" t="s">
        <v>1293</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1" ht="28.5" customHeight="1" x14ac:dyDescent="0.35">
      <c r="A17" s="16"/>
      <c r="B17" s="292" t="s">
        <v>1294</v>
      </c>
      <c r="C17" s="203">
        <v>45534</v>
      </c>
      <c r="D17" s="293" t="s">
        <v>1295</v>
      </c>
      <c r="E17" s="293" t="s">
        <v>1296</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1" ht="27.65" customHeight="1" x14ac:dyDescent="0.35">
      <c r="A18" s="16"/>
      <c r="B18" s="292" t="s">
        <v>1297</v>
      </c>
      <c r="C18" s="203">
        <v>45534</v>
      </c>
      <c r="D18" s="293" t="s">
        <v>1298</v>
      </c>
      <c r="E18" s="293" t="s">
        <v>1299</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row>
    <row r="19" spans="1:41" ht="25.5" customHeight="1" x14ac:dyDescent="0.35">
      <c r="A19" s="16"/>
      <c r="B19" s="292" t="s">
        <v>1300</v>
      </c>
      <c r="C19" s="203">
        <v>45534</v>
      </c>
      <c r="D19" s="293" t="s">
        <v>1301</v>
      </c>
      <c r="E19" s="293" t="s">
        <v>1302</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row>
    <row r="20" spans="1:41" x14ac:dyDescent="0.35">
      <c r="A20" s="16"/>
      <c r="B20" s="292" t="s">
        <v>1303</v>
      </c>
      <c r="C20" s="203">
        <v>45534</v>
      </c>
      <c r="D20" s="293" t="s">
        <v>1304</v>
      </c>
      <c r="E20" s="293" t="s">
        <v>1305</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1" x14ac:dyDescent="0.35">
      <c r="A21" s="16"/>
      <c r="B21" s="16"/>
      <c r="C21" s="16"/>
      <c r="D21" s="293"/>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x14ac:dyDescent="0.3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x14ac:dyDescent="0.3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x14ac:dyDescent="0.3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x14ac:dyDescent="0.3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x14ac:dyDescent="0.3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row>
    <row r="27" spans="1:41" x14ac:dyDescent="0.3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row>
    <row r="28" spans="1:41"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row>
    <row r="29" spans="1:41" x14ac:dyDescent="0.3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row>
    <row r="30" spans="1:41" x14ac:dyDescent="0.3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row>
    <row r="31" spans="1:41" x14ac:dyDescent="0.3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row>
    <row r="32" spans="1:41" x14ac:dyDescent="0.3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spans="1:41" x14ac:dyDescent="0.3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1:41" x14ac:dyDescent="0.3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row>
    <row r="36" spans="1:41"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x14ac:dyDescent="0.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row>
    <row r="38" spans="1:41" x14ac:dyDescent="0.3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x14ac:dyDescent="0.3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row>
    <row r="40" spans="1:41" x14ac:dyDescent="0.3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row>
    <row r="41" spans="1:41"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row>
    <row r="42" spans="1:4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row>
    <row r="44" spans="1:4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row>
    <row r="45" spans="1:4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row>
    <row r="46" spans="1:41"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row>
    <row r="47" spans="1:41"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row>
    <row r="48" spans="1:41"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row>
    <row r="49" spans="1:41"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row>
    <row r="50" spans="1:41"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row>
    <row r="51" spans="1:41"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row>
    <row r="52" spans="1:41"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row>
    <row r="53" spans="1:41"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row>
    <row r="54" spans="1:41"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row>
    <row r="55" spans="1:41"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row>
    <row r="56" spans="1:41"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row>
    <row r="57" spans="1:41"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row>
    <row r="58" spans="1:41"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row>
    <row r="59" spans="1:41"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row>
    <row r="60" spans="1:41"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row>
    <row r="61" spans="1:41"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row>
    <row r="62" spans="1:41"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row>
    <row r="63" spans="1:41"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row>
    <row r="64" spans="1:41"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row>
    <row r="65" spans="1:41"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row>
    <row r="66" spans="1:41"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row>
    <row r="67" spans="1:41"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row>
    <row r="68" spans="1:41"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row>
    <row r="69" spans="1:41"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row>
    <row r="70" spans="1:41"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row>
    <row r="71" spans="1:41"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row>
    <row r="72" spans="1:41"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row>
    <row r="73" spans="1:41"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row>
    <row r="74" spans="1:41"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row>
    <row r="75" spans="1:41"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row>
    <row r="76" spans="1:41"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row>
    <row r="77" spans="1:41"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row>
    <row r="78" spans="1:41"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row>
    <row r="79" spans="1:41"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row>
    <row r="80" spans="1:41"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row>
    <row r="81" spans="1:41"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row>
    <row r="82" spans="1:41"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row>
    <row r="83" spans="1:41"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row>
    <row r="84" spans="1:41"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row>
    <row r="85" spans="1:41"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row>
    <row r="86" spans="1:41"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row>
    <row r="87" spans="1:41" x14ac:dyDescent="0.3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row>
    <row r="88" spans="1:41" x14ac:dyDescent="0.35">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13"/>
  <sheetViews>
    <sheetView zoomScale="80" zoomScaleNormal="80" workbookViewId="0"/>
  </sheetViews>
  <sheetFormatPr defaultColWidth="8.81640625" defaultRowHeight="14.5" x14ac:dyDescent="0.35"/>
  <cols>
    <col min="1" max="1" width="3.453125" style="16" customWidth="1"/>
    <col min="2" max="2" width="31.26953125" style="16" customWidth="1"/>
    <col min="3" max="3" width="84.26953125" style="16" customWidth="1"/>
    <col min="4" max="4" width="21.7265625" style="16" customWidth="1"/>
    <col min="5" max="5" width="30.7265625" style="16" customWidth="1"/>
    <col min="6" max="16384" width="8.81640625" style="16"/>
  </cols>
  <sheetData>
    <row r="1" spans="1:8" ht="20.25" customHeight="1" x14ac:dyDescent="0.35">
      <c r="A1" s="82"/>
      <c r="B1" s="83"/>
      <c r="D1" s="84" t="s">
        <v>303</v>
      </c>
      <c r="E1" s="85"/>
      <c r="F1" s="85"/>
    </row>
    <row r="2" spans="1:8" ht="30" customHeight="1" x14ac:dyDescent="0.35">
      <c r="A2" s="82"/>
      <c r="B2" s="86" t="s">
        <v>304</v>
      </c>
      <c r="D2" s="87" t="s">
        <v>305</v>
      </c>
      <c r="E2" s="110" t="s">
        <v>672</v>
      </c>
      <c r="F2" s="85"/>
    </row>
    <row r="3" spans="1:8" ht="36" customHeight="1" x14ac:dyDescent="0.35">
      <c r="A3" s="82"/>
      <c r="B3" s="364" t="s">
        <v>326</v>
      </c>
      <c r="C3" s="364"/>
      <c r="D3" s="87" t="s">
        <v>306</v>
      </c>
      <c r="E3" s="109" t="s">
        <v>307</v>
      </c>
      <c r="F3" s="85"/>
    </row>
    <row r="4" spans="1:8" x14ac:dyDescent="0.35">
      <c r="A4" s="82"/>
      <c r="B4" s="86" t="s">
        <v>308</v>
      </c>
      <c r="E4" s="85"/>
      <c r="F4" s="85"/>
    </row>
    <row r="5" spans="1:8" x14ac:dyDescent="0.35">
      <c r="A5" s="82">
        <v>1</v>
      </c>
      <c r="B5" s="88" t="s">
        <v>309</v>
      </c>
      <c r="E5" s="85"/>
      <c r="F5" s="85"/>
    </row>
    <row r="6" spans="1:8" x14ac:dyDescent="0.35">
      <c r="A6" s="82">
        <v>2</v>
      </c>
      <c r="B6" s="88" t="s">
        <v>310</v>
      </c>
      <c r="C6" s="88"/>
      <c r="E6" s="85"/>
      <c r="F6" s="85"/>
    </row>
    <row r="7" spans="1:8" x14ac:dyDescent="0.35">
      <c r="A7" s="82">
        <v>3</v>
      </c>
      <c r="B7" s="88" t="s">
        <v>311</v>
      </c>
      <c r="E7" s="85"/>
      <c r="F7" s="85"/>
    </row>
    <row r="8" spans="1:8" x14ac:dyDescent="0.35">
      <c r="A8" s="82">
        <v>4</v>
      </c>
      <c r="B8" s="38" t="s">
        <v>126</v>
      </c>
    </row>
    <row r="10" spans="1:8" ht="15" customHeight="1" x14ac:dyDescent="0.35">
      <c r="A10" s="89">
        <v>1</v>
      </c>
      <c r="B10" s="90" t="s">
        <v>309</v>
      </c>
      <c r="C10" s="39"/>
    </row>
    <row r="11" spans="1:8" x14ac:dyDescent="0.35">
      <c r="A11" s="91"/>
      <c r="B11" s="92" t="s">
        <v>309</v>
      </c>
      <c r="C11" s="93" t="s">
        <v>312</v>
      </c>
    </row>
    <row r="12" spans="1:8" ht="15" customHeight="1" x14ac:dyDescent="0.35">
      <c r="A12" s="91"/>
      <c r="B12" s="365" t="s">
        <v>1317</v>
      </c>
      <c r="C12" s="365"/>
      <c r="D12" s="365"/>
      <c r="E12" s="365"/>
      <c r="F12" s="365"/>
      <c r="G12" s="365"/>
      <c r="H12" s="365"/>
    </row>
    <row r="13" spans="1:8" x14ac:dyDescent="0.35">
      <c r="A13" s="91"/>
      <c r="B13" s="365"/>
      <c r="C13" s="365"/>
      <c r="D13" s="365"/>
      <c r="E13" s="365"/>
      <c r="F13" s="365"/>
      <c r="G13" s="365"/>
      <c r="H13" s="365"/>
    </row>
    <row r="14" spans="1:8" x14ac:dyDescent="0.35">
      <c r="A14" s="91"/>
      <c r="B14" s="365"/>
      <c r="C14" s="365"/>
      <c r="D14" s="365"/>
      <c r="E14" s="365"/>
      <c r="F14" s="365"/>
      <c r="G14" s="365"/>
      <c r="H14" s="365"/>
    </row>
    <row r="15" spans="1:8" x14ac:dyDescent="0.35">
      <c r="A15" s="91"/>
      <c r="B15" s="365"/>
      <c r="C15" s="365"/>
      <c r="D15" s="365"/>
      <c r="E15" s="365"/>
      <c r="F15" s="365"/>
      <c r="G15" s="365"/>
      <c r="H15" s="365"/>
    </row>
    <row r="16" spans="1:8" x14ac:dyDescent="0.35">
      <c r="A16" s="91"/>
      <c r="B16" s="365"/>
      <c r="C16" s="365"/>
      <c r="D16" s="365"/>
      <c r="E16" s="365"/>
      <c r="F16" s="365"/>
      <c r="G16" s="365"/>
      <c r="H16" s="365"/>
    </row>
    <row r="17" spans="1:8" x14ac:dyDescent="0.35">
      <c r="A17" s="91"/>
      <c r="B17" s="365"/>
      <c r="C17" s="365"/>
      <c r="D17" s="365"/>
      <c r="E17" s="365"/>
      <c r="F17" s="365"/>
      <c r="G17" s="365"/>
      <c r="H17" s="365"/>
    </row>
    <row r="18" spans="1:8" x14ac:dyDescent="0.35">
      <c r="A18" s="91"/>
      <c r="B18" s="365"/>
      <c r="C18" s="365"/>
      <c r="D18" s="365"/>
      <c r="E18" s="365"/>
      <c r="F18" s="365"/>
      <c r="G18" s="365"/>
      <c r="H18" s="365"/>
    </row>
    <row r="19" spans="1:8" x14ac:dyDescent="0.35">
      <c r="A19" s="91"/>
      <c r="B19" s="365"/>
      <c r="C19" s="365"/>
      <c r="D19" s="365"/>
      <c r="E19" s="365"/>
      <c r="F19" s="365"/>
      <c r="G19" s="365"/>
      <c r="H19" s="365"/>
    </row>
    <row r="20" spans="1:8" x14ac:dyDescent="0.35">
      <c r="A20" s="91"/>
      <c r="B20" s="365"/>
      <c r="C20" s="365"/>
      <c r="D20" s="365"/>
      <c r="E20" s="365"/>
      <c r="F20" s="365"/>
      <c r="G20" s="365"/>
      <c r="H20" s="365"/>
    </row>
    <row r="21" spans="1:8" x14ac:dyDescent="0.35">
      <c r="A21" s="91"/>
      <c r="B21" s="365"/>
      <c r="C21" s="365"/>
      <c r="D21" s="365"/>
      <c r="E21" s="365"/>
      <c r="F21" s="365"/>
      <c r="G21" s="365"/>
      <c r="H21" s="365"/>
    </row>
    <row r="22" spans="1:8" x14ac:dyDescent="0.35">
      <c r="A22" s="91"/>
      <c r="B22" s="365"/>
      <c r="C22" s="365"/>
      <c r="D22" s="365"/>
      <c r="E22" s="365"/>
      <c r="F22" s="365"/>
      <c r="G22" s="365"/>
      <c r="H22" s="365"/>
    </row>
    <row r="23" spans="1:8" x14ac:dyDescent="0.35">
      <c r="A23" s="91"/>
      <c r="B23" s="365"/>
      <c r="C23" s="365"/>
      <c r="D23" s="365"/>
      <c r="E23" s="365"/>
      <c r="F23" s="365"/>
      <c r="G23" s="365"/>
      <c r="H23" s="365"/>
    </row>
    <row r="24" spans="1:8" x14ac:dyDescent="0.35">
      <c r="A24" s="91"/>
      <c r="B24" s="365"/>
      <c r="C24" s="365"/>
      <c r="D24" s="365"/>
      <c r="E24" s="365"/>
      <c r="F24" s="365"/>
      <c r="G24" s="365"/>
      <c r="H24" s="365"/>
    </row>
    <row r="25" spans="1:8" ht="117.75" customHeight="1" x14ac:dyDescent="0.35">
      <c r="A25" s="91"/>
      <c r="B25" s="365"/>
      <c r="C25" s="365"/>
      <c r="D25" s="365"/>
      <c r="E25" s="365"/>
      <c r="F25" s="365"/>
      <c r="G25" s="365"/>
      <c r="H25" s="365"/>
    </row>
    <row r="26" spans="1:8" x14ac:dyDescent="0.35">
      <c r="B26" s="94" t="s">
        <v>313</v>
      </c>
    </row>
    <row r="27" spans="1:8" x14ac:dyDescent="0.35">
      <c r="C27" s="93"/>
    </row>
    <row r="28" spans="1:8" x14ac:dyDescent="0.35">
      <c r="A28" s="89">
        <v>2</v>
      </c>
      <c r="B28" s="95" t="s">
        <v>310</v>
      </c>
      <c r="C28" s="39"/>
    </row>
    <row r="29" spans="1:8" x14ac:dyDescent="0.35">
      <c r="A29" s="91"/>
      <c r="B29" s="366" t="s">
        <v>327</v>
      </c>
      <c r="C29" s="366"/>
    </row>
    <row r="30" spans="1:8" x14ac:dyDescent="0.35">
      <c r="A30" s="91"/>
      <c r="B30" s="92" t="s">
        <v>328</v>
      </c>
      <c r="C30" s="93" t="s">
        <v>312</v>
      </c>
    </row>
    <row r="31" spans="1:8" x14ac:dyDescent="0.35">
      <c r="B31" s="96" t="s">
        <v>314</v>
      </c>
      <c r="C31" s="97" t="s">
        <v>330</v>
      </c>
      <c r="E31" s="16" t="s">
        <v>7</v>
      </c>
    </row>
    <row r="32" spans="1:8" ht="112.5" customHeight="1" x14ac:dyDescent="0.35">
      <c r="B32" s="121" t="s">
        <v>128</v>
      </c>
      <c r="C32" s="98" t="s">
        <v>864</v>
      </c>
    </row>
    <row r="33" spans="1:5" ht="24" x14ac:dyDescent="0.35">
      <c r="B33" s="121" t="s">
        <v>332</v>
      </c>
      <c r="C33" s="98" t="s">
        <v>336</v>
      </c>
    </row>
    <row r="34" spans="1:5" ht="67.400000000000006" customHeight="1" x14ac:dyDescent="0.35">
      <c r="B34" s="121" t="s">
        <v>129</v>
      </c>
      <c r="C34" s="98" t="s">
        <v>1336</v>
      </c>
      <c r="E34" s="16" t="s">
        <v>7</v>
      </c>
    </row>
    <row r="35" spans="1:5" ht="116.25" customHeight="1" x14ac:dyDescent="0.35">
      <c r="B35" s="121" t="s">
        <v>1308</v>
      </c>
      <c r="C35" s="98" t="s">
        <v>1337</v>
      </c>
      <c r="E35" s="16" t="s">
        <v>7</v>
      </c>
    </row>
    <row r="36" spans="1:5" ht="66.75" customHeight="1" x14ac:dyDescent="0.35">
      <c r="B36" s="121" t="s">
        <v>915</v>
      </c>
      <c r="C36" s="98" t="s">
        <v>1338</v>
      </c>
    </row>
    <row r="37" spans="1:5" ht="63.75" customHeight="1" x14ac:dyDescent="0.35">
      <c r="B37" s="121" t="s">
        <v>1309</v>
      </c>
      <c r="C37" s="98" t="s">
        <v>342</v>
      </c>
    </row>
    <row r="38" spans="1:5" ht="55.5" customHeight="1" x14ac:dyDescent="0.35">
      <c r="B38" s="121" t="s">
        <v>1310</v>
      </c>
      <c r="C38" s="98" t="s">
        <v>1313</v>
      </c>
    </row>
    <row r="39" spans="1:5" ht="47.15" customHeight="1" x14ac:dyDescent="0.35">
      <c r="B39" s="121" t="s">
        <v>1311</v>
      </c>
      <c r="C39" s="99" t="s">
        <v>1312</v>
      </c>
    </row>
    <row r="40" spans="1:5" ht="26.9" customHeight="1" x14ac:dyDescent="0.35">
      <c r="B40" s="121" t="s">
        <v>333</v>
      </c>
      <c r="C40" s="99" t="s">
        <v>315</v>
      </c>
    </row>
    <row r="41" spans="1:5" x14ac:dyDescent="0.35">
      <c r="B41" s="94" t="s">
        <v>313</v>
      </c>
    </row>
    <row r="44" spans="1:5" x14ac:dyDescent="0.35">
      <c r="A44" s="89">
        <v>3</v>
      </c>
      <c r="B44" s="95" t="s">
        <v>311</v>
      </c>
      <c r="C44" s="100"/>
    </row>
    <row r="45" spans="1:5" x14ac:dyDescent="0.35">
      <c r="A45" s="91"/>
      <c r="B45" s="92" t="s">
        <v>329</v>
      </c>
      <c r="C45" s="93"/>
    </row>
    <row r="46" spans="1:5" x14ac:dyDescent="0.35">
      <c r="A46" s="91"/>
      <c r="B46" s="96" t="s">
        <v>316</v>
      </c>
      <c r="C46" s="97" t="s">
        <v>317</v>
      </c>
    </row>
    <row r="47" spans="1:5" ht="21" customHeight="1" x14ac:dyDescent="0.35">
      <c r="A47" s="91"/>
      <c r="B47" s="121" t="s">
        <v>238</v>
      </c>
      <c r="C47" s="99" t="s">
        <v>135</v>
      </c>
    </row>
    <row r="48" spans="1:5" ht="27" customHeight="1" x14ac:dyDescent="0.35">
      <c r="A48" s="91"/>
      <c r="B48" s="121" t="s">
        <v>130</v>
      </c>
      <c r="C48" s="99" t="s">
        <v>131</v>
      </c>
    </row>
    <row r="49" spans="1:5" ht="21.75" customHeight="1" x14ac:dyDescent="0.35">
      <c r="A49" s="91"/>
      <c r="B49" s="121" t="s">
        <v>0</v>
      </c>
      <c r="C49" s="98" t="s">
        <v>132</v>
      </c>
    </row>
    <row r="50" spans="1:5" ht="60" customHeight="1" x14ac:dyDescent="0.35">
      <c r="A50" s="91"/>
      <c r="B50" s="121" t="s">
        <v>133</v>
      </c>
      <c r="C50" s="99" t="s">
        <v>337</v>
      </c>
    </row>
    <row r="51" spans="1:5" ht="34.5" customHeight="1" x14ac:dyDescent="0.35">
      <c r="B51" s="121" t="s">
        <v>866</v>
      </c>
      <c r="C51" s="99" t="s">
        <v>1315</v>
      </c>
    </row>
    <row r="52" spans="1:5" ht="21" customHeight="1" x14ac:dyDescent="0.35">
      <c r="A52" s="91"/>
      <c r="B52" s="121" t="s">
        <v>215</v>
      </c>
      <c r="C52" s="99" t="s">
        <v>134</v>
      </c>
    </row>
    <row r="53" spans="1:5" ht="21" customHeight="1" x14ac:dyDescent="0.35">
      <c r="A53" s="91"/>
      <c r="B53" s="121" t="s">
        <v>239</v>
      </c>
      <c r="C53" s="99" t="s">
        <v>240</v>
      </c>
    </row>
    <row r="54" spans="1:5" ht="21" customHeight="1" x14ac:dyDescent="0.35">
      <c r="A54" s="91"/>
      <c r="B54" s="121" t="s">
        <v>1</v>
      </c>
      <c r="C54" s="99" t="s">
        <v>241</v>
      </c>
    </row>
    <row r="55" spans="1:5" ht="21" customHeight="1" x14ac:dyDescent="0.35">
      <c r="A55" s="91"/>
      <c r="B55" s="121" t="s">
        <v>15</v>
      </c>
      <c r="C55" s="99" t="s">
        <v>136</v>
      </c>
    </row>
    <row r="56" spans="1:5" ht="101.25" customHeight="1" x14ac:dyDescent="0.35">
      <c r="A56" s="91"/>
      <c r="B56" s="121" t="s">
        <v>2</v>
      </c>
      <c r="C56" s="99" t="s">
        <v>345</v>
      </c>
    </row>
    <row r="57" spans="1:5" ht="60" customHeight="1" x14ac:dyDescent="0.35">
      <c r="A57" s="91"/>
      <c r="B57" s="121" t="s">
        <v>290</v>
      </c>
      <c r="C57" s="99" t="s">
        <v>292</v>
      </c>
    </row>
    <row r="58" spans="1:5" ht="21.75" customHeight="1" x14ac:dyDescent="0.35">
      <c r="A58" s="91"/>
      <c r="B58" s="121" t="s">
        <v>3</v>
      </c>
      <c r="C58" s="99" t="s">
        <v>137</v>
      </c>
    </row>
    <row r="59" spans="1:5" x14ac:dyDescent="0.35">
      <c r="B59" s="94" t="s">
        <v>313</v>
      </c>
    </row>
    <row r="61" spans="1:5" x14ac:dyDescent="0.35">
      <c r="A61" s="89">
        <v>4</v>
      </c>
      <c r="B61" s="95" t="s">
        <v>126</v>
      </c>
      <c r="C61" s="39"/>
    </row>
    <row r="62" spans="1:5" x14ac:dyDescent="0.35">
      <c r="A62" s="91"/>
      <c r="B62" s="92" t="s">
        <v>331</v>
      </c>
      <c r="C62" s="93"/>
    </row>
    <row r="63" spans="1:5" x14ac:dyDescent="0.35">
      <c r="A63" s="91"/>
      <c r="B63" s="101" t="s">
        <v>318</v>
      </c>
      <c r="C63" s="367" t="s">
        <v>319</v>
      </c>
      <c r="D63" s="368"/>
      <c r="E63" s="368"/>
    </row>
    <row r="64" spans="1:5" x14ac:dyDescent="0.35">
      <c r="A64" s="91"/>
      <c r="B64" s="122" t="s">
        <v>139</v>
      </c>
      <c r="C64" s="356" t="s">
        <v>140</v>
      </c>
      <c r="D64" s="356" t="s">
        <v>140</v>
      </c>
      <c r="E64" s="356" t="s">
        <v>140</v>
      </c>
    </row>
    <row r="65" spans="1:5" x14ac:dyDescent="0.35">
      <c r="A65" s="91"/>
      <c r="B65" s="122" t="s">
        <v>320</v>
      </c>
      <c r="C65" s="358" t="s">
        <v>321</v>
      </c>
      <c r="D65" s="359"/>
      <c r="E65" s="360"/>
    </row>
    <row r="66" spans="1:5" x14ac:dyDescent="0.35">
      <c r="A66" s="91"/>
      <c r="B66" s="122" t="s">
        <v>141</v>
      </c>
      <c r="C66" s="356" t="s">
        <v>142</v>
      </c>
      <c r="D66" s="356" t="s">
        <v>142</v>
      </c>
      <c r="E66" s="356" t="s">
        <v>142</v>
      </c>
    </row>
    <row r="67" spans="1:5" x14ac:dyDescent="0.35">
      <c r="A67" s="91"/>
      <c r="B67" s="122" t="s">
        <v>143</v>
      </c>
      <c r="C67" s="356" t="s">
        <v>144</v>
      </c>
      <c r="D67" s="356" t="s">
        <v>144</v>
      </c>
      <c r="E67" s="356" t="s">
        <v>144</v>
      </c>
    </row>
    <row r="68" spans="1:5" x14ac:dyDescent="0.35">
      <c r="A68" s="91"/>
      <c r="B68" s="122" t="s">
        <v>145</v>
      </c>
      <c r="C68" s="356" t="s">
        <v>146</v>
      </c>
      <c r="D68" s="356" t="s">
        <v>146</v>
      </c>
      <c r="E68" s="356" t="s">
        <v>146</v>
      </c>
    </row>
    <row r="69" spans="1:5" x14ac:dyDescent="0.35">
      <c r="A69" s="91"/>
      <c r="B69" s="122" t="s">
        <v>147</v>
      </c>
      <c r="C69" s="356" t="s">
        <v>148</v>
      </c>
      <c r="D69" s="356" t="s">
        <v>148</v>
      </c>
      <c r="E69" s="356" t="s">
        <v>148</v>
      </c>
    </row>
    <row r="70" spans="1:5" x14ac:dyDescent="0.35">
      <c r="A70" s="91"/>
      <c r="B70" s="122" t="s">
        <v>149</v>
      </c>
      <c r="C70" s="356" t="s">
        <v>150</v>
      </c>
      <c r="D70" s="356" t="s">
        <v>150</v>
      </c>
      <c r="E70" s="356" t="s">
        <v>150</v>
      </c>
    </row>
    <row r="71" spans="1:5" x14ac:dyDescent="0.35">
      <c r="A71" s="91"/>
      <c r="B71" s="122" t="s">
        <v>151</v>
      </c>
      <c r="C71" s="356" t="s">
        <v>152</v>
      </c>
      <c r="D71" s="356" t="s">
        <v>152</v>
      </c>
      <c r="E71" s="356" t="s">
        <v>152</v>
      </c>
    </row>
    <row r="72" spans="1:5" x14ac:dyDescent="0.35">
      <c r="A72" s="91"/>
      <c r="B72" s="122" t="s">
        <v>153</v>
      </c>
      <c r="C72" s="356" t="s">
        <v>154</v>
      </c>
      <c r="D72" s="356" t="s">
        <v>154</v>
      </c>
      <c r="E72" s="356" t="s">
        <v>154</v>
      </c>
    </row>
    <row r="73" spans="1:5" x14ac:dyDescent="0.35">
      <c r="A73" s="91"/>
      <c r="B73" s="122" t="s">
        <v>155</v>
      </c>
      <c r="C73" s="356" t="s">
        <v>156</v>
      </c>
      <c r="D73" s="356" t="s">
        <v>156</v>
      </c>
      <c r="E73" s="356" t="s">
        <v>156</v>
      </c>
    </row>
    <row r="74" spans="1:5" x14ac:dyDescent="0.35">
      <c r="A74" s="91"/>
      <c r="B74" s="122" t="s">
        <v>157</v>
      </c>
      <c r="C74" s="356" t="s">
        <v>158</v>
      </c>
      <c r="D74" s="356" t="s">
        <v>158</v>
      </c>
      <c r="E74" s="356" t="s">
        <v>158</v>
      </c>
    </row>
    <row r="75" spans="1:5" x14ac:dyDescent="0.35">
      <c r="A75" s="91"/>
      <c r="B75" s="122" t="s">
        <v>374</v>
      </c>
      <c r="C75" s="361" t="s">
        <v>375</v>
      </c>
      <c r="D75" s="362"/>
      <c r="E75" s="363"/>
    </row>
    <row r="76" spans="1:5" x14ac:dyDescent="0.35">
      <c r="A76" s="91"/>
      <c r="B76" s="122" t="s">
        <v>376</v>
      </c>
      <c r="C76" s="358" t="s">
        <v>377</v>
      </c>
      <c r="D76" s="359"/>
      <c r="E76" s="360"/>
    </row>
    <row r="77" spans="1:5" x14ac:dyDescent="0.35">
      <c r="A77" s="91"/>
      <c r="B77" s="122" t="s">
        <v>159</v>
      </c>
      <c r="C77" s="356" t="s">
        <v>160</v>
      </c>
      <c r="D77" s="356" t="s">
        <v>160</v>
      </c>
      <c r="E77" s="356" t="s">
        <v>160</v>
      </c>
    </row>
    <row r="78" spans="1:5" x14ac:dyDescent="0.35">
      <c r="A78" s="91"/>
      <c r="B78" s="122" t="s">
        <v>161</v>
      </c>
      <c r="C78" s="356" t="s">
        <v>162</v>
      </c>
      <c r="D78" s="356" t="s">
        <v>162</v>
      </c>
      <c r="E78" s="356" t="s">
        <v>162</v>
      </c>
    </row>
    <row r="79" spans="1:5" x14ac:dyDescent="0.35">
      <c r="A79" s="91"/>
      <c r="B79" s="122" t="s">
        <v>163</v>
      </c>
      <c r="C79" s="356" t="s">
        <v>164</v>
      </c>
      <c r="D79" s="356" t="s">
        <v>164</v>
      </c>
      <c r="E79" s="356" t="s">
        <v>164</v>
      </c>
    </row>
    <row r="80" spans="1:5" x14ac:dyDescent="0.35">
      <c r="A80" s="91"/>
      <c r="B80" s="122" t="s">
        <v>433</v>
      </c>
      <c r="C80" s="358" t="s">
        <v>434</v>
      </c>
      <c r="D80" s="359"/>
      <c r="E80" s="360"/>
    </row>
    <row r="81" spans="1:5" x14ac:dyDescent="0.35">
      <c r="A81" s="91"/>
      <c r="B81" s="122" t="s">
        <v>165</v>
      </c>
      <c r="C81" s="356" t="s">
        <v>166</v>
      </c>
      <c r="D81" s="356" t="s">
        <v>166</v>
      </c>
      <c r="E81" s="356" t="s">
        <v>166</v>
      </c>
    </row>
    <row r="82" spans="1:5" x14ac:dyDescent="0.35">
      <c r="A82" s="91"/>
      <c r="B82" s="122" t="s">
        <v>167</v>
      </c>
      <c r="C82" s="356" t="s">
        <v>168</v>
      </c>
      <c r="D82" s="356" t="s">
        <v>168</v>
      </c>
      <c r="E82" s="356" t="s">
        <v>168</v>
      </c>
    </row>
    <row r="83" spans="1:5" x14ac:dyDescent="0.35">
      <c r="A83" s="91"/>
      <c r="B83" s="122" t="s">
        <v>169</v>
      </c>
      <c r="C83" s="356" t="s">
        <v>170</v>
      </c>
      <c r="D83" s="356" t="s">
        <v>170</v>
      </c>
      <c r="E83" s="356" t="s">
        <v>170</v>
      </c>
    </row>
    <row r="84" spans="1:5" x14ac:dyDescent="0.35">
      <c r="A84" s="91"/>
      <c r="B84" s="122" t="s">
        <v>171</v>
      </c>
      <c r="C84" s="356" t="s">
        <v>172</v>
      </c>
      <c r="D84" s="356" t="s">
        <v>172</v>
      </c>
      <c r="E84" s="356" t="s">
        <v>172</v>
      </c>
    </row>
    <row r="85" spans="1:5" x14ac:dyDescent="0.35">
      <c r="A85" s="91"/>
      <c r="B85" s="122" t="s">
        <v>173</v>
      </c>
      <c r="C85" s="356" t="s">
        <v>174</v>
      </c>
      <c r="D85" s="356" t="s">
        <v>174</v>
      </c>
      <c r="E85" s="356" t="s">
        <v>174</v>
      </c>
    </row>
    <row r="86" spans="1:5" x14ac:dyDescent="0.35">
      <c r="B86" s="122" t="s">
        <v>175</v>
      </c>
      <c r="C86" s="356" t="s">
        <v>176</v>
      </c>
      <c r="D86" s="356" t="s">
        <v>176</v>
      </c>
      <c r="E86" s="356" t="s">
        <v>176</v>
      </c>
    </row>
    <row r="87" spans="1:5" x14ac:dyDescent="0.35">
      <c r="B87" s="122" t="s">
        <v>177</v>
      </c>
      <c r="C87" s="356" t="s">
        <v>178</v>
      </c>
      <c r="D87" s="356" t="s">
        <v>178</v>
      </c>
      <c r="E87" s="356" t="s">
        <v>178</v>
      </c>
    </row>
    <row r="88" spans="1:5" x14ac:dyDescent="0.35">
      <c r="B88" s="122" t="s">
        <v>179</v>
      </c>
      <c r="C88" s="356" t="s">
        <v>180</v>
      </c>
      <c r="D88" s="356" t="s">
        <v>180</v>
      </c>
      <c r="E88" s="356" t="s">
        <v>180</v>
      </c>
    </row>
    <row r="89" spans="1:5" x14ac:dyDescent="0.35">
      <c r="B89" s="122" t="s">
        <v>181</v>
      </c>
      <c r="C89" s="356" t="s">
        <v>182</v>
      </c>
      <c r="D89" s="356" t="s">
        <v>182</v>
      </c>
      <c r="E89" s="356" t="s">
        <v>182</v>
      </c>
    </row>
    <row r="90" spans="1:5" x14ac:dyDescent="0.35">
      <c r="B90" s="122" t="s">
        <v>435</v>
      </c>
      <c r="C90" s="358" t="s">
        <v>436</v>
      </c>
      <c r="D90" s="359"/>
      <c r="E90" s="360"/>
    </row>
    <row r="91" spans="1:5" x14ac:dyDescent="0.35">
      <c r="B91" s="122" t="s">
        <v>183</v>
      </c>
      <c r="C91" s="358" t="s">
        <v>184</v>
      </c>
      <c r="D91" s="359" t="s">
        <v>184</v>
      </c>
      <c r="E91" s="360" t="s">
        <v>184</v>
      </c>
    </row>
    <row r="92" spans="1:5" x14ac:dyDescent="0.35">
      <c r="B92" s="122" t="s">
        <v>866</v>
      </c>
      <c r="C92" s="358" t="s">
        <v>867</v>
      </c>
      <c r="D92" s="359"/>
      <c r="E92" s="360"/>
    </row>
    <row r="93" spans="1:5" x14ac:dyDescent="0.35">
      <c r="B93" s="122" t="s">
        <v>437</v>
      </c>
      <c r="C93" s="358" t="s">
        <v>438</v>
      </c>
      <c r="D93" s="359"/>
      <c r="E93" s="360"/>
    </row>
    <row r="94" spans="1:5" x14ac:dyDescent="0.35">
      <c r="B94" s="122" t="s">
        <v>185</v>
      </c>
      <c r="C94" s="356" t="s">
        <v>186</v>
      </c>
      <c r="D94" s="356" t="s">
        <v>186</v>
      </c>
      <c r="E94" s="356" t="s">
        <v>186</v>
      </c>
    </row>
    <row r="95" spans="1:5" x14ac:dyDescent="0.35">
      <c r="B95" s="122" t="s">
        <v>187</v>
      </c>
      <c r="C95" s="356" t="s">
        <v>188</v>
      </c>
      <c r="D95" s="356" t="s">
        <v>188</v>
      </c>
      <c r="E95" s="356" t="s">
        <v>188</v>
      </c>
    </row>
    <row r="96" spans="1:5" x14ac:dyDescent="0.35">
      <c r="B96" s="122" t="s">
        <v>439</v>
      </c>
      <c r="C96" s="356" t="s">
        <v>440</v>
      </c>
      <c r="D96" s="356" t="s">
        <v>188</v>
      </c>
      <c r="E96" s="356" t="s">
        <v>188</v>
      </c>
    </row>
    <row r="97" spans="2:5" x14ac:dyDescent="0.35">
      <c r="B97" s="122" t="s">
        <v>189</v>
      </c>
      <c r="C97" s="356" t="s">
        <v>190</v>
      </c>
      <c r="D97" s="356" t="s">
        <v>190</v>
      </c>
      <c r="E97" s="356" t="s">
        <v>190</v>
      </c>
    </row>
    <row r="98" spans="2:5" x14ac:dyDescent="0.35">
      <c r="B98" s="122" t="s">
        <v>191</v>
      </c>
      <c r="C98" s="356" t="s">
        <v>192</v>
      </c>
      <c r="D98" s="356" t="s">
        <v>192</v>
      </c>
      <c r="E98" s="356" t="s">
        <v>192</v>
      </c>
    </row>
    <row r="99" spans="2:5" x14ac:dyDescent="0.35">
      <c r="B99" s="122" t="s">
        <v>193</v>
      </c>
      <c r="C99" s="356" t="s">
        <v>194</v>
      </c>
      <c r="D99" s="356" t="s">
        <v>194</v>
      </c>
      <c r="E99" s="356" t="s">
        <v>194</v>
      </c>
    </row>
    <row r="100" spans="2:5" x14ac:dyDescent="0.35">
      <c r="B100" s="122" t="s">
        <v>195</v>
      </c>
      <c r="C100" s="356" t="s">
        <v>196</v>
      </c>
      <c r="D100" s="356" t="s">
        <v>196</v>
      </c>
      <c r="E100" s="356" t="s">
        <v>196</v>
      </c>
    </row>
    <row r="101" spans="2:5" x14ac:dyDescent="0.35">
      <c r="B101" s="122" t="s">
        <v>197</v>
      </c>
      <c r="C101" s="356" t="s">
        <v>198</v>
      </c>
      <c r="D101" s="356" t="s">
        <v>198</v>
      </c>
      <c r="E101" s="356" t="s">
        <v>198</v>
      </c>
    </row>
    <row r="102" spans="2:5" x14ac:dyDescent="0.35">
      <c r="B102" s="122" t="s">
        <v>199</v>
      </c>
      <c r="C102" s="356" t="s">
        <v>200</v>
      </c>
      <c r="D102" s="356" t="s">
        <v>200</v>
      </c>
      <c r="E102" s="356" t="s">
        <v>200</v>
      </c>
    </row>
    <row r="103" spans="2:5" x14ac:dyDescent="0.35">
      <c r="B103" s="122" t="s">
        <v>441</v>
      </c>
      <c r="C103" s="358" t="s">
        <v>442</v>
      </c>
      <c r="D103" s="359"/>
      <c r="E103" s="360"/>
    </row>
    <row r="104" spans="2:5" x14ac:dyDescent="0.35">
      <c r="B104" s="122" t="s">
        <v>443</v>
      </c>
      <c r="C104" s="358" t="s">
        <v>444</v>
      </c>
      <c r="D104" s="359"/>
      <c r="E104" s="360"/>
    </row>
    <row r="105" spans="2:5" x14ac:dyDescent="0.35">
      <c r="B105" s="122" t="s">
        <v>201</v>
      </c>
      <c r="C105" s="356" t="s">
        <v>202</v>
      </c>
      <c r="D105" s="356" t="s">
        <v>202</v>
      </c>
      <c r="E105" s="356" t="s">
        <v>202</v>
      </c>
    </row>
    <row r="106" spans="2:5" x14ac:dyDescent="0.35">
      <c r="B106" s="122" t="s">
        <v>203</v>
      </c>
      <c r="C106" s="356" t="s">
        <v>204</v>
      </c>
      <c r="D106" s="356" t="s">
        <v>204</v>
      </c>
      <c r="E106" s="356" t="s">
        <v>204</v>
      </c>
    </row>
    <row r="107" spans="2:5" x14ac:dyDescent="0.35">
      <c r="B107" s="122" t="s">
        <v>205</v>
      </c>
      <c r="C107" s="356" t="s">
        <v>206</v>
      </c>
      <c r="D107" s="356" t="s">
        <v>206</v>
      </c>
      <c r="E107" s="356" t="s">
        <v>206</v>
      </c>
    </row>
    <row r="108" spans="2:5" x14ac:dyDescent="0.35">
      <c r="B108" s="122" t="s">
        <v>207</v>
      </c>
      <c r="C108" s="356" t="s">
        <v>208</v>
      </c>
      <c r="D108" s="356" t="s">
        <v>208</v>
      </c>
      <c r="E108" s="356" t="s">
        <v>208</v>
      </c>
    </row>
    <row r="109" spans="2:5" x14ac:dyDescent="0.35">
      <c r="B109" s="122" t="s">
        <v>209</v>
      </c>
      <c r="C109" s="356" t="s">
        <v>210</v>
      </c>
      <c r="D109" s="356" t="s">
        <v>210</v>
      </c>
      <c r="E109" s="356" t="s">
        <v>210</v>
      </c>
    </row>
    <row r="110" spans="2:5" x14ac:dyDescent="0.35">
      <c r="B110" s="122" t="s">
        <v>211</v>
      </c>
      <c r="C110" s="356" t="s">
        <v>212</v>
      </c>
      <c r="D110" s="356" t="s">
        <v>212</v>
      </c>
      <c r="E110" s="356" t="s">
        <v>212</v>
      </c>
    </row>
    <row r="111" spans="2:5" x14ac:dyDescent="0.35">
      <c r="B111" s="122" t="s">
        <v>213</v>
      </c>
      <c r="C111" s="356" t="s">
        <v>214</v>
      </c>
      <c r="D111" s="356" t="s">
        <v>214</v>
      </c>
      <c r="E111" s="356" t="s">
        <v>214</v>
      </c>
    </row>
    <row r="112" spans="2:5" x14ac:dyDescent="0.35">
      <c r="B112" s="122" t="s">
        <v>445</v>
      </c>
      <c r="C112" s="356" t="s">
        <v>446</v>
      </c>
      <c r="D112" s="356" t="s">
        <v>214</v>
      </c>
      <c r="E112" s="356" t="s">
        <v>214</v>
      </c>
    </row>
    <row r="113" spans="2:5" x14ac:dyDescent="0.35">
      <c r="B113" s="94" t="s">
        <v>138</v>
      </c>
      <c r="C113" s="357"/>
      <c r="D113" s="357"/>
      <c r="E113" s="357"/>
    </row>
  </sheetData>
  <mergeCells count="54">
    <mergeCell ref="C70:E70"/>
    <mergeCell ref="B3:C3"/>
    <mergeCell ref="B12:H25"/>
    <mergeCell ref="B29:C29"/>
    <mergeCell ref="C63:E63"/>
    <mergeCell ref="C64:E64"/>
    <mergeCell ref="C65:E65"/>
    <mergeCell ref="C66:E66"/>
    <mergeCell ref="C67:E67"/>
    <mergeCell ref="C68:E68"/>
    <mergeCell ref="C69:E69"/>
    <mergeCell ref="C85:E85"/>
    <mergeCell ref="C71:E71"/>
    <mergeCell ref="C72:E72"/>
    <mergeCell ref="C73:E73"/>
    <mergeCell ref="C74:E74"/>
    <mergeCell ref="C77:E77"/>
    <mergeCell ref="C78:E78"/>
    <mergeCell ref="C79:E79"/>
    <mergeCell ref="C81:E81"/>
    <mergeCell ref="C82:E82"/>
    <mergeCell ref="C83:E83"/>
    <mergeCell ref="C84:E84"/>
    <mergeCell ref="C75:E75"/>
    <mergeCell ref="C76:E76"/>
    <mergeCell ref="C80:E80"/>
    <mergeCell ref="C101:E101"/>
    <mergeCell ref="C86:E86"/>
    <mergeCell ref="C87:E87"/>
    <mergeCell ref="C88:E88"/>
    <mergeCell ref="C89:E89"/>
    <mergeCell ref="C91:E91"/>
    <mergeCell ref="C94:E94"/>
    <mergeCell ref="C95:E95"/>
    <mergeCell ref="C97:E97"/>
    <mergeCell ref="C98:E98"/>
    <mergeCell ref="C99:E99"/>
    <mergeCell ref="C100:E100"/>
    <mergeCell ref="C90:E90"/>
    <mergeCell ref="C93:E93"/>
    <mergeCell ref="C96:E96"/>
    <mergeCell ref="C92:E92"/>
    <mergeCell ref="C110:E110"/>
    <mergeCell ref="C112:E112"/>
    <mergeCell ref="C113:E113"/>
    <mergeCell ref="C102:E102"/>
    <mergeCell ref="C105:E105"/>
    <mergeCell ref="C106:E106"/>
    <mergeCell ref="C107:E107"/>
    <mergeCell ref="C108:E108"/>
    <mergeCell ref="C109:E109"/>
    <mergeCell ref="C103:E103"/>
    <mergeCell ref="C104:E104"/>
    <mergeCell ref="C111:E111"/>
  </mergeCells>
  <hyperlinks>
    <hyperlink ref="B5" location="Intro!B10" display="What test material do I need?" xr:uid="{9C9D716A-941F-42B5-BAA7-B949BE1254E3}"/>
    <hyperlink ref="B41"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9" location="Intro!B5" display="Return to top" xr:uid="{A356D03D-C433-4BFB-88B8-7646FACF60DB}"/>
    <hyperlink ref="B8" location="Intro!B59" display="Acronyms" xr:uid="{B6301283-7841-4524-BE34-B81547617C97}"/>
    <hyperlink ref="B113"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A1:LK553"/>
  <sheetViews>
    <sheetView zoomScale="80" zoomScaleNormal="80" workbookViewId="0">
      <selection activeCell="C1" sqref="C1"/>
    </sheetView>
  </sheetViews>
  <sheetFormatPr defaultColWidth="9.1796875" defaultRowHeight="14.5" x14ac:dyDescent="0.35"/>
  <cols>
    <col min="1" max="1" width="1.1796875" customWidth="1"/>
    <col min="2" max="2" width="11" hidden="1" customWidth="1"/>
    <col min="3" max="3" width="14.54296875" customWidth="1"/>
    <col min="4" max="4" width="9" customWidth="1"/>
    <col min="5" max="5" width="50.26953125" customWidth="1"/>
    <col min="6" max="6" width="95.7265625" customWidth="1"/>
    <col min="7" max="7" width="18" customWidth="1"/>
    <col min="8" max="8" width="21" customWidth="1"/>
    <col min="9" max="9" width="18.1796875" customWidth="1"/>
    <col min="10" max="10" width="14.453125" style="16" customWidth="1"/>
    <col min="11" max="11" width="3.26953125" style="16" customWidth="1"/>
    <col min="12" max="12" width="0.81640625" style="16" customWidth="1"/>
    <col min="13" max="13" width="6.26953125" style="16" customWidth="1"/>
    <col min="14" max="323" width="9.1796875" style="16"/>
  </cols>
  <sheetData>
    <row r="1" spans="1:9" ht="66.75" customHeight="1" x14ac:dyDescent="0.35">
      <c r="A1" s="16"/>
      <c r="B1" s="16"/>
      <c r="C1" s="185"/>
      <c r="D1" s="83"/>
      <c r="E1" s="16"/>
      <c r="F1" s="16"/>
      <c r="G1" s="16"/>
      <c r="H1" s="186"/>
      <c r="I1" s="186"/>
    </row>
    <row r="2" spans="1:9" ht="18.5" x14ac:dyDescent="0.35">
      <c r="A2" s="16"/>
      <c r="B2" s="16"/>
      <c r="C2" s="185"/>
      <c r="D2" s="185"/>
      <c r="E2" s="383" t="s">
        <v>365</v>
      </c>
      <c r="F2" s="384"/>
      <c r="G2" s="16"/>
      <c r="H2" s="186"/>
      <c r="I2" s="186"/>
    </row>
    <row r="3" spans="1:9" ht="18.5" x14ac:dyDescent="0.35">
      <c r="A3" s="16"/>
      <c r="B3" s="16"/>
      <c r="C3" s="185"/>
      <c r="D3" s="185"/>
      <c r="E3" s="187"/>
      <c r="F3" s="188"/>
      <c r="G3" s="16"/>
      <c r="H3" s="186"/>
      <c r="I3" s="186"/>
    </row>
    <row r="4" spans="1:9" x14ac:dyDescent="0.35">
      <c r="A4" s="16"/>
      <c r="B4" s="16"/>
      <c r="C4" s="185"/>
      <c r="D4" s="385" t="s">
        <v>385</v>
      </c>
      <c r="E4" s="386"/>
      <c r="F4" s="189"/>
      <c r="G4" s="16"/>
      <c r="H4" s="16"/>
      <c r="I4" s="186"/>
    </row>
    <row r="5" spans="1:9" ht="14.25" customHeight="1" x14ac:dyDescent="0.35">
      <c r="A5" s="16"/>
      <c r="B5" s="16"/>
      <c r="C5" s="185"/>
      <c r="D5" s="387" t="s">
        <v>645</v>
      </c>
      <c r="E5" s="388"/>
      <c r="F5" s="189" t="s">
        <v>366</v>
      </c>
      <c r="G5" s="16"/>
      <c r="H5" s="16"/>
      <c r="I5" s="186"/>
    </row>
    <row r="6" spans="1:9" ht="14.25" customHeight="1" x14ac:dyDescent="0.35">
      <c r="A6" s="16"/>
      <c r="B6" s="16"/>
      <c r="C6" s="185"/>
      <c r="D6" s="375" t="s">
        <v>386</v>
      </c>
      <c r="E6" s="376"/>
      <c r="F6" s="189" t="s">
        <v>366</v>
      </c>
      <c r="G6" s="16"/>
      <c r="H6" s="16"/>
      <c r="I6" s="186"/>
    </row>
    <row r="7" spans="1:9" ht="14.25" customHeight="1" x14ac:dyDescent="0.35">
      <c r="A7" s="16"/>
      <c r="B7" s="16"/>
      <c r="C7" s="185"/>
      <c r="D7" s="375" t="s">
        <v>387</v>
      </c>
      <c r="E7" s="376"/>
      <c r="F7" s="189" t="s">
        <v>366</v>
      </c>
      <c r="G7" s="16"/>
      <c r="H7" s="16"/>
      <c r="I7" s="186"/>
    </row>
    <row r="8" spans="1:9" x14ac:dyDescent="0.35">
      <c r="A8" s="16"/>
      <c r="B8" s="16"/>
      <c r="C8" s="185"/>
      <c r="D8" s="375" t="s">
        <v>388</v>
      </c>
      <c r="E8" s="376"/>
      <c r="F8" s="189" t="s">
        <v>366</v>
      </c>
      <c r="G8" s="16"/>
      <c r="H8" s="16"/>
      <c r="I8" s="186"/>
    </row>
    <row r="9" spans="1:9" x14ac:dyDescent="0.35">
      <c r="A9" s="16"/>
      <c r="B9" s="16"/>
      <c r="C9" s="185"/>
      <c r="D9" s="375" t="s">
        <v>389</v>
      </c>
      <c r="E9" s="376"/>
      <c r="F9" s="189" t="s">
        <v>366</v>
      </c>
      <c r="G9" s="16"/>
      <c r="H9" s="16"/>
      <c r="I9" s="186"/>
    </row>
    <row r="10" spans="1:9" x14ac:dyDescent="0.35">
      <c r="A10" s="16"/>
      <c r="B10" s="16"/>
      <c r="C10" s="185"/>
      <c r="D10" s="385" t="s">
        <v>390</v>
      </c>
      <c r="E10" s="386"/>
      <c r="F10" s="189"/>
      <c r="G10" s="16"/>
      <c r="H10" s="16"/>
      <c r="I10" s="186"/>
    </row>
    <row r="11" spans="1:9" x14ac:dyDescent="0.35">
      <c r="A11" s="16"/>
      <c r="B11" s="16"/>
      <c r="C11" s="185"/>
      <c r="D11" s="375" t="s">
        <v>403</v>
      </c>
      <c r="E11" s="376"/>
      <c r="F11" s="189" t="s">
        <v>407</v>
      </c>
      <c r="G11" s="16"/>
      <c r="H11" s="16"/>
      <c r="I11" s="186"/>
    </row>
    <row r="12" spans="1:9" x14ac:dyDescent="0.35">
      <c r="A12" s="16"/>
      <c r="B12" s="16"/>
      <c r="C12" s="185"/>
      <c r="D12" s="387" t="s">
        <v>404</v>
      </c>
      <c r="E12" s="388"/>
      <c r="F12" s="189" t="s">
        <v>366</v>
      </c>
      <c r="G12" s="16"/>
      <c r="H12" s="16"/>
      <c r="I12" s="186"/>
    </row>
    <row r="13" spans="1:9" ht="30" customHeight="1" x14ac:dyDescent="0.35">
      <c r="A13" s="16"/>
      <c r="B13" s="16"/>
      <c r="C13" s="185"/>
      <c r="D13" s="389" t="s">
        <v>487</v>
      </c>
      <c r="E13" s="390"/>
      <c r="F13" s="189" t="s">
        <v>673</v>
      </c>
      <c r="G13" s="16"/>
      <c r="H13" s="16"/>
      <c r="I13" s="186"/>
    </row>
    <row r="14" spans="1:9" x14ac:dyDescent="0.35">
      <c r="A14" s="16"/>
      <c r="B14" s="16"/>
      <c r="C14" s="185"/>
      <c r="D14" s="375" t="s">
        <v>391</v>
      </c>
      <c r="E14" s="376"/>
      <c r="F14" s="189" t="s">
        <v>366</v>
      </c>
      <c r="G14" s="16"/>
      <c r="H14" s="16"/>
      <c r="I14" s="186"/>
    </row>
    <row r="15" spans="1:9" x14ac:dyDescent="0.35">
      <c r="A15" s="16"/>
      <c r="B15" s="16"/>
      <c r="C15" s="185"/>
      <c r="D15" s="373"/>
      <c r="E15" s="374"/>
      <c r="F15" s="189"/>
      <c r="G15" s="16"/>
      <c r="H15" s="16"/>
      <c r="I15" s="186"/>
    </row>
    <row r="16" spans="1:9" x14ac:dyDescent="0.35">
      <c r="A16" s="16"/>
      <c r="B16" s="16"/>
      <c r="C16" s="185"/>
      <c r="D16" s="373" t="s">
        <v>392</v>
      </c>
      <c r="E16" s="374"/>
      <c r="F16" s="189" t="s">
        <v>366</v>
      </c>
      <c r="G16" s="16"/>
      <c r="H16" s="16"/>
      <c r="I16" s="186"/>
    </row>
    <row r="17" spans="1:12" x14ac:dyDescent="0.35">
      <c r="A17" s="16"/>
      <c r="B17" s="16"/>
      <c r="C17" s="185"/>
      <c r="D17" s="373" t="s">
        <v>393</v>
      </c>
      <c r="E17" s="374"/>
      <c r="F17" s="189" t="s">
        <v>366</v>
      </c>
      <c r="G17" s="16"/>
      <c r="H17" s="16"/>
      <c r="I17" s="186"/>
    </row>
    <row r="18" spans="1:12" x14ac:dyDescent="0.35">
      <c r="A18" s="16"/>
      <c r="B18" s="16"/>
      <c r="C18" s="185"/>
      <c r="D18" s="373" t="s">
        <v>394</v>
      </c>
      <c r="E18" s="374"/>
      <c r="F18" s="189" t="s">
        <v>366</v>
      </c>
      <c r="G18" s="16"/>
      <c r="H18" s="16"/>
      <c r="I18" s="186"/>
    </row>
    <row r="19" spans="1:12" x14ac:dyDescent="0.35">
      <c r="A19" s="16"/>
      <c r="B19" s="16"/>
      <c r="C19" s="185"/>
      <c r="D19" s="373" t="s">
        <v>367</v>
      </c>
      <c r="E19" s="374"/>
      <c r="F19" s="190" t="s">
        <v>368</v>
      </c>
      <c r="G19" s="16"/>
      <c r="H19" s="16"/>
      <c r="I19" s="186"/>
    </row>
    <row r="20" spans="1:12" ht="28.4" customHeight="1" x14ac:dyDescent="0.35">
      <c r="A20" s="16"/>
      <c r="B20" s="16"/>
      <c r="C20" s="185"/>
      <c r="D20" s="373" t="s">
        <v>369</v>
      </c>
      <c r="E20" s="374"/>
      <c r="F20" s="190" t="s">
        <v>368</v>
      </c>
      <c r="G20" s="16"/>
      <c r="H20" s="16"/>
      <c r="I20" s="186"/>
    </row>
    <row r="21" spans="1:12" ht="14.5" customHeight="1" x14ac:dyDescent="0.35">
      <c r="A21" s="16"/>
      <c r="B21" s="16"/>
      <c r="C21" s="191"/>
      <c r="D21" s="186"/>
      <c r="E21" s="186"/>
      <c r="F21" s="186"/>
      <c r="G21" s="186"/>
      <c r="H21" s="186"/>
      <c r="I21" s="194"/>
    </row>
    <row r="22" spans="1:12" ht="14.5" customHeight="1" x14ac:dyDescent="0.35">
      <c r="A22" s="16"/>
      <c r="B22" s="16"/>
      <c r="C22" s="191"/>
      <c r="D22" s="377" t="s">
        <v>865</v>
      </c>
      <c r="E22" s="377"/>
      <c r="F22" s="378"/>
      <c r="G22" s="247" t="s">
        <v>14</v>
      </c>
      <c r="H22" s="186"/>
      <c r="I22" s="194"/>
    </row>
    <row r="23" spans="1:12" ht="14.5" customHeight="1" x14ac:dyDescent="0.35">
      <c r="A23" s="16"/>
      <c r="B23" s="16"/>
      <c r="C23" s="191"/>
      <c r="D23" s="379" t="s">
        <v>370</v>
      </c>
      <c r="E23" s="379"/>
      <c r="F23" s="379"/>
      <c r="G23" s="379"/>
      <c r="H23" s="379"/>
      <c r="I23" s="379"/>
      <c r="J23" s="379"/>
      <c r="K23" s="379"/>
      <c r="L23" s="379"/>
    </row>
    <row r="24" spans="1:12" ht="14.5" customHeight="1" x14ac:dyDescent="0.35">
      <c r="A24" s="16"/>
      <c r="B24" s="16"/>
      <c r="C24" s="191"/>
      <c r="D24" s="207"/>
      <c r="E24" s="206" t="s">
        <v>371</v>
      </c>
      <c r="F24" s="206" t="s">
        <v>372</v>
      </c>
      <c r="G24" s="206" t="s">
        <v>373</v>
      </c>
      <c r="H24" s="380" t="s">
        <v>406</v>
      </c>
      <c r="I24" s="381"/>
      <c r="J24" s="381"/>
      <c r="K24" s="381"/>
      <c r="L24" s="382"/>
    </row>
    <row r="25" spans="1:12" ht="14.5" customHeight="1" x14ac:dyDescent="0.35">
      <c r="A25" s="16"/>
      <c r="B25" s="16"/>
      <c r="C25" s="191"/>
      <c r="D25" s="192">
        <v>1</v>
      </c>
      <c r="E25" s="193" t="s">
        <v>914</v>
      </c>
      <c r="F25" s="196">
        <f>'NPDS - Auth &amp; Audit'!L36</f>
        <v>0</v>
      </c>
      <c r="G25" s="197">
        <f>'NPDS - Auth &amp; Audit'!L33</f>
        <v>21</v>
      </c>
      <c r="H25" s="369">
        <f>COUNTIFS('NPDS - Auth &amp; Audit'!O:O,1,'NPDS - Auth &amp; Audit'!N:N,1)</f>
        <v>0</v>
      </c>
      <c r="I25" s="370"/>
      <c r="J25" s="370"/>
      <c r="K25" s="370"/>
      <c r="L25" s="371"/>
    </row>
    <row r="26" spans="1:12" ht="14.5" customHeight="1" x14ac:dyDescent="0.35">
      <c r="A26" s="16"/>
      <c r="B26" s="16"/>
      <c r="C26" s="191"/>
      <c r="D26" s="192">
        <v>2</v>
      </c>
      <c r="E26" s="193" t="s">
        <v>913</v>
      </c>
      <c r="F26" s="196">
        <f>'NPDS - Main'!L119</f>
        <v>0</v>
      </c>
      <c r="G26" s="198">
        <f>'NPDS - Main'!L116</f>
        <v>99</v>
      </c>
      <c r="H26" s="369">
        <f>COUNTIFS('NPDS - Main'!O:O,1,'NPDS - Main'!N:N,1)</f>
        <v>0</v>
      </c>
      <c r="I26" s="370"/>
      <c r="J26" s="370"/>
      <c r="K26" s="370"/>
      <c r="L26" s="371"/>
    </row>
    <row r="27" spans="1:12" ht="14.5" customHeight="1" x14ac:dyDescent="0.35">
      <c r="A27" s="16"/>
      <c r="B27" s="16"/>
      <c r="C27" s="191"/>
      <c r="D27" s="192">
        <v>3</v>
      </c>
      <c r="E27" s="193" t="s">
        <v>915</v>
      </c>
      <c r="F27" s="196">
        <f>'NPDS - ASLR'!L29</f>
        <v>0</v>
      </c>
      <c r="G27" s="198">
        <f>'NPDS - ASLR'!L26</f>
        <v>15</v>
      </c>
      <c r="H27" s="369">
        <f>COUNTIF('NPDS - ASLR'!N:N,1)</f>
        <v>0</v>
      </c>
      <c r="I27" s="370"/>
      <c r="J27" s="370"/>
      <c r="K27" s="370"/>
      <c r="L27" s="371"/>
    </row>
    <row r="28" spans="1:12" ht="14.5" customHeight="1" x14ac:dyDescent="0.35">
      <c r="A28" s="16"/>
      <c r="B28" s="16"/>
      <c r="C28" s="191"/>
      <c r="D28" s="192">
        <v>3</v>
      </c>
      <c r="E28" s="193" t="s">
        <v>916</v>
      </c>
      <c r="F28" s="196">
        <f>'NPDS - Compatibility'!K21</f>
        <v>0</v>
      </c>
      <c r="G28" s="198">
        <f>'NPDS - Compatibility'!K18</f>
        <v>15</v>
      </c>
      <c r="H28" s="369"/>
      <c r="I28" s="370"/>
      <c r="J28" s="370"/>
      <c r="K28" s="370"/>
      <c r="L28" s="371"/>
    </row>
    <row r="29" spans="1:12" ht="14.5" customHeight="1" x14ac:dyDescent="0.35">
      <c r="A29" s="16"/>
      <c r="B29" s="185">
        <f>COUNTIF(G22,"Yes")</f>
        <v>1</v>
      </c>
      <c r="C29" s="248" t="s">
        <v>464</v>
      </c>
      <c r="D29" s="372" t="str">
        <f>IF(AND(B29=1),IF(SUM(H25,H26,H27)&gt;0,"WARNING NPDS: A test result of N/A (not applicable) has been selected for one or more mandatory test cases. Appropriate test results for a mandatory test are Pass or Fail. Please consider reviewing the test results.",""),"")</f>
        <v/>
      </c>
      <c r="E29" s="372"/>
      <c r="F29" s="372"/>
      <c r="G29" s="372"/>
      <c r="H29" s="372"/>
      <c r="I29" s="372"/>
      <c r="J29" s="372"/>
      <c r="K29" s="372"/>
      <c r="L29" s="372"/>
    </row>
    <row r="30" spans="1:12" ht="14.5" customHeight="1" x14ac:dyDescent="0.35">
      <c r="A30" s="16"/>
      <c r="B30" s="16"/>
      <c r="C30" s="249"/>
      <c r="D30" s="16"/>
      <c r="E30" s="16"/>
      <c r="F30" s="16"/>
      <c r="G30" s="16"/>
      <c r="H30" s="16"/>
      <c r="I30" s="16"/>
    </row>
    <row r="31" spans="1:12" ht="14.5" customHeight="1" x14ac:dyDescent="0.35">
      <c r="A31" s="16"/>
      <c r="B31" s="16"/>
      <c r="C31" s="195"/>
      <c r="D31" s="195"/>
      <c r="E31" s="195"/>
      <c r="F31" s="195"/>
      <c r="G31" s="195"/>
      <c r="H31" s="195"/>
      <c r="I31" s="195"/>
      <c r="J31" s="195"/>
      <c r="K31" s="195"/>
      <c r="L31" s="195"/>
    </row>
    <row r="32" spans="1:12" s="199" customFormat="1" ht="14.5" customHeight="1" x14ac:dyDescent="0.35"/>
    <row r="33" spans="7:7" s="199" customFormat="1" ht="14.5" hidden="1" customHeight="1" x14ac:dyDescent="0.35">
      <c r="G33" s="199" t="s">
        <v>14</v>
      </c>
    </row>
    <row r="34" spans="7:7" s="199" customFormat="1" hidden="1" x14ac:dyDescent="0.35">
      <c r="G34" s="199" t="s">
        <v>17</v>
      </c>
    </row>
    <row r="35" spans="7:7" s="199" customFormat="1" x14ac:dyDescent="0.35"/>
    <row r="36" spans="7:7" s="199" customFormat="1" x14ac:dyDescent="0.35"/>
    <row r="37" spans="7:7" s="199" customFormat="1" x14ac:dyDescent="0.35"/>
    <row r="38" spans="7:7" s="199" customFormat="1" x14ac:dyDescent="0.35"/>
    <row r="39" spans="7:7" s="199" customFormat="1" x14ac:dyDescent="0.35"/>
    <row r="40" spans="7:7" s="199" customFormat="1" x14ac:dyDescent="0.35"/>
    <row r="41" spans="7:7" s="199" customFormat="1" x14ac:dyDescent="0.35"/>
    <row r="42" spans="7:7" s="199" customFormat="1" x14ac:dyDescent="0.35"/>
    <row r="43" spans="7:7" s="199" customFormat="1" x14ac:dyDescent="0.35"/>
    <row r="44" spans="7:7" s="199" customFormat="1" x14ac:dyDescent="0.35"/>
    <row r="45" spans="7:7" s="199" customFormat="1" x14ac:dyDescent="0.35"/>
    <row r="46" spans="7:7" s="199" customFormat="1" x14ac:dyDescent="0.35"/>
    <row r="47" spans="7:7" s="199" customFormat="1" x14ac:dyDescent="0.35"/>
    <row r="48" spans="7:7" s="199" customFormat="1" x14ac:dyDescent="0.35"/>
    <row r="49" s="199" customFormat="1" x14ac:dyDescent="0.35"/>
    <row r="50" s="199" customFormat="1" x14ac:dyDescent="0.35"/>
    <row r="51" s="199" customFormat="1" x14ac:dyDescent="0.35"/>
    <row r="52" s="199" customFormat="1" x14ac:dyDescent="0.35"/>
    <row r="53" s="199" customFormat="1" x14ac:dyDescent="0.35"/>
    <row r="54" s="199" customFormat="1" x14ac:dyDescent="0.35"/>
    <row r="55" s="199" customFormat="1" x14ac:dyDescent="0.35"/>
    <row r="56" s="199" customFormat="1" x14ac:dyDescent="0.35"/>
    <row r="57" s="199" customFormat="1" x14ac:dyDescent="0.35"/>
    <row r="58" s="199" customFormat="1" x14ac:dyDescent="0.35"/>
    <row r="59" s="199" customFormat="1" x14ac:dyDescent="0.35"/>
    <row r="60" s="199" customFormat="1" x14ac:dyDescent="0.35"/>
    <row r="61" s="199" customFormat="1" x14ac:dyDescent="0.35"/>
    <row r="62" s="199" customFormat="1" x14ac:dyDescent="0.35"/>
    <row r="63" s="199" customFormat="1" x14ac:dyDescent="0.35"/>
    <row r="64" s="199" customFormat="1" x14ac:dyDescent="0.35"/>
    <row r="65" s="199" customFormat="1" x14ac:dyDescent="0.35"/>
    <row r="66" s="199" customFormat="1" x14ac:dyDescent="0.35"/>
    <row r="67" s="199" customFormat="1" x14ac:dyDescent="0.35"/>
    <row r="68" s="199" customFormat="1" x14ac:dyDescent="0.35"/>
    <row r="69" s="199" customFormat="1" x14ac:dyDescent="0.35"/>
    <row r="70" s="199" customFormat="1" x14ac:dyDescent="0.35"/>
    <row r="71" s="199" customFormat="1" x14ac:dyDescent="0.35"/>
    <row r="72" s="199" customFormat="1" x14ac:dyDescent="0.35"/>
    <row r="73" s="199" customFormat="1" x14ac:dyDescent="0.35"/>
    <row r="74" s="199" customFormat="1" x14ac:dyDescent="0.35"/>
    <row r="75" s="199" customFormat="1" x14ac:dyDescent="0.35"/>
    <row r="76" s="199" customFormat="1" x14ac:dyDescent="0.35"/>
    <row r="77" s="199" customFormat="1" x14ac:dyDescent="0.35"/>
    <row r="78" s="199" customFormat="1" x14ac:dyDescent="0.35"/>
    <row r="79" s="199" customFormat="1" x14ac:dyDescent="0.35"/>
    <row r="80" s="199" customFormat="1" x14ac:dyDescent="0.35"/>
    <row r="81" s="199" customFormat="1" x14ac:dyDescent="0.35"/>
    <row r="82" s="199" customFormat="1" x14ac:dyDescent="0.35"/>
    <row r="83" s="199" customFormat="1" x14ac:dyDescent="0.35"/>
    <row r="84" s="199" customFormat="1" x14ac:dyDescent="0.35"/>
    <row r="85" s="199" customFormat="1" x14ac:dyDescent="0.35"/>
    <row r="86" s="199" customFormat="1" x14ac:dyDescent="0.35"/>
    <row r="87" s="199" customFormat="1" x14ac:dyDescent="0.35"/>
    <row r="88" s="199" customFormat="1" x14ac:dyDescent="0.35"/>
    <row r="89" s="199" customFormat="1" x14ac:dyDescent="0.35"/>
    <row r="90" s="199" customFormat="1" x14ac:dyDescent="0.35"/>
    <row r="91" s="199" customFormat="1" x14ac:dyDescent="0.35"/>
    <row r="92" s="199" customFormat="1" x14ac:dyDescent="0.35"/>
    <row r="93" s="199" customFormat="1" x14ac:dyDescent="0.35"/>
    <row r="94" s="199" customFormat="1" x14ac:dyDescent="0.35"/>
    <row r="95" s="199" customFormat="1" x14ac:dyDescent="0.35"/>
    <row r="96" s="199" customFormat="1" x14ac:dyDescent="0.35"/>
    <row r="97" s="199" customFormat="1" x14ac:dyDescent="0.35"/>
    <row r="98" s="199" customFormat="1" x14ac:dyDescent="0.35"/>
    <row r="99" s="199" customFormat="1" x14ac:dyDescent="0.35"/>
    <row r="100" s="199" customFormat="1" x14ac:dyDescent="0.35"/>
    <row r="101" s="199" customFormat="1" x14ac:dyDescent="0.35"/>
    <row r="102" s="199" customFormat="1" x14ac:dyDescent="0.35"/>
    <row r="103" s="199" customFormat="1" x14ac:dyDescent="0.35"/>
    <row r="104" s="199" customFormat="1" x14ac:dyDescent="0.35"/>
    <row r="105" s="199" customFormat="1" x14ac:dyDescent="0.35"/>
    <row r="106" s="199" customFormat="1" x14ac:dyDescent="0.35"/>
    <row r="107" s="199" customFormat="1" x14ac:dyDescent="0.35"/>
    <row r="108" s="199" customFormat="1" x14ac:dyDescent="0.35"/>
    <row r="109" s="199" customFormat="1" x14ac:dyDescent="0.35"/>
    <row r="110" s="199" customFormat="1" x14ac:dyDescent="0.35"/>
    <row r="111" s="199" customFormat="1" x14ac:dyDescent="0.35"/>
    <row r="112" s="199" customFormat="1" x14ac:dyDescent="0.35"/>
    <row r="113" s="199" customFormat="1" x14ac:dyDescent="0.35"/>
    <row r="114" s="199" customFormat="1" x14ac:dyDescent="0.35"/>
    <row r="115" s="199" customFormat="1" x14ac:dyDescent="0.35"/>
    <row r="116" s="199" customFormat="1" x14ac:dyDescent="0.35"/>
    <row r="117" s="199" customFormat="1" x14ac:dyDescent="0.35"/>
    <row r="118" s="199" customFormat="1" x14ac:dyDescent="0.35"/>
    <row r="119" s="199" customFormat="1" x14ac:dyDescent="0.35"/>
    <row r="120" s="199" customFormat="1" x14ac:dyDescent="0.35"/>
    <row r="121" s="199" customFormat="1" x14ac:dyDescent="0.35"/>
    <row r="122" s="199" customFormat="1" x14ac:dyDescent="0.35"/>
    <row r="123" s="199" customFormat="1" x14ac:dyDescent="0.35"/>
    <row r="124" s="199" customFormat="1" x14ac:dyDescent="0.35"/>
    <row r="125" s="199" customFormat="1" x14ac:dyDescent="0.35"/>
    <row r="126" s="199" customFormat="1" x14ac:dyDescent="0.35"/>
    <row r="127" s="199" customFormat="1" x14ac:dyDescent="0.35"/>
    <row r="128" s="199" customFormat="1" x14ac:dyDescent="0.35"/>
    <row r="129" s="199" customFormat="1" x14ac:dyDescent="0.35"/>
    <row r="130" s="199" customFormat="1" x14ac:dyDescent="0.35"/>
    <row r="131" s="199" customFormat="1" x14ac:dyDescent="0.35"/>
    <row r="132" s="199" customFormat="1" x14ac:dyDescent="0.35"/>
    <row r="133" s="199" customFormat="1" x14ac:dyDescent="0.35"/>
    <row r="134" s="199" customFormat="1" x14ac:dyDescent="0.35"/>
    <row r="135" s="199" customFormat="1" x14ac:dyDescent="0.35"/>
    <row r="136" s="199" customFormat="1" x14ac:dyDescent="0.35"/>
    <row r="137" s="199" customFormat="1" x14ac:dyDescent="0.35"/>
    <row r="138" s="199" customFormat="1" x14ac:dyDescent="0.35"/>
    <row r="139" s="199" customFormat="1" x14ac:dyDescent="0.35"/>
    <row r="140" s="199" customFormat="1" x14ac:dyDescent="0.35"/>
    <row r="141" s="199" customFormat="1" x14ac:dyDescent="0.35"/>
    <row r="142" s="199" customFormat="1" x14ac:dyDescent="0.35"/>
    <row r="143" s="199" customFormat="1" x14ac:dyDescent="0.35"/>
    <row r="144" s="199" customFormat="1" x14ac:dyDescent="0.35"/>
    <row r="145" s="199" customFormat="1" x14ac:dyDescent="0.35"/>
    <row r="146" s="199" customFormat="1" x14ac:dyDescent="0.35"/>
    <row r="147" s="199" customFormat="1" x14ac:dyDescent="0.35"/>
    <row r="148" s="199" customFormat="1" x14ac:dyDescent="0.35"/>
    <row r="149" s="199" customFormat="1" x14ac:dyDescent="0.35"/>
    <row r="150" s="199" customFormat="1" x14ac:dyDescent="0.35"/>
    <row r="151" s="199" customFormat="1" x14ac:dyDescent="0.35"/>
    <row r="152" s="199" customFormat="1" x14ac:dyDescent="0.35"/>
    <row r="153" s="199" customFormat="1" x14ac:dyDescent="0.35"/>
    <row r="154" s="199" customFormat="1" x14ac:dyDescent="0.35"/>
    <row r="155" s="199" customFormat="1" x14ac:dyDescent="0.35"/>
    <row r="156" s="199" customFormat="1" x14ac:dyDescent="0.35"/>
    <row r="157" s="199" customFormat="1" x14ac:dyDescent="0.35"/>
    <row r="158" s="199" customFormat="1" x14ac:dyDescent="0.35"/>
    <row r="159" s="199" customFormat="1" x14ac:dyDescent="0.35"/>
    <row r="160" s="199" customFormat="1" x14ac:dyDescent="0.35"/>
    <row r="161" s="199" customFormat="1" x14ac:dyDescent="0.35"/>
    <row r="162" s="199" customFormat="1" x14ac:dyDescent="0.35"/>
    <row r="163" s="199" customFormat="1" x14ac:dyDescent="0.35"/>
    <row r="164" s="199" customFormat="1" x14ac:dyDescent="0.35"/>
    <row r="165" s="199" customFormat="1" x14ac:dyDescent="0.35"/>
    <row r="166" s="199" customFormat="1" x14ac:dyDescent="0.35"/>
    <row r="167" s="199" customFormat="1" x14ac:dyDescent="0.35"/>
    <row r="168" s="199" customFormat="1" x14ac:dyDescent="0.35"/>
    <row r="169" s="199" customFormat="1" x14ac:dyDescent="0.35"/>
    <row r="170" s="199" customFormat="1" x14ac:dyDescent="0.35"/>
    <row r="171" s="199" customFormat="1" x14ac:dyDescent="0.35"/>
    <row r="172" s="199" customFormat="1" x14ac:dyDescent="0.35"/>
    <row r="173" s="199" customFormat="1" x14ac:dyDescent="0.35"/>
    <row r="174" s="199" customFormat="1" x14ac:dyDescent="0.35"/>
    <row r="175" s="199" customFormat="1" x14ac:dyDescent="0.35"/>
    <row r="176" s="199" customFormat="1" x14ac:dyDescent="0.35"/>
    <row r="177" s="199" customFormat="1" x14ac:dyDescent="0.35"/>
    <row r="178" s="199" customFormat="1" x14ac:dyDescent="0.35"/>
    <row r="179" s="199" customFormat="1" x14ac:dyDescent="0.35"/>
    <row r="180" s="199" customFormat="1" x14ac:dyDescent="0.35"/>
    <row r="181" s="199" customFormat="1" x14ac:dyDescent="0.35"/>
    <row r="182" s="199" customFormat="1" x14ac:dyDescent="0.35"/>
    <row r="183" s="199" customFormat="1" x14ac:dyDescent="0.35"/>
    <row r="184" s="199" customFormat="1" x14ac:dyDescent="0.35"/>
    <row r="185" s="199" customFormat="1" x14ac:dyDescent="0.35"/>
    <row r="186" s="199" customFormat="1" x14ac:dyDescent="0.35"/>
    <row r="187" s="199" customFormat="1" x14ac:dyDescent="0.35"/>
    <row r="188" s="199" customFormat="1" x14ac:dyDescent="0.35"/>
    <row r="189" s="199" customFormat="1" x14ac:dyDescent="0.35"/>
    <row r="190" s="199" customFormat="1" x14ac:dyDescent="0.35"/>
    <row r="191" s="199" customFormat="1" x14ac:dyDescent="0.35"/>
    <row r="192" s="199" customFormat="1" x14ac:dyDescent="0.35"/>
    <row r="193" s="199" customFormat="1" x14ac:dyDescent="0.35"/>
    <row r="194" s="199" customFormat="1" x14ac:dyDescent="0.35"/>
    <row r="195" s="199" customFormat="1" x14ac:dyDescent="0.35"/>
    <row r="196" s="199" customFormat="1" x14ac:dyDescent="0.35"/>
    <row r="197" s="199" customFormat="1" x14ac:dyDescent="0.35"/>
    <row r="198" s="199" customFormat="1" x14ac:dyDescent="0.35"/>
    <row r="199" s="199" customFormat="1" x14ac:dyDescent="0.35"/>
    <row r="200" s="199" customFormat="1" x14ac:dyDescent="0.35"/>
    <row r="201" s="199" customFormat="1" x14ac:dyDescent="0.35"/>
    <row r="202" s="199" customFormat="1" x14ac:dyDescent="0.35"/>
    <row r="203" s="199" customFormat="1" x14ac:dyDescent="0.35"/>
    <row r="204" s="199" customFormat="1" x14ac:dyDescent="0.35"/>
    <row r="205" s="199" customFormat="1" x14ac:dyDescent="0.35"/>
    <row r="206" s="199" customFormat="1" x14ac:dyDescent="0.35"/>
    <row r="207" s="199" customFormat="1" x14ac:dyDescent="0.35"/>
    <row r="208" s="199" customFormat="1" x14ac:dyDescent="0.35"/>
    <row r="209" s="199" customFormat="1" x14ac:dyDescent="0.35"/>
    <row r="210" s="199" customFormat="1" x14ac:dyDescent="0.35"/>
    <row r="211" s="199" customFormat="1" x14ac:dyDescent="0.35"/>
    <row r="212" s="199" customFormat="1" x14ac:dyDescent="0.35"/>
    <row r="213" s="199" customFormat="1" x14ac:dyDescent="0.35"/>
    <row r="214" s="199" customFormat="1" x14ac:dyDescent="0.35"/>
    <row r="215" s="199" customFormat="1" x14ac:dyDescent="0.35"/>
    <row r="216" s="199" customFormat="1" x14ac:dyDescent="0.35"/>
    <row r="217" s="199" customFormat="1" x14ac:dyDescent="0.35"/>
    <row r="218" s="199" customFormat="1" x14ac:dyDescent="0.35"/>
    <row r="219" s="199" customFormat="1" x14ac:dyDescent="0.35"/>
    <row r="220" s="199" customFormat="1" x14ac:dyDescent="0.35"/>
    <row r="221" s="199" customFormat="1" x14ac:dyDescent="0.35"/>
    <row r="222" s="199" customFormat="1" x14ac:dyDescent="0.35"/>
    <row r="223" s="199" customFormat="1" x14ac:dyDescent="0.35"/>
    <row r="224" s="199" customFormat="1" x14ac:dyDescent="0.35"/>
    <row r="225" s="199" customFormat="1" x14ac:dyDescent="0.35"/>
    <row r="226" s="199" customFormat="1" x14ac:dyDescent="0.35"/>
    <row r="227" s="199" customFormat="1" x14ac:dyDescent="0.35"/>
    <row r="228" s="199" customFormat="1" x14ac:dyDescent="0.35"/>
    <row r="229" s="199" customFormat="1" x14ac:dyDescent="0.35"/>
    <row r="230" s="199" customFormat="1" x14ac:dyDescent="0.35"/>
    <row r="231" s="199" customFormat="1" x14ac:dyDescent="0.35"/>
    <row r="232" s="199" customFormat="1" x14ac:dyDescent="0.35"/>
    <row r="233" s="199" customFormat="1" x14ac:dyDescent="0.35"/>
    <row r="234" s="199" customFormat="1" x14ac:dyDescent="0.35"/>
    <row r="235" s="199" customFormat="1" x14ac:dyDescent="0.35"/>
    <row r="236" s="199" customFormat="1" x14ac:dyDescent="0.35"/>
    <row r="237" s="199" customFormat="1" x14ac:dyDescent="0.35"/>
    <row r="238" s="199" customFormat="1" x14ac:dyDescent="0.35"/>
    <row r="239" s="199" customFormat="1" x14ac:dyDescent="0.35"/>
    <row r="240" s="199" customFormat="1" x14ac:dyDescent="0.35"/>
    <row r="241" s="199" customFormat="1" x14ac:dyDescent="0.35"/>
    <row r="242" s="199" customFormat="1" x14ac:dyDescent="0.35"/>
    <row r="243" s="199" customFormat="1" x14ac:dyDescent="0.35"/>
    <row r="244" s="199" customFormat="1" x14ac:dyDescent="0.35"/>
    <row r="245" s="199" customFormat="1" x14ac:dyDescent="0.35"/>
    <row r="246" s="199" customFormat="1" x14ac:dyDescent="0.35"/>
    <row r="247" s="199" customFormat="1" x14ac:dyDescent="0.35"/>
    <row r="248" s="199" customFormat="1" x14ac:dyDescent="0.35"/>
    <row r="249" s="199" customFormat="1" x14ac:dyDescent="0.35"/>
    <row r="250" s="199" customFormat="1" x14ac:dyDescent="0.35"/>
    <row r="251" s="199" customFormat="1" x14ac:dyDescent="0.35"/>
    <row r="252" s="199" customFormat="1" x14ac:dyDescent="0.35"/>
    <row r="253" s="199" customFormat="1" x14ac:dyDescent="0.35"/>
    <row r="254" s="199" customFormat="1" x14ac:dyDescent="0.35"/>
    <row r="255" s="199" customFormat="1" x14ac:dyDescent="0.35"/>
    <row r="256" s="199" customFormat="1" x14ac:dyDescent="0.35"/>
    <row r="257" s="199" customFormat="1" x14ac:dyDescent="0.35"/>
    <row r="258" s="199" customFormat="1" x14ac:dyDescent="0.35"/>
    <row r="259" s="199" customFormat="1" x14ac:dyDescent="0.35"/>
    <row r="260" s="199" customFormat="1" x14ac:dyDescent="0.35"/>
    <row r="261" s="199" customFormat="1" x14ac:dyDescent="0.35"/>
    <row r="262" s="199" customFormat="1" x14ac:dyDescent="0.35"/>
    <row r="263" s="199" customFormat="1" x14ac:dyDescent="0.35"/>
    <row r="264" s="199" customFormat="1" x14ac:dyDescent="0.35"/>
    <row r="265" s="199" customFormat="1" x14ac:dyDescent="0.35"/>
    <row r="266" s="199" customFormat="1" x14ac:dyDescent="0.35"/>
    <row r="267" s="199" customFormat="1" x14ac:dyDescent="0.35"/>
    <row r="268" s="199" customFormat="1" x14ac:dyDescent="0.35"/>
    <row r="269" s="199" customFormat="1" x14ac:dyDescent="0.35"/>
    <row r="270" s="199" customFormat="1" x14ac:dyDescent="0.35"/>
    <row r="271" s="199" customFormat="1" x14ac:dyDescent="0.35"/>
    <row r="272" s="199" customFormat="1" x14ac:dyDescent="0.35"/>
    <row r="273" s="199" customFormat="1" x14ac:dyDescent="0.35"/>
    <row r="274" s="199" customFormat="1" x14ac:dyDescent="0.35"/>
    <row r="275" s="199" customFormat="1" x14ac:dyDescent="0.35"/>
    <row r="276" s="199" customFormat="1" x14ac:dyDescent="0.35"/>
    <row r="277" s="199" customFormat="1" x14ac:dyDescent="0.35"/>
    <row r="278" s="199" customFormat="1" x14ac:dyDescent="0.35"/>
    <row r="279" s="199" customFormat="1" x14ac:dyDescent="0.35"/>
    <row r="280" s="199" customFormat="1" x14ac:dyDescent="0.35"/>
    <row r="281" s="199" customFormat="1" x14ac:dyDescent="0.35"/>
    <row r="282" s="199" customFormat="1" x14ac:dyDescent="0.35"/>
    <row r="283" s="199" customFormat="1" x14ac:dyDescent="0.35"/>
    <row r="284" s="199" customFormat="1" x14ac:dyDescent="0.35"/>
    <row r="285" s="199" customFormat="1" x14ac:dyDescent="0.35"/>
    <row r="286" s="199" customFormat="1" x14ac:dyDescent="0.35"/>
    <row r="287" s="199" customFormat="1" x14ac:dyDescent="0.35"/>
    <row r="288" s="199" customFormat="1" x14ac:dyDescent="0.35"/>
    <row r="289" s="199" customFormat="1" x14ac:dyDescent="0.35"/>
    <row r="290" s="199" customFormat="1" x14ac:dyDescent="0.35"/>
    <row r="291" s="199" customFormat="1" x14ac:dyDescent="0.35"/>
    <row r="292" s="199" customFormat="1" x14ac:dyDescent="0.35"/>
    <row r="293" s="199" customFormat="1" x14ac:dyDescent="0.35"/>
    <row r="294" s="199" customFormat="1" x14ac:dyDescent="0.35"/>
    <row r="295" s="199" customFormat="1" x14ac:dyDescent="0.35"/>
    <row r="296" s="199" customFormat="1" x14ac:dyDescent="0.35"/>
    <row r="297" s="199" customFormat="1" x14ac:dyDescent="0.35"/>
    <row r="298" s="199" customFormat="1" x14ac:dyDescent="0.35"/>
    <row r="299" s="199" customFormat="1" x14ac:dyDescent="0.35"/>
    <row r="300" s="199" customFormat="1" x14ac:dyDescent="0.35"/>
    <row r="301" s="199" customFormat="1" x14ac:dyDescent="0.35"/>
    <row r="302" s="199" customFormat="1" x14ac:dyDescent="0.35"/>
    <row r="303" s="199" customFormat="1" x14ac:dyDescent="0.35"/>
    <row r="304" s="199" customFormat="1" x14ac:dyDescent="0.35"/>
    <row r="305" s="199" customFormat="1" x14ac:dyDescent="0.35"/>
    <row r="306" s="199" customFormat="1" x14ac:dyDescent="0.35"/>
    <row r="307" s="199" customFormat="1" x14ac:dyDescent="0.35"/>
    <row r="308" s="199" customFormat="1" x14ac:dyDescent="0.35"/>
    <row r="309" s="199" customFormat="1" x14ac:dyDescent="0.35"/>
    <row r="310" s="199" customFormat="1" x14ac:dyDescent="0.35"/>
    <row r="311" s="199" customFormat="1" x14ac:dyDescent="0.35"/>
    <row r="312" s="199" customFormat="1" x14ac:dyDescent="0.35"/>
    <row r="313" s="199" customFormat="1" x14ac:dyDescent="0.35"/>
    <row r="314" s="199" customFormat="1" x14ac:dyDescent="0.35"/>
    <row r="315" s="199" customFormat="1" x14ac:dyDescent="0.35"/>
    <row r="316" s="199" customFormat="1" x14ac:dyDescent="0.35"/>
    <row r="317" s="199" customFormat="1" x14ac:dyDescent="0.35"/>
    <row r="318" s="199" customFormat="1" x14ac:dyDescent="0.35"/>
    <row r="319" s="199" customFormat="1" x14ac:dyDescent="0.35"/>
    <row r="320" s="199" customFormat="1" x14ac:dyDescent="0.35"/>
    <row r="321" s="199" customFormat="1" x14ac:dyDescent="0.35"/>
    <row r="322" s="199" customFormat="1" x14ac:dyDescent="0.35"/>
    <row r="323" s="199" customFormat="1" x14ac:dyDescent="0.35"/>
    <row r="324" s="199" customFormat="1" x14ac:dyDescent="0.35"/>
    <row r="325" s="199" customFormat="1" x14ac:dyDescent="0.35"/>
    <row r="326" s="199" customFormat="1" x14ac:dyDescent="0.35"/>
    <row r="327" s="199" customFormat="1" x14ac:dyDescent="0.35"/>
    <row r="328" s="199" customFormat="1" x14ac:dyDescent="0.35"/>
    <row r="329" s="199" customFormat="1" x14ac:dyDescent="0.35"/>
    <row r="330" s="199" customFormat="1" x14ac:dyDescent="0.35"/>
    <row r="331" s="199" customFormat="1" x14ac:dyDescent="0.35"/>
    <row r="332" s="199" customFormat="1" x14ac:dyDescent="0.35"/>
    <row r="333" s="199" customFormat="1" x14ac:dyDescent="0.35"/>
    <row r="334" s="199" customFormat="1" x14ac:dyDescent="0.35"/>
    <row r="335" s="199" customFormat="1" x14ac:dyDescent="0.35"/>
    <row r="336" s="199" customFormat="1" x14ac:dyDescent="0.35"/>
    <row r="337" s="199" customFormat="1" x14ac:dyDescent="0.35"/>
    <row r="338" s="199" customFormat="1" x14ac:dyDescent="0.35"/>
    <row r="339" s="199" customFormat="1" x14ac:dyDescent="0.35"/>
    <row r="340" s="199" customFormat="1" x14ac:dyDescent="0.35"/>
    <row r="341" s="199" customFormat="1" x14ac:dyDescent="0.35"/>
    <row r="342" s="199" customFormat="1" x14ac:dyDescent="0.35"/>
    <row r="343" s="199" customFormat="1" x14ac:dyDescent="0.35"/>
    <row r="344" s="199" customFormat="1" x14ac:dyDescent="0.35"/>
    <row r="345" s="199" customFormat="1" x14ac:dyDescent="0.35"/>
    <row r="346" s="199" customFormat="1" x14ac:dyDescent="0.35"/>
    <row r="347" s="199" customFormat="1" x14ac:dyDescent="0.35"/>
    <row r="348" s="199" customFormat="1" x14ac:dyDescent="0.35"/>
    <row r="349" s="199" customFormat="1" x14ac:dyDescent="0.35"/>
    <row r="350" s="199" customFormat="1" x14ac:dyDescent="0.35"/>
    <row r="351" s="199" customFormat="1" x14ac:dyDescent="0.35"/>
    <row r="352" s="199" customFormat="1" x14ac:dyDescent="0.35"/>
    <row r="353" s="199" customFormat="1" x14ac:dyDescent="0.35"/>
    <row r="354" s="199" customFormat="1" x14ac:dyDescent="0.35"/>
    <row r="355" s="199" customFormat="1" x14ac:dyDescent="0.35"/>
    <row r="356" s="199" customFormat="1" x14ac:dyDescent="0.35"/>
    <row r="357" s="199" customFormat="1" x14ac:dyDescent="0.35"/>
    <row r="358" s="199" customFormat="1" x14ac:dyDescent="0.35"/>
    <row r="359" s="199" customFormat="1" x14ac:dyDescent="0.35"/>
    <row r="360" s="199" customFormat="1" x14ac:dyDescent="0.35"/>
    <row r="361" s="199" customFormat="1" x14ac:dyDescent="0.35"/>
    <row r="362" s="199" customFormat="1" x14ac:dyDescent="0.35"/>
    <row r="363" s="199" customFormat="1" x14ac:dyDescent="0.35"/>
    <row r="364" s="199" customFormat="1" x14ac:dyDescent="0.35"/>
    <row r="365" s="199" customFormat="1" x14ac:dyDescent="0.35"/>
    <row r="366" s="199" customFormat="1" x14ac:dyDescent="0.35"/>
    <row r="367" s="199" customFormat="1" x14ac:dyDescent="0.35"/>
    <row r="368" s="199" customFormat="1" x14ac:dyDescent="0.35"/>
    <row r="369" s="199" customFormat="1" x14ac:dyDescent="0.35"/>
    <row r="370" s="199" customFormat="1" x14ac:dyDescent="0.35"/>
    <row r="371" s="199" customFormat="1" x14ac:dyDescent="0.35"/>
    <row r="372" s="199" customFormat="1" x14ac:dyDescent="0.35"/>
    <row r="373" s="199" customFormat="1" x14ac:dyDescent="0.35"/>
    <row r="374" s="199" customFormat="1" x14ac:dyDescent="0.35"/>
    <row r="375" s="199" customFormat="1" x14ac:dyDescent="0.35"/>
    <row r="376" s="199" customFormat="1" x14ac:dyDescent="0.35"/>
    <row r="377" s="199" customFormat="1" x14ac:dyDescent="0.35"/>
    <row r="378" s="199" customFormat="1" x14ac:dyDescent="0.35"/>
    <row r="379" s="199" customFormat="1" x14ac:dyDescent="0.35"/>
    <row r="380" s="199" customFormat="1" x14ac:dyDescent="0.35"/>
    <row r="381" s="199" customFormat="1" x14ac:dyDescent="0.35"/>
    <row r="382" s="199" customFormat="1" x14ac:dyDescent="0.35"/>
    <row r="383" s="199" customFormat="1" x14ac:dyDescent="0.35"/>
    <row r="384" s="199" customFormat="1" x14ac:dyDescent="0.35"/>
    <row r="385" s="199" customFormat="1" x14ac:dyDescent="0.35"/>
    <row r="386" s="199" customFormat="1" x14ac:dyDescent="0.35"/>
    <row r="387" s="199" customFormat="1" x14ac:dyDescent="0.35"/>
    <row r="388" s="199" customFormat="1" x14ac:dyDescent="0.35"/>
    <row r="389" s="199" customFormat="1" x14ac:dyDescent="0.35"/>
    <row r="390" s="199" customFormat="1" x14ac:dyDescent="0.35"/>
    <row r="391" s="199" customFormat="1" x14ac:dyDescent="0.35"/>
    <row r="392" s="199" customFormat="1" x14ac:dyDescent="0.35"/>
    <row r="393" s="199" customFormat="1" x14ac:dyDescent="0.35"/>
    <row r="394" s="199" customFormat="1" x14ac:dyDescent="0.35"/>
    <row r="395" s="199" customFormat="1" x14ac:dyDescent="0.35"/>
    <row r="396" s="199" customFormat="1" x14ac:dyDescent="0.35"/>
    <row r="397" s="199" customFormat="1" x14ac:dyDescent="0.35"/>
    <row r="398" s="199" customFormat="1" x14ac:dyDescent="0.35"/>
    <row r="399" s="199" customFormat="1" x14ac:dyDescent="0.35"/>
    <row r="400" s="199" customFormat="1" x14ac:dyDescent="0.35"/>
    <row r="401" s="199" customFormat="1" x14ac:dyDescent="0.35"/>
    <row r="402" s="199" customFormat="1" x14ac:dyDescent="0.35"/>
    <row r="403" s="199" customFormat="1" x14ac:dyDescent="0.35"/>
    <row r="404" s="199" customFormat="1" x14ac:dyDescent="0.35"/>
    <row r="405" s="199" customFormat="1" x14ac:dyDescent="0.35"/>
    <row r="406" s="199" customFormat="1" x14ac:dyDescent="0.35"/>
    <row r="407" s="199" customFormat="1" x14ac:dyDescent="0.35"/>
    <row r="408" s="199" customFormat="1" x14ac:dyDescent="0.35"/>
    <row r="409" s="199" customFormat="1" x14ac:dyDescent="0.35"/>
    <row r="410" s="199" customFormat="1" x14ac:dyDescent="0.35"/>
    <row r="411" s="199" customFormat="1" x14ac:dyDescent="0.35"/>
    <row r="412" s="199" customFormat="1" x14ac:dyDescent="0.35"/>
    <row r="413" s="199" customFormat="1" x14ac:dyDescent="0.35"/>
    <row r="414" s="199" customFormat="1" x14ac:dyDescent="0.35"/>
    <row r="415" s="199" customFormat="1" x14ac:dyDescent="0.35"/>
    <row r="416" s="199" customFormat="1" x14ac:dyDescent="0.35"/>
    <row r="417" s="199" customFormat="1" x14ac:dyDescent="0.35"/>
    <row r="418" s="199" customFormat="1" x14ac:dyDescent="0.35"/>
    <row r="419" s="199" customFormat="1" x14ac:dyDescent="0.35"/>
    <row r="420" s="199" customFormat="1" x14ac:dyDescent="0.35"/>
    <row r="421" s="199" customFormat="1" x14ac:dyDescent="0.35"/>
    <row r="422" s="199" customFormat="1" x14ac:dyDescent="0.35"/>
    <row r="423" s="199" customFormat="1" x14ac:dyDescent="0.35"/>
    <row r="424" s="199" customFormat="1" x14ac:dyDescent="0.35"/>
    <row r="425" s="199" customFormat="1" x14ac:dyDescent="0.35"/>
    <row r="426" s="199" customFormat="1" x14ac:dyDescent="0.35"/>
    <row r="427" s="199" customFormat="1" x14ac:dyDescent="0.35"/>
    <row r="428" s="199" customFormat="1" x14ac:dyDescent="0.35"/>
    <row r="429" s="199" customFormat="1" x14ac:dyDescent="0.35"/>
    <row r="430" s="199" customFormat="1" x14ac:dyDescent="0.35"/>
    <row r="431" s="199" customFormat="1" x14ac:dyDescent="0.35"/>
    <row r="432" s="199" customFormat="1" x14ac:dyDescent="0.35"/>
    <row r="433" s="199" customFormat="1" x14ac:dyDescent="0.35"/>
    <row r="434" s="199" customFormat="1" x14ac:dyDescent="0.35"/>
    <row r="435" s="199" customFormat="1" x14ac:dyDescent="0.35"/>
    <row r="436" s="199" customFormat="1" x14ac:dyDescent="0.35"/>
    <row r="437" s="199" customFormat="1" x14ac:dyDescent="0.35"/>
    <row r="438" s="199" customFormat="1" x14ac:dyDescent="0.35"/>
    <row r="439" s="199" customFormat="1" x14ac:dyDescent="0.35"/>
    <row r="440" s="199" customFormat="1" x14ac:dyDescent="0.35"/>
    <row r="441" s="199" customFormat="1" x14ac:dyDescent="0.35"/>
    <row r="442" s="199" customFormat="1" x14ac:dyDescent="0.35"/>
    <row r="443" s="199" customFormat="1" x14ac:dyDescent="0.35"/>
    <row r="444" s="199" customFormat="1" x14ac:dyDescent="0.35"/>
    <row r="445" s="199" customFormat="1" x14ac:dyDescent="0.35"/>
    <row r="446" s="199" customFormat="1" x14ac:dyDescent="0.35"/>
    <row r="447" s="199" customFormat="1" x14ac:dyDescent="0.35"/>
    <row r="448" s="199" customFormat="1" x14ac:dyDescent="0.35"/>
    <row r="449" s="199" customFormat="1" x14ac:dyDescent="0.35"/>
    <row r="450" s="199" customFormat="1" x14ac:dyDescent="0.35"/>
    <row r="451" s="199" customFormat="1" x14ac:dyDescent="0.35"/>
    <row r="452" s="199" customFormat="1" x14ac:dyDescent="0.35"/>
    <row r="453" s="199" customFormat="1" x14ac:dyDescent="0.35"/>
    <row r="454" s="199" customFormat="1" x14ac:dyDescent="0.35"/>
    <row r="455" s="199" customFormat="1" x14ac:dyDescent="0.35"/>
    <row r="456" s="199" customFormat="1" x14ac:dyDescent="0.35"/>
    <row r="457" s="199" customFormat="1" x14ac:dyDescent="0.35"/>
    <row r="458" s="199" customFormat="1" x14ac:dyDescent="0.35"/>
    <row r="459" s="199" customFormat="1" x14ac:dyDescent="0.35"/>
    <row r="460" s="199" customFormat="1" x14ac:dyDescent="0.35"/>
    <row r="461" s="199" customFormat="1" x14ac:dyDescent="0.35"/>
    <row r="462" s="199" customFormat="1" x14ac:dyDescent="0.35"/>
    <row r="463" s="199" customFormat="1" x14ac:dyDescent="0.35"/>
    <row r="464" s="199" customFormat="1" x14ac:dyDescent="0.35"/>
    <row r="465" s="199" customFormat="1" x14ac:dyDescent="0.35"/>
    <row r="466" s="199" customFormat="1" x14ac:dyDescent="0.35"/>
    <row r="467" s="199" customFormat="1" x14ac:dyDescent="0.35"/>
    <row r="468" s="199" customFormat="1" x14ac:dyDescent="0.35"/>
    <row r="469" s="199" customFormat="1" x14ac:dyDescent="0.35"/>
    <row r="470" s="199" customFormat="1" x14ac:dyDescent="0.35"/>
    <row r="471" s="199" customFormat="1" x14ac:dyDescent="0.35"/>
    <row r="472" s="199" customFormat="1" x14ac:dyDescent="0.35"/>
    <row r="473" s="199" customFormat="1" x14ac:dyDescent="0.35"/>
    <row r="474" s="199" customFormat="1" x14ac:dyDescent="0.35"/>
    <row r="475" s="199" customFormat="1" x14ac:dyDescent="0.35"/>
    <row r="476" s="199" customFormat="1" x14ac:dyDescent="0.35"/>
    <row r="477" s="199" customFormat="1" x14ac:dyDescent="0.35"/>
    <row r="478" s="199" customFormat="1" x14ac:dyDescent="0.35"/>
    <row r="479" s="199" customFormat="1" x14ac:dyDescent="0.35"/>
    <row r="480" s="199" customFormat="1" x14ac:dyDescent="0.35"/>
    <row r="481" s="199" customFormat="1" x14ac:dyDescent="0.35"/>
    <row r="482" s="199" customFormat="1" x14ac:dyDescent="0.35"/>
    <row r="483" s="199" customFormat="1" x14ac:dyDescent="0.35"/>
    <row r="484" s="199" customFormat="1" x14ac:dyDescent="0.35"/>
    <row r="485" s="199" customFormat="1" x14ac:dyDescent="0.35"/>
    <row r="486" s="199" customFormat="1" x14ac:dyDescent="0.35"/>
    <row r="487" s="199" customFormat="1" x14ac:dyDescent="0.35"/>
    <row r="488" s="199" customFormat="1" x14ac:dyDescent="0.35"/>
    <row r="489" s="199" customFormat="1" x14ac:dyDescent="0.35"/>
    <row r="490" s="199" customFormat="1" x14ac:dyDescent="0.35"/>
    <row r="491" s="199" customFormat="1" x14ac:dyDescent="0.35"/>
    <row r="492" s="199" customFormat="1" x14ac:dyDescent="0.35"/>
    <row r="493" s="199" customFormat="1" x14ac:dyDescent="0.35"/>
    <row r="494" s="199" customFormat="1" x14ac:dyDescent="0.35"/>
    <row r="495" s="199" customFormat="1" x14ac:dyDescent="0.35"/>
    <row r="496" s="199" customFormat="1" x14ac:dyDescent="0.35"/>
    <row r="497" s="199" customFormat="1" x14ac:dyDescent="0.35"/>
    <row r="498" s="199" customFormat="1" x14ac:dyDescent="0.35"/>
    <row r="499" s="199" customFormat="1" x14ac:dyDescent="0.35"/>
    <row r="500" s="199" customFormat="1" x14ac:dyDescent="0.35"/>
    <row r="501" s="199" customFormat="1" x14ac:dyDescent="0.35"/>
    <row r="502" s="199" customFormat="1" x14ac:dyDescent="0.35"/>
    <row r="503" s="199" customFormat="1" x14ac:dyDescent="0.35"/>
    <row r="504" s="199" customFormat="1" x14ac:dyDescent="0.35"/>
    <row r="505" s="199" customFormat="1" x14ac:dyDescent="0.35"/>
    <row r="506" s="199" customFormat="1" x14ac:dyDescent="0.35"/>
    <row r="507" s="199" customFormat="1" x14ac:dyDescent="0.35"/>
    <row r="508" s="199" customFormat="1" x14ac:dyDescent="0.35"/>
    <row r="509" s="199" customFormat="1" x14ac:dyDescent="0.35"/>
    <row r="510" s="199" customFormat="1" x14ac:dyDescent="0.35"/>
    <row r="511" s="199" customFormat="1" x14ac:dyDescent="0.35"/>
    <row r="512" s="199" customFormat="1" x14ac:dyDescent="0.35"/>
    <row r="513" s="199" customFormat="1" x14ac:dyDescent="0.35"/>
    <row r="514" s="199" customFormat="1" x14ac:dyDescent="0.35"/>
    <row r="515" s="199" customFormat="1" x14ac:dyDescent="0.35"/>
    <row r="516" s="199" customFormat="1" x14ac:dyDescent="0.35"/>
    <row r="517" s="199" customFormat="1" x14ac:dyDescent="0.35"/>
    <row r="518" s="199" customFormat="1" x14ac:dyDescent="0.35"/>
    <row r="519" s="199" customFormat="1" x14ac:dyDescent="0.35"/>
    <row r="520" s="199" customFormat="1" x14ac:dyDescent="0.35"/>
    <row r="521" s="199" customFormat="1" x14ac:dyDescent="0.35"/>
    <row r="522" s="199" customFormat="1" x14ac:dyDescent="0.35"/>
    <row r="523" s="199" customFormat="1" x14ac:dyDescent="0.35"/>
    <row r="524" s="199" customFormat="1" x14ac:dyDescent="0.35"/>
    <row r="525" s="199" customFormat="1" x14ac:dyDescent="0.35"/>
    <row r="526" s="199" customFormat="1" x14ac:dyDescent="0.35"/>
    <row r="527" s="199" customFormat="1" x14ac:dyDescent="0.35"/>
    <row r="528" s="199" customFormat="1" x14ac:dyDescent="0.35"/>
    <row r="529" s="199" customFormat="1" x14ac:dyDescent="0.35"/>
    <row r="530" s="199" customFormat="1" x14ac:dyDescent="0.35"/>
    <row r="531" s="199" customFormat="1" x14ac:dyDescent="0.35"/>
    <row r="532" s="199" customFormat="1" x14ac:dyDescent="0.35"/>
    <row r="533" s="199" customFormat="1" x14ac:dyDescent="0.35"/>
    <row r="534" s="199" customFormat="1" x14ac:dyDescent="0.35"/>
    <row r="535" s="199" customFormat="1" x14ac:dyDescent="0.35"/>
    <row r="536" s="199" customFormat="1" x14ac:dyDescent="0.35"/>
    <row r="537" s="199" customFormat="1" x14ac:dyDescent="0.35"/>
    <row r="538" s="199" customFormat="1" x14ac:dyDescent="0.35"/>
    <row r="539" s="199" customFormat="1" x14ac:dyDescent="0.35"/>
    <row r="540" s="199" customFormat="1" x14ac:dyDescent="0.35"/>
    <row r="541" s="199" customFormat="1" x14ac:dyDescent="0.35"/>
    <row r="542" s="199" customFormat="1" x14ac:dyDescent="0.35"/>
    <row r="543" s="199" customFormat="1" x14ac:dyDescent="0.35"/>
    <row r="544" s="199" customFormat="1" x14ac:dyDescent="0.35"/>
    <row r="545" s="199" customFormat="1" x14ac:dyDescent="0.35"/>
    <row r="546" s="199" customFormat="1" x14ac:dyDescent="0.35"/>
    <row r="547" s="199" customFormat="1" x14ac:dyDescent="0.35"/>
    <row r="548" s="199" customFormat="1" x14ac:dyDescent="0.35"/>
    <row r="549" s="199" customFormat="1" x14ac:dyDescent="0.35"/>
    <row r="550" s="199" customFormat="1" x14ac:dyDescent="0.35"/>
    <row r="551" s="199" customFormat="1" x14ac:dyDescent="0.35"/>
    <row r="552" s="199" customFormat="1" x14ac:dyDescent="0.35"/>
    <row r="553" s="199" customFormat="1" x14ac:dyDescent="0.35"/>
  </sheetData>
  <mergeCells count="26">
    <mergeCell ref="D22:F22"/>
    <mergeCell ref="D23:L23"/>
    <mergeCell ref="H24:L24"/>
    <mergeCell ref="E2:F2"/>
    <mergeCell ref="D4:E4"/>
    <mergeCell ref="D5:E5"/>
    <mergeCell ref="D6:E6"/>
    <mergeCell ref="D7:E7"/>
    <mergeCell ref="D8:E8"/>
    <mergeCell ref="D9:E9"/>
    <mergeCell ref="D10:E10"/>
    <mergeCell ref="D11:E11"/>
    <mergeCell ref="D12:E12"/>
    <mergeCell ref="D13:E13"/>
    <mergeCell ref="D18:E18"/>
    <mergeCell ref="D19:E19"/>
    <mergeCell ref="D20:E20"/>
    <mergeCell ref="D14:E14"/>
    <mergeCell ref="D15:E15"/>
    <mergeCell ref="D16:E16"/>
    <mergeCell ref="D17:E17"/>
    <mergeCell ref="H25:L25"/>
    <mergeCell ref="H26:L26"/>
    <mergeCell ref="H27:L27"/>
    <mergeCell ref="D29:L29"/>
    <mergeCell ref="H28:L28"/>
  </mergeCells>
  <dataValidations count="1">
    <dataValidation type="list" allowBlank="1" showInputMessage="1" showErrorMessage="1" sqref="G22" xr:uid="{B617BEE8-9BFB-4E56-81D0-B95DD6E466E7}">
      <formula1>$G$33:$G$34</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D249-FEDF-4A95-8621-EB3E8E88719B}">
  <dimension ref="A1:AJ182"/>
  <sheetViews>
    <sheetView zoomScale="80" zoomScaleNormal="80" workbookViewId="0">
      <selection activeCell="B3" sqref="B3:B4"/>
    </sheetView>
  </sheetViews>
  <sheetFormatPr defaultColWidth="9" defaultRowHeight="14.5" x14ac:dyDescent="0.35"/>
  <cols>
    <col min="1" max="1" width="1.7265625" style="276" customWidth="1"/>
    <col min="2" max="2" width="21" style="276" customWidth="1"/>
    <col min="3" max="3" width="16.1796875" style="315" customWidth="1"/>
    <col min="4" max="4" width="122.1796875" style="315" customWidth="1"/>
    <col min="5" max="5" width="6.26953125" style="315" bestFit="1" customWidth="1"/>
    <col min="6" max="6" width="8" style="315" customWidth="1"/>
    <col min="7" max="23" width="3.1796875" style="315" customWidth="1"/>
    <col min="24" max="24" width="63.453125" style="276" customWidth="1"/>
    <col min="25" max="36" width="9" style="277"/>
    <col min="37" max="16384" width="9" style="276"/>
  </cols>
  <sheetData>
    <row r="1" spans="1:24" ht="6" customHeight="1" x14ac:dyDescent="0.35">
      <c r="A1" s="277"/>
      <c r="B1" s="277"/>
      <c r="C1" s="314"/>
      <c r="D1" s="314"/>
      <c r="E1" s="314"/>
      <c r="F1" s="314"/>
      <c r="G1" s="314"/>
      <c r="H1" s="314"/>
      <c r="I1" s="314"/>
      <c r="J1" s="314"/>
      <c r="K1" s="314"/>
      <c r="L1" s="314"/>
      <c r="M1" s="314"/>
      <c r="N1" s="314"/>
      <c r="T1" s="314"/>
      <c r="X1" s="277"/>
    </row>
    <row r="2" spans="1:24" x14ac:dyDescent="0.35">
      <c r="A2" s="277"/>
      <c r="B2" s="277"/>
      <c r="C2" s="314"/>
      <c r="D2" s="314"/>
      <c r="E2" s="314"/>
      <c r="F2" s="314"/>
      <c r="G2" s="316" t="s">
        <v>334</v>
      </c>
      <c r="H2" s="317"/>
      <c r="I2" s="317"/>
      <c r="J2" s="317"/>
      <c r="K2" s="317"/>
      <c r="L2" s="318"/>
      <c r="M2" s="319"/>
      <c r="N2" s="319"/>
      <c r="O2" s="393" t="s">
        <v>29</v>
      </c>
      <c r="P2" s="394"/>
      <c r="Q2" s="394"/>
      <c r="R2" s="394"/>
      <c r="S2" s="394"/>
      <c r="T2" s="394"/>
      <c r="U2" s="394"/>
      <c r="V2" s="394"/>
      <c r="W2" s="394"/>
      <c r="X2" s="315"/>
    </row>
    <row r="3" spans="1:24" ht="14.25" customHeight="1" x14ac:dyDescent="0.35">
      <c r="A3" s="277"/>
      <c r="B3" s="395" t="s">
        <v>216</v>
      </c>
      <c r="C3" s="396" t="s">
        <v>335</v>
      </c>
      <c r="D3" s="396" t="s">
        <v>28</v>
      </c>
      <c r="E3" s="395" t="s">
        <v>866</v>
      </c>
      <c r="F3" s="397" t="s">
        <v>19</v>
      </c>
      <c r="G3" s="398" t="s">
        <v>1272</v>
      </c>
      <c r="H3" s="399" t="s">
        <v>913</v>
      </c>
      <c r="I3" s="399"/>
      <c r="J3" s="399"/>
      <c r="K3" s="399"/>
      <c r="L3" s="399"/>
      <c r="M3" s="399" t="s">
        <v>155</v>
      </c>
      <c r="N3" s="399"/>
      <c r="O3" s="391" t="s">
        <v>1111</v>
      </c>
      <c r="P3" s="391" t="s">
        <v>1267</v>
      </c>
      <c r="Q3" s="391" t="s">
        <v>1112</v>
      </c>
      <c r="R3" s="391" t="s">
        <v>1268</v>
      </c>
      <c r="S3" s="391" t="s">
        <v>1113</v>
      </c>
      <c r="T3" s="391" t="s">
        <v>1269</v>
      </c>
      <c r="U3" s="391" t="s">
        <v>1114</v>
      </c>
      <c r="V3" s="391" t="s">
        <v>1270</v>
      </c>
      <c r="W3" s="391" t="s">
        <v>1115</v>
      </c>
      <c r="X3" s="392" t="s">
        <v>20</v>
      </c>
    </row>
    <row r="4" spans="1:24" ht="105.75" customHeight="1" x14ac:dyDescent="0.35">
      <c r="A4" s="277"/>
      <c r="B4" s="395"/>
      <c r="C4" s="396"/>
      <c r="D4" s="396"/>
      <c r="E4" s="395"/>
      <c r="F4" s="397"/>
      <c r="G4" s="398"/>
      <c r="H4" s="295" t="s">
        <v>60</v>
      </c>
      <c r="I4" s="295" t="s">
        <v>61</v>
      </c>
      <c r="J4" s="295" t="s">
        <v>62</v>
      </c>
      <c r="K4" s="295" t="s">
        <v>63</v>
      </c>
      <c r="L4" s="295" t="s">
        <v>64</v>
      </c>
      <c r="M4" s="295" t="s">
        <v>420</v>
      </c>
      <c r="N4" s="295" t="s">
        <v>419</v>
      </c>
      <c r="O4" s="391"/>
      <c r="P4" s="391"/>
      <c r="Q4" s="391"/>
      <c r="R4" s="391"/>
      <c r="S4" s="391"/>
      <c r="T4" s="391"/>
      <c r="U4" s="391"/>
      <c r="V4" s="391"/>
      <c r="W4" s="391"/>
      <c r="X4" s="392"/>
    </row>
    <row r="5" spans="1:24" ht="15" customHeight="1" x14ac:dyDescent="0.35">
      <c r="A5" s="277"/>
      <c r="B5" s="40" t="s">
        <v>1344</v>
      </c>
      <c r="C5" s="204" t="s">
        <v>30</v>
      </c>
      <c r="D5" s="30" t="s">
        <v>723</v>
      </c>
      <c r="E5" s="255" t="s">
        <v>14</v>
      </c>
      <c r="F5" s="279" t="s">
        <v>5</v>
      </c>
      <c r="G5" s="254" t="s">
        <v>21</v>
      </c>
      <c r="H5" s="254"/>
      <c r="I5" s="254"/>
      <c r="J5" s="254"/>
      <c r="K5" s="254"/>
      <c r="L5" s="254"/>
      <c r="M5" s="254"/>
      <c r="N5" s="254"/>
      <c r="O5" s="258" t="s">
        <v>21</v>
      </c>
      <c r="P5" s="258" t="s">
        <v>21</v>
      </c>
      <c r="Q5" s="256"/>
      <c r="R5" s="256"/>
      <c r="S5" s="256"/>
      <c r="T5" s="256"/>
      <c r="U5" s="256"/>
      <c r="V5" s="256"/>
      <c r="W5" s="256"/>
      <c r="X5" s="320"/>
    </row>
    <row r="6" spans="1:24" ht="15" customHeight="1" x14ac:dyDescent="0.35">
      <c r="A6" s="277"/>
      <c r="B6" s="40" t="s">
        <v>1345</v>
      </c>
      <c r="C6" s="204" t="s">
        <v>30</v>
      </c>
      <c r="D6" s="30" t="s">
        <v>725</v>
      </c>
      <c r="E6" s="255" t="s">
        <v>14</v>
      </c>
      <c r="F6" s="279" t="s">
        <v>5</v>
      </c>
      <c r="G6" s="254" t="s">
        <v>21</v>
      </c>
      <c r="H6" s="254"/>
      <c r="I6" s="254"/>
      <c r="J6" s="254"/>
      <c r="K6" s="254"/>
      <c r="L6" s="254"/>
      <c r="M6" s="254"/>
      <c r="N6" s="254"/>
      <c r="O6" s="256"/>
      <c r="P6" s="256"/>
      <c r="Q6" s="256"/>
      <c r="R6" s="258" t="s">
        <v>21</v>
      </c>
      <c r="S6" s="256"/>
      <c r="T6" s="256"/>
      <c r="U6" s="256"/>
      <c r="V6" s="256"/>
      <c r="W6" s="258" t="s">
        <v>21</v>
      </c>
      <c r="X6" s="320"/>
    </row>
    <row r="7" spans="1:24" ht="15" customHeight="1" x14ac:dyDescent="0.35">
      <c r="A7" s="277"/>
      <c r="B7" s="40" t="s">
        <v>1346</v>
      </c>
      <c r="C7" s="204" t="s">
        <v>30</v>
      </c>
      <c r="D7" s="30" t="s">
        <v>1030</v>
      </c>
      <c r="E7" s="255" t="s">
        <v>14</v>
      </c>
      <c r="F7" s="279" t="s">
        <v>5</v>
      </c>
      <c r="G7" s="254" t="s">
        <v>21</v>
      </c>
      <c r="H7" s="254"/>
      <c r="I7" s="254"/>
      <c r="J7" s="254"/>
      <c r="K7" s="254"/>
      <c r="L7" s="254"/>
      <c r="M7" s="254"/>
      <c r="N7" s="254"/>
      <c r="O7" s="256"/>
      <c r="P7" s="256"/>
      <c r="Q7" s="256"/>
      <c r="R7" s="256"/>
      <c r="S7" s="256"/>
      <c r="T7" s="256"/>
      <c r="U7" s="256"/>
      <c r="V7" s="256"/>
      <c r="W7" s="258" t="s">
        <v>21</v>
      </c>
      <c r="X7" s="320"/>
    </row>
    <row r="8" spans="1:24" ht="15" customHeight="1" x14ac:dyDescent="0.35">
      <c r="A8" s="277"/>
      <c r="B8" s="40" t="s">
        <v>1347</v>
      </c>
      <c r="C8" s="204" t="s">
        <v>31</v>
      </c>
      <c r="D8" s="30" t="s">
        <v>242</v>
      </c>
      <c r="E8" s="255" t="s">
        <v>14</v>
      </c>
      <c r="F8" s="279" t="s">
        <v>5</v>
      </c>
      <c r="G8" s="254" t="s">
        <v>21</v>
      </c>
      <c r="H8" s="254"/>
      <c r="I8" s="254"/>
      <c r="J8" s="254"/>
      <c r="K8" s="254"/>
      <c r="L8" s="254"/>
      <c r="M8" s="254"/>
      <c r="N8" s="254"/>
      <c r="O8" s="257"/>
      <c r="P8" s="257"/>
      <c r="Q8" s="256"/>
      <c r="R8" s="258" t="s">
        <v>21</v>
      </c>
      <c r="S8" s="256"/>
      <c r="T8" s="256"/>
      <c r="U8" s="256"/>
      <c r="V8" s="256"/>
      <c r="W8" s="258" t="s">
        <v>21</v>
      </c>
      <c r="X8" s="320"/>
    </row>
    <row r="9" spans="1:24" ht="15" customHeight="1" x14ac:dyDescent="0.35">
      <c r="A9" s="277"/>
      <c r="B9" s="40" t="s">
        <v>1348</v>
      </c>
      <c r="C9" s="204" t="s">
        <v>31</v>
      </c>
      <c r="D9" s="30" t="s">
        <v>1031</v>
      </c>
      <c r="E9" s="255" t="s">
        <v>14</v>
      </c>
      <c r="F9" s="279" t="s">
        <v>5</v>
      </c>
      <c r="G9" s="254" t="s">
        <v>21</v>
      </c>
      <c r="H9" s="254"/>
      <c r="I9" s="254"/>
      <c r="J9" s="254"/>
      <c r="K9" s="254"/>
      <c r="L9" s="254"/>
      <c r="M9" s="254"/>
      <c r="N9" s="254"/>
      <c r="O9" s="257"/>
      <c r="P9" s="257"/>
      <c r="Q9" s="256"/>
      <c r="R9" s="256"/>
      <c r="S9" s="256"/>
      <c r="T9" s="256"/>
      <c r="U9" s="258" t="s">
        <v>21</v>
      </c>
      <c r="V9" s="256"/>
      <c r="W9" s="256"/>
      <c r="X9" s="320"/>
    </row>
    <row r="10" spans="1:24" ht="15" customHeight="1" x14ac:dyDescent="0.35">
      <c r="A10" s="277"/>
      <c r="B10" s="40" t="s">
        <v>1349</v>
      </c>
      <c r="C10" s="204" t="s">
        <v>31</v>
      </c>
      <c r="D10" s="30" t="s">
        <v>1032</v>
      </c>
      <c r="E10" s="255" t="s">
        <v>14</v>
      </c>
      <c r="F10" s="279" t="s">
        <v>5</v>
      </c>
      <c r="G10" s="254" t="s">
        <v>21</v>
      </c>
      <c r="H10" s="254"/>
      <c r="I10" s="254"/>
      <c r="J10" s="254"/>
      <c r="K10" s="254"/>
      <c r="L10" s="254"/>
      <c r="M10" s="254"/>
      <c r="N10" s="254"/>
      <c r="O10" s="257"/>
      <c r="P10" s="257"/>
      <c r="Q10" s="256"/>
      <c r="R10" s="256"/>
      <c r="S10" s="256"/>
      <c r="T10" s="256"/>
      <c r="U10" s="258" t="s">
        <v>21</v>
      </c>
      <c r="V10" s="256"/>
      <c r="W10" s="256"/>
      <c r="X10" s="320"/>
    </row>
    <row r="11" spans="1:24" ht="15" customHeight="1" x14ac:dyDescent="0.35">
      <c r="A11" s="277"/>
      <c r="B11" s="40" t="s">
        <v>1350</v>
      </c>
      <c r="C11" s="204" t="s">
        <v>32</v>
      </c>
      <c r="D11" s="30" t="s">
        <v>731</v>
      </c>
      <c r="E11" s="255" t="s">
        <v>14</v>
      </c>
      <c r="F11" s="279" t="s">
        <v>5</v>
      </c>
      <c r="G11" s="254" t="s">
        <v>21</v>
      </c>
      <c r="H11" s="254"/>
      <c r="I11" s="254"/>
      <c r="J11" s="254"/>
      <c r="K11" s="254"/>
      <c r="L11" s="254"/>
      <c r="M11" s="254"/>
      <c r="N11" s="254"/>
      <c r="O11" s="258" t="s">
        <v>21</v>
      </c>
      <c r="P11" s="258" t="s">
        <v>21</v>
      </c>
      <c r="Q11" s="256"/>
      <c r="R11" s="256"/>
      <c r="S11" s="256"/>
      <c r="T11" s="256"/>
      <c r="U11" s="256"/>
      <c r="V11" s="256"/>
      <c r="W11" s="256"/>
      <c r="X11" s="320"/>
    </row>
    <row r="12" spans="1:24" ht="15" customHeight="1" x14ac:dyDescent="0.35">
      <c r="A12" s="277"/>
      <c r="B12" s="40" t="s">
        <v>1351</v>
      </c>
      <c r="C12" s="204" t="s">
        <v>32</v>
      </c>
      <c r="D12" s="30" t="s">
        <v>733</v>
      </c>
      <c r="E12" s="255" t="s">
        <v>14</v>
      </c>
      <c r="F12" s="279" t="s">
        <v>5</v>
      </c>
      <c r="G12" s="254" t="s">
        <v>21</v>
      </c>
      <c r="H12" s="254"/>
      <c r="I12" s="254"/>
      <c r="J12" s="254"/>
      <c r="K12" s="254"/>
      <c r="L12" s="254"/>
      <c r="M12" s="254"/>
      <c r="N12" s="254"/>
      <c r="O12" s="256"/>
      <c r="P12" s="256"/>
      <c r="Q12" s="256"/>
      <c r="R12" s="258" t="s">
        <v>21</v>
      </c>
      <c r="S12" s="256"/>
      <c r="T12" s="256"/>
      <c r="U12" s="256"/>
      <c r="V12" s="256"/>
      <c r="W12" s="258" t="s">
        <v>21</v>
      </c>
      <c r="X12" s="320"/>
    </row>
    <row r="13" spans="1:24" ht="15" customHeight="1" x14ac:dyDescent="0.35">
      <c r="B13" s="40" t="s">
        <v>1352</v>
      </c>
      <c r="C13" s="204" t="s">
        <v>32</v>
      </c>
      <c r="D13" s="30" t="s">
        <v>1033</v>
      </c>
      <c r="E13" s="255" t="s">
        <v>14</v>
      </c>
      <c r="F13" s="279" t="s">
        <v>5</v>
      </c>
      <c r="G13" s="254" t="s">
        <v>21</v>
      </c>
      <c r="H13" s="246"/>
      <c r="I13" s="246"/>
      <c r="J13" s="246"/>
      <c r="K13" s="246"/>
      <c r="L13" s="246"/>
      <c r="M13" s="246"/>
      <c r="N13" s="246"/>
      <c r="O13" s="257"/>
      <c r="P13" s="257"/>
      <c r="Q13" s="256"/>
      <c r="R13" s="258"/>
      <c r="S13" s="256"/>
      <c r="T13" s="256"/>
      <c r="U13" s="258" t="s">
        <v>21</v>
      </c>
      <c r="V13" s="256"/>
      <c r="W13" s="256"/>
      <c r="X13" s="320"/>
    </row>
    <row r="14" spans="1:24" ht="15" customHeight="1" x14ac:dyDescent="0.35">
      <c r="A14" s="277"/>
      <c r="B14" s="40" t="s">
        <v>1353</v>
      </c>
      <c r="C14" s="204" t="s">
        <v>32</v>
      </c>
      <c r="D14" s="30" t="s">
        <v>737</v>
      </c>
      <c r="E14" s="255" t="s">
        <v>14</v>
      </c>
      <c r="F14" s="279" t="s">
        <v>5</v>
      </c>
      <c r="G14" s="254" t="s">
        <v>21</v>
      </c>
      <c r="H14" s="254"/>
      <c r="I14" s="254"/>
      <c r="J14" s="254"/>
      <c r="K14" s="254"/>
      <c r="L14" s="254"/>
      <c r="M14" s="254"/>
      <c r="N14" s="254"/>
      <c r="O14" s="258"/>
      <c r="P14" s="258"/>
      <c r="Q14" s="256"/>
      <c r="R14" s="256"/>
      <c r="S14" s="256"/>
      <c r="T14" s="256"/>
      <c r="U14" s="258" t="s">
        <v>21</v>
      </c>
      <c r="V14" s="256"/>
      <c r="W14" s="256"/>
      <c r="X14" s="320"/>
    </row>
    <row r="15" spans="1:24" ht="15" customHeight="1" x14ac:dyDescent="0.35">
      <c r="A15" s="277"/>
      <c r="B15" s="40" t="s">
        <v>1354</v>
      </c>
      <c r="C15" s="204" t="s">
        <v>32</v>
      </c>
      <c r="D15" s="30" t="s">
        <v>739</v>
      </c>
      <c r="E15" s="255" t="s">
        <v>14</v>
      </c>
      <c r="F15" s="279" t="s">
        <v>5</v>
      </c>
      <c r="G15" s="254" t="s">
        <v>21</v>
      </c>
      <c r="H15" s="254"/>
      <c r="I15" s="254"/>
      <c r="J15" s="254"/>
      <c r="K15" s="254"/>
      <c r="L15" s="254"/>
      <c r="M15" s="254"/>
      <c r="N15" s="254"/>
      <c r="O15" s="258" t="s">
        <v>21</v>
      </c>
      <c r="P15" s="258" t="s">
        <v>21</v>
      </c>
      <c r="Q15" s="256"/>
      <c r="R15" s="256"/>
      <c r="S15" s="256"/>
      <c r="T15" s="256"/>
      <c r="U15" s="256"/>
      <c r="V15" s="256"/>
      <c r="W15" s="256"/>
      <c r="X15" s="320"/>
    </row>
    <row r="16" spans="1:24" ht="15" customHeight="1" x14ac:dyDescent="0.35">
      <c r="A16" s="277"/>
      <c r="B16" s="40" t="s">
        <v>1355</v>
      </c>
      <c r="C16" s="204" t="s">
        <v>32</v>
      </c>
      <c r="D16" s="30" t="s">
        <v>741</v>
      </c>
      <c r="E16" s="255" t="s">
        <v>14</v>
      </c>
      <c r="F16" s="279" t="s">
        <v>5</v>
      </c>
      <c r="G16" s="254" t="s">
        <v>21</v>
      </c>
      <c r="H16" s="254"/>
      <c r="I16" s="254"/>
      <c r="J16" s="254" t="s">
        <v>7</v>
      </c>
      <c r="K16" s="254"/>
      <c r="L16" s="254"/>
      <c r="M16" s="254"/>
      <c r="N16" s="254"/>
      <c r="O16" s="256"/>
      <c r="P16" s="256"/>
      <c r="Q16" s="256"/>
      <c r="R16" s="258" t="s">
        <v>21</v>
      </c>
      <c r="S16" s="256"/>
      <c r="T16" s="256"/>
      <c r="U16" s="256"/>
      <c r="V16" s="256"/>
      <c r="W16" s="258" t="s">
        <v>21</v>
      </c>
      <c r="X16" s="320"/>
    </row>
    <row r="17" spans="1:24" ht="15" customHeight="1" x14ac:dyDescent="0.35">
      <c r="B17" s="40" t="s">
        <v>1356</v>
      </c>
      <c r="C17" s="204" t="s">
        <v>32</v>
      </c>
      <c r="D17" s="30" t="s">
        <v>1034</v>
      </c>
      <c r="E17" s="255" t="s">
        <v>14</v>
      </c>
      <c r="F17" s="279" t="s">
        <v>5</v>
      </c>
      <c r="G17" s="254" t="s">
        <v>21</v>
      </c>
      <c r="H17" s="246"/>
      <c r="I17" s="246"/>
      <c r="J17" s="246"/>
      <c r="K17" s="246"/>
      <c r="L17" s="246"/>
      <c r="M17" s="246"/>
      <c r="N17" s="246"/>
      <c r="O17" s="257"/>
      <c r="P17" s="257"/>
      <c r="Q17" s="256"/>
      <c r="R17" s="256"/>
      <c r="S17" s="256"/>
      <c r="T17" s="258" t="s">
        <v>21</v>
      </c>
      <c r="U17" s="258"/>
      <c r="V17" s="256"/>
      <c r="W17" s="256"/>
      <c r="X17" s="320"/>
    </row>
    <row r="18" spans="1:24" ht="15" customHeight="1" x14ac:dyDescent="0.35">
      <c r="B18" s="40" t="s">
        <v>1357</v>
      </c>
      <c r="C18" s="204" t="s">
        <v>32</v>
      </c>
      <c r="D18" s="30" t="s">
        <v>745</v>
      </c>
      <c r="E18" s="255" t="s">
        <v>14</v>
      </c>
      <c r="F18" s="279" t="s">
        <v>5</v>
      </c>
      <c r="G18" s="254" t="s">
        <v>21</v>
      </c>
      <c r="H18" s="246"/>
      <c r="I18" s="246"/>
      <c r="J18" s="246"/>
      <c r="K18" s="246"/>
      <c r="L18" s="246"/>
      <c r="M18" s="246"/>
      <c r="N18" s="246"/>
      <c r="O18" s="257"/>
      <c r="P18" s="257"/>
      <c r="Q18" s="256"/>
      <c r="R18" s="256"/>
      <c r="S18" s="256"/>
      <c r="T18" s="256"/>
      <c r="U18" s="258" t="s">
        <v>21</v>
      </c>
      <c r="V18" s="256"/>
      <c r="W18" s="256"/>
      <c r="X18" s="320"/>
    </row>
    <row r="19" spans="1:24" ht="15" customHeight="1" x14ac:dyDescent="0.35">
      <c r="A19" s="277"/>
      <c r="B19" s="40" t="s">
        <v>1116</v>
      </c>
      <c r="C19" s="204" t="s">
        <v>38</v>
      </c>
      <c r="D19" s="30" t="s">
        <v>747</v>
      </c>
      <c r="E19" s="255" t="s">
        <v>14</v>
      </c>
      <c r="F19" s="279" t="s">
        <v>5</v>
      </c>
      <c r="G19" s="254" t="s">
        <v>21</v>
      </c>
      <c r="H19" s="254"/>
      <c r="I19" s="254"/>
      <c r="J19" s="254"/>
      <c r="K19" s="254"/>
      <c r="L19" s="254"/>
      <c r="M19" s="254"/>
      <c r="N19" s="254"/>
      <c r="O19" s="258" t="s">
        <v>21</v>
      </c>
      <c r="P19" s="258" t="s">
        <v>21</v>
      </c>
      <c r="Q19" s="258" t="s">
        <v>21</v>
      </c>
      <c r="R19" s="256"/>
      <c r="S19" s="256"/>
      <c r="T19" s="256"/>
      <c r="U19" s="256"/>
      <c r="V19" s="256"/>
      <c r="W19" s="256"/>
      <c r="X19" s="320"/>
    </row>
    <row r="20" spans="1:24" ht="15" customHeight="1" x14ac:dyDescent="0.35">
      <c r="A20" s="277"/>
      <c r="B20" s="40" t="s">
        <v>1117</v>
      </c>
      <c r="C20" s="204" t="s">
        <v>38</v>
      </c>
      <c r="D20" s="30" t="s">
        <v>748</v>
      </c>
      <c r="E20" s="255" t="s">
        <v>14</v>
      </c>
      <c r="F20" s="279" t="s">
        <v>5</v>
      </c>
      <c r="G20" s="254" t="s">
        <v>21</v>
      </c>
      <c r="H20" s="254"/>
      <c r="I20" s="254"/>
      <c r="J20" s="254"/>
      <c r="K20" s="254"/>
      <c r="L20" s="254"/>
      <c r="M20" s="254"/>
      <c r="N20" s="254"/>
      <c r="O20" s="256"/>
      <c r="P20" s="256"/>
      <c r="Q20" s="256"/>
      <c r="R20" s="258" t="s">
        <v>21</v>
      </c>
      <c r="S20" s="258" t="s">
        <v>21</v>
      </c>
      <c r="T20" s="256"/>
      <c r="U20" s="256"/>
      <c r="V20" s="256"/>
      <c r="W20" s="258" t="s">
        <v>21</v>
      </c>
      <c r="X20" s="320"/>
    </row>
    <row r="21" spans="1:24" ht="15" customHeight="1" x14ac:dyDescent="0.35">
      <c r="A21" s="277"/>
      <c r="B21" s="40" t="s">
        <v>1118</v>
      </c>
      <c r="C21" s="204" t="s">
        <v>38</v>
      </c>
      <c r="D21" s="30" t="s">
        <v>749</v>
      </c>
      <c r="E21" s="255" t="s">
        <v>14</v>
      </c>
      <c r="F21" s="279" t="s">
        <v>5</v>
      </c>
      <c r="G21" s="254" t="s">
        <v>21</v>
      </c>
      <c r="H21" s="254"/>
      <c r="I21" s="254"/>
      <c r="J21" s="254"/>
      <c r="K21" s="254"/>
      <c r="L21" s="254"/>
      <c r="M21" s="254"/>
      <c r="N21" s="254"/>
      <c r="O21" s="256"/>
      <c r="P21" s="256"/>
      <c r="Q21" s="256"/>
      <c r="R21" s="256"/>
      <c r="S21" s="256"/>
      <c r="T21" s="256"/>
      <c r="U21" s="258" t="s">
        <v>21</v>
      </c>
      <c r="V21" s="256"/>
      <c r="W21" s="256"/>
      <c r="X21" s="320"/>
    </row>
    <row r="22" spans="1:24" ht="15" customHeight="1" x14ac:dyDescent="0.35">
      <c r="A22" s="277"/>
      <c r="B22" s="40" t="s">
        <v>1119</v>
      </c>
      <c r="C22" s="204" t="s">
        <v>38</v>
      </c>
      <c r="D22" s="30" t="s">
        <v>750</v>
      </c>
      <c r="E22" s="255" t="s">
        <v>14</v>
      </c>
      <c r="F22" s="279" t="s">
        <v>5</v>
      </c>
      <c r="G22" s="254" t="s">
        <v>21</v>
      </c>
      <c r="H22" s="246"/>
      <c r="I22" s="246"/>
      <c r="J22" s="246"/>
      <c r="K22" s="246"/>
      <c r="L22" s="246"/>
      <c r="M22" s="246"/>
      <c r="N22" s="246"/>
      <c r="O22" s="257"/>
      <c r="P22" s="257"/>
      <c r="Q22" s="256"/>
      <c r="R22" s="256"/>
      <c r="S22" s="256"/>
      <c r="T22" s="258" t="s">
        <v>21</v>
      </c>
      <c r="U22" s="256"/>
      <c r="V22" s="256"/>
      <c r="W22" s="256"/>
      <c r="X22" s="320"/>
    </row>
    <row r="23" spans="1:24" ht="15" customHeight="1" x14ac:dyDescent="0.35">
      <c r="A23" s="277"/>
      <c r="B23" s="40" t="s">
        <v>1120</v>
      </c>
      <c r="C23" s="204" t="s">
        <v>38</v>
      </c>
      <c r="D23" s="30" t="s">
        <v>233</v>
      </c>
      <c r="E23" s="255" t="s">
        <v>14</v>
      </c>
      <c r="F23" s="279" t="s">
        <v>5</v>
      </c>
      <c r="G23" s="254" t="s">
        <v>21</v>
      </c>
      <c r="H23" s="254"/>
      <c r="I23" s="254"/>
      <c r="J23" s="254"/>
      <c r="K23" s="254"/>
      <c r="L23" s="254"/>
      <c r="M23" s="254"/>
      <c r="N23" s="254"/>
      <c r="O23" s="257"/>
      <c r="P23" s="257"/>
      <c r="Q23" s="256"/>
      <c r="R23" s="256"/>
      <c r="S23" s="256"/>
      <c r="T23" s="256"/>
      <c r="U23" s="256"/>
      <c r="V23" s="256"/>
      <c r="W23" s="258" t="s">
        <v>21</v>
      </c>
      <c r="X23" s="320"/>
    </row>
    <row r="24" spans="1:24" ht="15" customHeight="1" x14ac:dyDescent="0.35">
      <c r="A24" s="277"/>
      <c r="B24" s="40" t="s">
        <v>1121</v>
      </c>
      <c r="C24" s="204" t="s">
        <v>38</v>
      </c>
      <c r="D24" s="30" t="s">
        <v>234</v>
      </c>
      <c r="E24" s="255" t="s">
        <v>14</v>
      </c>
      <c r="F24" s="279" t="s">
        <v>5</v>
      </c>
      <c r="G24" s="254" t="s">
        <v>21</v>
      </c>
      <c r="H24" s="254"/>
      <c r="I24" s="254"/>
      <c r="J24" s="254"/>
      <c r="K24" s="254"/>
      <c r="L24" s="254"/>
      <c r="M24" s="254"/>
      <c r="N24" s="254"/>
      <c r="O24" s="257" t="s">
        <v>7</v>
      </c>
      <c r="P24" s="257" t="s">
        <v>7</v>
      </c>
      <c r="Q24" s="256"/>
      <c r="R24" s="256"/>
      <c r="S24" s="256"/>
      <c r="T24" s="256"/>
      <c r="U24" s="256"/>
      <c r="V24" s="256"/>
      <c r="W24" s="258" t="s">
        <v>21</v>
      </c>
      <c r="X24" s="320"/>
    </row>
    <row r="25" spans="1:24" ht="15" customHeight="1" x14ac:dyDescent="0.35">
      <c r="A25" s="277"/>
      <c r="B25" s="40" t="s">
        <v>1122</v>
      </c>
      <c r="C25" s="204" t="s">
        <v>397</v>
      </c>
      <c r="D25" s="30" t="s">
        <v>399</v>
      </c>
      <c r="E25" s="255" t="s">
        <v>14</v>
      </c>
      <c r="F25" s="279" t="s">
        <v>5</v>
      </c>
      <c r="G25" s="254" t="s">
        <v>21</v>
      </c>
      <c r="H25" s="254"/>
      <c r="I25" s="254"/>
      <c r="J25" s="254"/>
      <c r="K25" s="254"/>
      <c r="L25" s="254"/>
      <c r="M25" s="254"/>
      <c r="N25" s="254"/>
      <c r="O25" s="258" t="s">
        <v>21</v>
      </c>
      <c r="P25" s="257" t="s">
        <v>7</v>
      </c>
      <c r="Q25" s="256"/>
      <c r="R25" s="258" t="s">
        <v>21</v>
      </c>
      <c r="S25" s="256"/>
      <c r="T25" s="256"/>
      <c r="U25" s="256"/>
      <c r="V25" s="256"/>
      <c r="W25" s="256"/>
      <c r="X25" s="320"/>
    </row>
    <row r="26" spans="1:24" ht="15" customHeight="1" x14ac:dyDescent="0.35">
      <c r="A26" s="277"/>
      <c r="B26" s="40" t="s">
        <v>1123</v>
      </c>
      <c r="C26" s="204" t="s">
        <v>447</v>
      </c>
      <c r="D26" s="30" t="s">
        <v>469</v>
      </c>
      <c r="E26" s="255" t="s">
        <v>14</v>
      </c>
      <c r="F26" s="279" t="s">
        <v>5</v>
      </c>
      <c r="G26" s="254" t="s">
        <v>21</v>
      </c>
      <c r="H26" s="254"/>
      <c r="I26" s="254"/>
      <c r="J26" s="254"/>
      <c r="K26" s="254"/>
      <c r="L26" s="254"/>
      <c r="M26" s="254"/>
      <c r="N26" s="254"/>
      <c r="O26" s="258" t="s">
        <v>21</v>
      </c>
      <c r="P26" s="257" t="s">
        <v>7</v>
      </c>
      <c r="Q26" s="256"/>
      <c r="R26" s="258" t="s">
        <v>21</v>
      </c>
      <c r="S26" s="258"/>
      <c r="T26" s="256"/>
      <c r="U26" s="256"/>
      <c r="V26" s="256"/>
      <c r="W26" s="256"/>
      <c r="X26" s="320"/>
    </row>
    <row r="27" spans="1:24" ht="15" customHeight="1" x14ac:dyDescent="0.35">
      <c r="A27" s="277"/>
      <c r="B27" s="40" t="s">
        <v>1124</v>
      </c>
      <c r="C27" s="140" t="s">
        <v>34</v>
      </c>
      <c r="D27" s="30" t="s">
        <v>1035</v>
      </c>
      <c r="E27" s="255" t="s">
        <v>14</v>
      </c>
      <c r="F27" s="279" t="s">
        <v>5</v>
      </c>
      <c r="G27" s="280"/>
      <c r="H27" s="254" t="s">
        <v>21</v>
      </c>
      <c r="I27" s="280"/>
      <c r="J27" s="280"/>
      <c r="K27" s="280"/>
      <c r="L27" s="280"/>
      <c r="M27" s="280"/>
      <c r="N27" s="280"/>
      <c r="O27" s="257"/>
      <c r="P27" s="257"/>
      <c r="Q27" s="256"/>
      <c r="R27" s="258" t="s">
        <v>21</v>
      </c>
      <c r="S27" s="256"/>
      <c r="T27" s="256"/>
      <c r="U27" s="256"/>
      <c r="V27" s="256"/>
      <c r="W27" s="258" t="s">
        <v>21</v>
      </c>
      <c r="X27" s="320"/>
    </row>
    <row r="28" spans="1:24" ht="15" customHeight="1" x14ac:dyDescent="0.35">
      <c r="A28" s="277"/>
      <c r="B28" s="40" t="s">
        <v>1125</v>
      </c>
      <c r="C28" s="140" t="s">
        <v>34</v>
      </c>
      <c r="D28" s="30" t="s">
        <v>1036</v>
      </c>
      <c r="E28" s="255" t="s">
        <v>14</v>
      </c>
      <c r="F28" s="279" t="s">
        <v>5</v>
      </c>
      <c r="G28" s="280"/>
      <c r="H28" s="254" t="s">
        <v>21</v>
      </c>
      <c r="I28" s="280"/>
      <c r="J28" s="280"/>
      <c r="K28" s="280"/>
      <c r="L28" s="280"/>
      <c r="M28" s="280"/>
      <c r="N28" s="280"/>
      <c r="O28" s="257"/>
      <c r="P28" s="257"/>
      <c r="Q28" s="256"/>
      <c r="R28" s="258" t="s">
        <v>21</v>
      </c>
      <c r="S28" s="256"/>
      <c r="T28" s="256"/>
      <c r="U28" s="256"/>
      <c r="V28" s="256"/>
      <c r="W28" s="258" t="s">
        <v>21</v>
      </c>
      <c r="X28" s="320"/>
    </row>
    <row r="29" spans="1:24" ht="15" customHeight="1" x14ac:dyDescent="0.35">
      <c r="A29" s="277"/>
      <c r="B29" s="40" t="s">
        <v>1126</v>
      </c>
      <c r="C29" s="140" t="s">
        <v>34</v>
      </c>
      <c r="D29" s="30" t="s">
        <v>1037</v>
      </c>
      <c r="E29" s="255" t="s">
        <v>14</v>
      </c>
      <c r="F29" s="279" t="s">
        <v>5</v>
      </c>
      <c r="G29" s="280"/>
      <c r="H29" s="254" t="s">
        <v>21</v>
      </c>
      <c r="I29" s="280"/>
      <c r="J29" s="280"/>
      <c r="K29" s="280"/>
      <c r="L29" s="280"/>
      <c r="M29" s="280"/>
      <c r="N29" s="280"/>
      <c r="O29" s="257"/>
      <c r="P29" s="257"/>
      <c r="Q29" s="256"/>
      <c r="R29" s="254"/>
      <c r="S29" s="256"/>
      <c r="T29" s="256"/>
      <c r="U29" s="256"/>
      <c r="V29" s="256"/>
      <c r="W29" s="258"/>
      <c r="X29" s="320"/>
    </row>
    <row r="30" spans="1:24" ht="15" customHeight="1" x14ac:dyDescent="0.35">
      <c r="A30" s="277"/>
      <c r="B30" s="40" t="s">
        <v>1127</v>
      </c>
      <c r="C30" s="140" t="s">
        <v>35</v>
      </c>
      <c r="D30" s="30" t="s">
        <v>1038</v>
      </c>
      <c r="E30" s="255" t="s">
        <v>14</v>
      </c>
      <c r="F30" s="279" t="s">
        <v>5</v>
      </c>
      <c r="G30" s="280"/>
      <c r="H30" s="254" t="s">
        <v>21</v>
      </c>
      <c r="I30" s="280"/>
      <c r="J30" s="280"/>
      <c r="K30" s="280"/>
      <c r="L30" s="280"/>
      <c r="M30" s="280"/>
      <c r="N30" s="280"/>
      <c r="O30" s="257"/>
      <c r="P30" s="257"/>
      <c r="Q30" s="256"/>
      <c r="R30" s="258" t="s">
        <v>21</v>
      </c>
      <c r="S30" s="256"/>
      <c r="T30" s="256"/>
      <c r="U30" s="256"/>
      <c r="V30" s="258" t="s">
        <v>21</v>
      </c>
      <c r="W30" s="258" t="s">
        <v>21</v>
      </c>
      <c r="X30" s="320"/>
    </row>
    <row r="31" spans="1:24" ht="15" customHeight="1" x14ac:dyDescent="0.35">
      <c r="A31" s="277"/>
      <c r="B31" s="40" t="s">
        <v>1128</v>
      </c>
      <c r="C31" s="140" t="s">
        <v>35</v>
      </c>
      <c r="D31" s="30" t="s">
        <v>1039</v>
      </c>
      <c r="E31" s="255" t="s">
        <v>14</v>
      </c>
      <c r="F31" s="279" t="s">
        <v>5</v>
      </c>
      <c r="G31" s="280"/>
      <c r="H31" s="254" t="s">
        <v>21</v>
      </c>
      <c r="I31" s="280"/>
      <c r="J31" s="280"/>
      <c r="K31" s="280"/>
      <c r="L31" s="280"/>
      <c r="M31" s="280"/>
      <c r="N31" s="280"/>
      <c r="O31" s="257"/>
      <c r="P31" s="257"/>
      <c r="Q31" s="256"/>
      <c r="R31" s="254"/>
      <c r="S31" s="256"/>
      <c r="T31" s="256"/>
      <c r="U31" s="256"/>
      <c r="V31" s="258"/>
      <c r="W31" s="258"/>
      <c r="X31" s="320"/>
    </row>
    <row r="32" spans="1:24" ht="15" customHeight="1" x14ac:dyDescent="0.35">
      <c r="A32" s="277"/>
      <c r="B32" s="40" t="s">
        <v>1129</v>
      </c>
      <c r="C32" s="140" t="s">
        <v>465</v>
      </c>
      <c r="D32" s="30" t="s">
        <v>1040</v>
      </c>
      <c r="E32" s="255" t="s">
        <v>14</v>
      </c>
      <c r="F32" s="279" t="s">
        <v>5</v>
      </c>
      <c r="G32" s="280"/>
      <c r="H32" s="254" t="s">
        <v>21</v>
      </c>
      <c r="I32" s="280"/>
      <c r="J32" s="280"/>
      <c r="K32" s="280"/>
      <c r="L32" s="280"/>
      <c r="M32" s="280"/>
      <c r="N32" s="280"/>
      <c r="O32" s="257"/>
      <c r="P32" s="257"/>
      <c r="Q32" s="258"/>
      <c r="R32" s="258" t="s">
        <v>21</v>
      </c>
      <c r="S32" s="256"/>
      <c r="T32" s="256"/>
      <c r="U32" s="256"/>
      <c r="V32" s="258"/>
      <c r="W32" s="258"/>
      <c r="X32" s="320"/>
    </row>
    <row r="33" spans="1:24" ht="15" customHeight="1" x14ac:dyDescent="0.35">
      <c r="A33" s="277"/>
      <c r="B33" s="40" t="s">
        <v>1130</v>
      </c>
      <c r="C33" s="140" t="s">
        <v>465</v>
      </c>
      <c r="D33" s="30" t="s">
        <v>1041</v>
      </c>
      <c r="E33" s="255" t="s">
        <v>14</v>
      </c>
      <c r="F33" s="279" t="s">
        <v>5</v>
      </c>
      <c r="G33" s="280"/>
      <c r="H33" s="254" t="s">
        <v>21</v>
      </c>
      <c r="I33" s="280"/>
      <c r="J33" s="280"/>
      <c r="K33" s="280"/>
      <c r="L33" s="280"/>
      <c r="M33" s="280"/>
      <c r="N33" s="280"/>
      <c r="O33" s="257"/>
      <c r="P33" s="257"/>
      <c r="Q33" s="258"/>
      <c r="R33" s="254"/>
      <c r="S33" s="256"/>
      <c r="T33" s="256"/>
      <c r="U33" s="256"/>
      <c r="V33" s="258"/>
      <c r="W33" s="258"/>
      <c r="X33" s="320"/>
    </row>
    <row r="34" spans="1:24" ht="15" customHeight="1" x14ac:dyDescent="0.35">
      <c r="A34" s="277"/>
      <c r="B34" s="40" t="s">
        <v>1131</v>
      </c>
      <c r="C34" s="140" t="s">
        <v>465</v>
      </c>
      <c r="D34" s="30" t="s">
        <v>1042</v>
      </c>
      <c r="E34" s="255" t="s">
        <v>14</v>
      </c>
      <c r="F34" s="279" t="s">
        <v>5</v>
      </c>
      <c r="G34" s="280"/>
      <c r="H34" s="254" t="s">
        <v>21</v>
      </c>
      <c r="I34" s="280"/>
      <c r="J34" s="280"/>
      <c r="K34" s="280"/>
      <c r="L34" s="280"/>
      <c r="M34" s="280"/>
      <c r="N34" s="280"/>
      <c r="O34" s="257"/>
      <c r="P34" s="257"/>
      <c r="Q34" s="258"/>
      <c r="R34" s="258" t="s">
        <v>21</v>
      </c>
      <c r="S34" s="256"/>
      <c r="T34" s="256"/>
      <c r="U34" s="256"/>
      <c r="V34" s="258"/>
      <c r="W34" s="258"/>
      <c r="X34" s="320"/>
    </row>
    <row r="35" spans="1:24" ht="15" customHeight="1" x14ac:dyDescent="0.35">
      <c r="A35" s="277"/>
      <c r="B35" s="40" t="s">
        <v>1132</v>
      </c>
      <c r="C35" s="140" t="s">
        <v>465</v>
      </c>
      <c r="D35" s="30" t="s">
        <v>1043</v>
      </c>
      <c r="E35" s="255" t="s">
        <v>14</v>
      </c>
      <c r="F35" s="279" t="s">
        <v>5</v>
      </c>
      <c r="G35" s="280"/>
      <c r="H35" s="254" t="s">
        <v>21</v>
      </c>
      <c r="I35" s="280"/>
      <c r="J35" s="280"/>
      <c r="K35" s="280"/>
      <c r="L35" s="280"/>
      <c r="M35" s="280"/>
      <c r="N35" s="280"/>
      <c r="O35" s="257"/>
      <c r="P35" s="257"/>
      <c r="Q35" s="258"/>
      <c r="R35" s="254"/>
      <c r="S35" s="256"/>
      <c r="T35" s="256"/>
      <c r="U35" s="256"/>
      <c r="V35" s="258"/>
      <c r="W35" s="258"/>
      <c r="X35" s="320"/>
    </row>
    <row r="36" spans="1:24" ht="15" customHeight="1" x14ac:dyDescent="0.35">
      <c r="A36" s="277"/>
      <c r="B36" s="40" t="s">
        <v>1133</v>
      </c>
      <c r="C36" s="140" t="s">
        <v>465</v>
      </c>
      <c r="D36" s="30" t="s">
        <v>1044</v>
      </c>
      <c r="E36" s="255" t="s">
        <v>14</v>
      </c>
      <c r="F36" s="279" t="s">
        <v>5</v>
      </c>
      <c r="G36" s="280"/>
      <c r="H36" s="254" t="s">
        <v>21</v>
      </c>
      <c r="I36" s="280"/>
      <c r="J36" s="280"/>
      <c r="K36" s="280"/>
      <c r="L36" s="280"/>
      <c r="M36" s="280"/>
      <c r="N36" s="280"/>
      <c r="O36" s="257"/>
      <c r="P36" s="257"/>
      <c r="Q36" s="258"/>
      <c r="R36" s="258" t="s">
        <v>21</v>
      </c>
      <c r="S36" s="256"/>
      <c r="T36" s="256"/>
      <c r="U36" s="256"/>
      <c r="V36" s="258"/>
      <c r="W36" s="258"/>
      <c r="X36" s="320"/>
    </row>
    <row r="37" spans="1:24" ht="15" customHeight="1" x14ac:dyDescent="0.35">
      <c r="A37" s="277"/>
      <c r="B37" s="40" t="s">
        <v>1134</v>
      </c>
      <c r="C37" s="140" t="s">
        <v>465</v>
      </c>
      <c r="D37" s="30" t="s">
        <v>1045</v>
      </c>
      <c r="E37" s="255" t="s">
        <v>14</v>
      </c>
      <c r="F37" s="279" t="s">
        <v>5</v>
      </c>
      <c r="G37" s="280"/>
      <c r="H37" s="254" t="s">
        <v>21</v>
      </c>
      <c r="I37" s="280"/>
      <c r="J37" s="280"/>
      <c r="K37" s="280"/>
      <c r="L37" s="280"/>
      <c r="M37" s="280"/>
      <c r="N37" s="280"/>
      <c r="O37" s="257"/>
      <c r="P37" s="257"/>
      <c r="Q37" s="258"/>
      <c r="R37" s="254"/>
      <c r="S37" s="256"/>
      <c r="T37" s="256"/>
      <c r="U37" s="256"/>
      <c r="V37" s="258"/>
      <c r="W37" s="258"/>
      <c r="X37" s="320"/>
    </row>
    <row r="38" spans="1:24" ht="15" customHeight="1" x14ac:dyDescent="0.35">
      <c r="A38" s="277"/>
      <c r="B38" s="40" t="s">
        <v>1135</v>
      </c>
      <c r="C38" s="140" t="s">
        <v>465</v>
      </c>
      <c r="D38" s="30" t="s">
        <v>1046</v>
      </c>
      <c r="E38" s="255" t="s">
        <v>14</v>
      </c>
      <c r="F38" s="279" t="s">
        <v>5</v>
      </c>
      <c r="G38" s="280"/>
      <c r="H38" s="254" t="s">
        <v>21</v>
      </c>
      <c r="I38" s="280"/>
      <c r="J38" s="280"/>
      <c r="K38" s="280"/>
      <c r="L38" s="280"/>
      <c r="M38" s="280"/>
      <c r="N38" s="280"/>
      <c r="O38" s="257"/>
      <c r="P38" s="257"/>
      <c r="Q38" s="258"/>
      <c r="R38" s="258" t="s">
        <v>21</v>
      </c>
      <c r="S38" s="256"/>
      <c r="T38" s="256"/>
      <c r="U38" s="256"/>
      <c r="V38" s="258"/>
      <c r="W38" s="258"/>
      <c r="X38" s="320"/>
    </row>
    <row r="39" spans="1:24" ht="15" customHeight="1" x14ac:dyDescent="0.35">
      <c r="A39" s="277"/>
      <c r="B39" s="40" t="s">
        <v>1136</v>
      </c>
      <c r="C39" s="140" t="s">
        <v>467</v>
      </c>
      <c r="D39" s="30" t="s">
        <v>1047</v>
      </c>
      <c r="E39" s="255" t="s">
        <v>14</v>
      </c>
      <c r="F39" s="279" t="s">
        <v>5</v>
      </c>
      <c r="G39" s="280"/>
      <c r="H39" s="254" t="s">
        <v>21</v>
      </c>
      <c r="I39" s="280"/>
      <c r="J39" s="280"/>
      <c r="K39" s="280"/>
      <c r="L39" s="280"/>
      <c r="M39" s="280"/>
      <c r="N39" s="280"/>
      <c r="O39" s="257"/>
      <c r="P39" s="258" t="s">
        <v>21</v>
      </c>
      <c r="Q39" s="256"/>
      <c r="R39" s="256"/>
      <c r="S39" s="256"/>
      <c r="T39" s="256"/>
      <c r="U39" s="256"/>
      <c r="V39" s="258"/>
      <c r="W39" s="258"/>
      <c r="X39" s="320"/>
    </row>
    <row r="40" spans="1:24" x14ac:dyDescent="0.35">
      <c r="A40" s="277"/>
      <c r="B40" s="40" t="s">
        <v>1137</v>
      </c>
      <c r="C40" s="140" t="s">
        <v>467</v>
      </c>
      <c r="D40" s="30" t="s">
        <v>1048</v>
      </c>
      <c r="E40" s="255" t="s">
        <v>14</v>
      </c>
      <c r="F40" s="279" t="s">
        <v>5</v>
      </c>
      <c r="G40" s="280"/>
      <c r="H40" s="254" t="s">
        <v>21</v>
      </c>
      <c r="I40" s="280"/>
      <c r="J40" s="280"/>
      <c r="K40" s="280"/>
      <c r="L40" s="280"/>
      <c r="M40" s="280"/>
      <c r="N40" s="280"/>
      <c r="O40" s="257"/>
      <c r="P40" s="254"/>
      <c r="Q40" s="256"/>
      <c r="R40" s="256"/>
      <c r="S40" s="256"/>
      <c r="T40" s="256"/>
      <c r="U40" s="256"/>
      <c r="V40" s="258"/>
      <c r="W40" s="258"/>
      <c r="X40" s="320"/>
    </row>
    <row r="41" spans="1:24" x14ac:dyDescent="0.35">
      <c r="A41" s="277"/>
      <c r="B41" s="40" t="s">
        <v>1138</v>
      </c>
      <c r="C41" s="140" t="s">
        <v>467</v>
      </c>
      <c r="D41" s="30" t="s">
        <v>1049</v>
      </c>
      <c r="E41" s="255" t="s">
        <v>14</v>
      </c>
      <c r="F41" s="279" t="s">
        <v>5</v>
      </c>
      <c r="G41" s="280"/>
      <c r="H41" s="254" t="s">
        <v>21</v>
      </c>
      <c r="I41" s="280"/>
      <c r="J41" s="280"/>
      <c r="K41" s="280"/>
      <c r="L41" s="280"/>
      <c r="M41" s="280"/>
      <c r="N41" s="280"/>
      <c r="O41" s="257"/>
      <c r="P41" s="258" t="s">
        <v>21</v>
      </c>
      <c r="Q41" s="256"/>
      <c r="R41" s="256"/>
      <c r="S41" s="256"/>
      <c r="T41" s="256"/>
      <c r="U41" s="256"/>
      <c r="V41" s="258"/>
      <c r="W41" s="258"/>
      <c r="X41" s="320"/>
    </row>
    <row r="42" spans="1:24" x14ac:dyDescent="0.35">
      <c r="A42" s="277"/>
      <c r="B42" s="40" t="s">
        <v>1139</v>
      </c>
      <c r="C42" s="140" t="s">
        <v>467</v>
      </c>
      <c r="D42" s="30" t="s">
        <v>1050</v>
      </c>
      <c r="E42" s="255" t="s">
        <v>14</v>
      </c>
      <c r="F42" s="279" t="s">
        <v>5</v>
      </c>
      <c r="G42" s="280"/>
      <c r="H42" s="254" t="s">
        <v>21</v>
      </c>
      <c r="I42" s="280"/>
      <c r="J42" s="280"/>
      <c r="K42" s="280"/>
      <c r="L42" s="280"/>
      <c r="M42" s="280"/>
      <c r="N42" s="280"/>
      <c r="O42" s="257"/>
      <c r="P42" s="254"/>
      <c r="Q42" s="256"/>
      <c r="R42" s="256"/>
      <c r="S42" s="256"/>
      <c r="T42" s="256"/>
      <c r="U42" s="256"/>
      <c r="V42" s="258"/>
      <c r="W42" s="258"/>
      <c r="X42" s="320"/>
    </row>
    <row r="43" spans="1:24" x14ac:dyDescent="0.35">
      <c r="A43" s="277"/>
      <c r="B43" s="40" t="s">
        <v>1140</v>
      </c>
      <c r="C43" s="140" t="s">
        <v>467</v>
      </c>
      <c r="D43" s="30" t="s">
        <v>1051</v>
      </c>
      <c r="E43" s="255" t="s">
        <v>14</v>
      </c>
      <c r="F43" s="279" t="s">
        <v>5</v>
      </c>
      <c r="G43" s="280"/>
      <c r="H43" s="254" t="s">
        <v>21</v>
      </c>
      <c r="I43" s="280"/>
      <c r="J43" s="280"/>
      <c r="K43" s="280"/>
      <c r="L43" s="280"/>
      <c r="M43" s="280"/>
      <c r="N43" s="280"/>
      <c r="O43" s="257"/>
      <c r="P43" s="258" t="s">
        <v>21</v>
      </c>
      <c r="Q43" s="256"/>
      <c r="R43" s="256"/>
      <c r="S43" s="256"/>
      <c r="T43" s="256"/>
      <c r="U43" s="256"/>
      <c r="V43" s="258"/>
      <c r="W43" s="258"/>
      <c r="X43" s="320"/>
    </row>
    <row r="44" spans="1:24" x14ac:dyDescent="0.35">
      <c r="A44" s="277"/>
      <c r="B44" s="40" t="s">
        <v>1141</v>
      </c>
      <c r="C44" s="140" t="s">
        <v>467</v>
      </c>
      <c r="D44" s="30" t="s">
        <v>1052</v>
      </c>
      <c r="E44" s="255" t="s">
        <v>14</v>
      </c>
      <c r="F44" s="279" t="s">
        <v>5</v>
      </c>
      <c r="G44" s="280"/>
      <c r="H44" s="254" t="s">
        <v>21</v>
      </c>
      <c r="I44" s="280"/>
      <c r="J44" s="280"/>
      <c r="K44" s="280"/>
      <c r="L44" s="280"/>
      <c r="M44" s="280"/>
      <c r="N44" s="280"/>
      <c r="O44" s="257"/>
      <c r="P44" s="254"/>
      <c r="Q44" s="256"/>
      <c r="R44" s="256"/>
      <c r="S44" s="256"/>
      <c r="T44" s="256"/>
      <c r="U44" s="256"/>
      <c r="V44" s="258"/>
      <c r="W44" s="258"/>
      <c r="X44" s="320"/>
    </row>
    <row r="45" spans="1:24" ht="15" customHeight="1" x14ac:dyDescent="0.35">
      <c r="A45" s="277"/>
      <c r="B45" s="40" t="s">
        <v>1142</v>
      </c>
      <c r="C45" s="140" t="s">
        <v>467</v>
      </c>
      <c r="D45" s="30" t="s">
        <v>1053</v>
      </c>
      <c r="E45" s="255" t="s">
        <v>14</v>
      </c>
      <c r="F45" s="279" t="s">
        <v>5</v>
      </c>
      <c r="G45" s="280"/>
      <c r="H45" s="254" t="s">
        <v>21</v>
      </c>
      <c r="I45" s="280"/>
      <c r="J45" s="280"/>
      <c r="K45" s="280"/>
      <c r="L45" s="280"/>
      <c r="M45" s="280"/>
      <c r="N45" s="280"/>
      <c r="O45" s="257"/>
      <c r="P45" s="258"/>
      <c r="Q45" s="258" t="s">
        <v>21</v>
      </c>
      <c r="R45" s="256"/>
      <c r="S45" s="256"/>
      <c r="T45" s="256"/>
      <c r="U45" s="256"/>
      <c r="V45" s="258"/>
      <c r="W45" s="258"/>
      <c r="X45" s="320"/>
    </row>
    <row r="46" spans="1:24" ht="15" customHeight="1" x14ac:dyDescent="0.35">
      <c r="A46" s="277"/>
      <c r="B46" s="40" t="s">
        <v>1143</v>
      </c>
      <c r="C46" s="140" t="s">
        <v>467</v>
      </c>
      <c r="D46" s="30" t="s">
        <v>1054</v>
      </c>
      <c r="E46" s="255" t="s">
        <v>14</v>
      </c>
      <c r="F46" s="279" t="s">
        <v>5</v>
      </c>
      <c r="G46" s="280"/>
      <c r="H46" s="254" t="s">
        <v>21</v>
      </c>
      <c r="I46" s="280"/>
      <c r="J46" s="280"/>
      <c r="K46" s="280"/>
      <c r="L46" s="280"/>
      <c r="M46" s="280"/>
      <c r="N46" s="280"/>
      <c r="O46" s="257"/>
      <c r="P46" s="258"/>
      <c r="Q46" s="254"/>
      <c r="R46" s="256"/>
      <c r="S46" s="256"/>
      <c r="T46" s="256"/>
      <c r="U46" s="256"/>
      <c r="V46" s="258"/>
      <c r="W46" s="258"/>
      <c r="X46" s="320"/>
    </row>
    <row r="47" spans="1:24" ht="15" customHeight="1" x14ac:dyDescent="0.35">
      <c r="A47" s="277"/>
      <c r="B47" s="40" t="s">
        <v>1144</v>
      </c>
      <c r="C47" s="140" t="s">
        <v>467</v>
      </c>
      <c r="D47" s="30" t="s">
        <v>1055</v>
      </c>
      <c r="E47" s="255" t="s">
        <v>14</v>
      </c>
      <c r="F47" s="279" t="s">
        <v>5</v>
      </c>
      <c r="G47" s="280"/>
      <c r="H47" s="254" t="s">
        <v>21</v>
      </c>
      <c r="I47" s="280"/>
      <c r="J47" s="280"/>
      <c r="K47" s="280"/>
      <c r="L47" s="280"/>
      <c r="M47" s="280"/>
      <c r="N47" s="280"/>
      <c r="O47" s="257"/>
      <c r="P47" s="258"/>
      <c r="Q47" s="258" t="s">
        <v>21</v>
      </c>
      <c r="R47" s="256"/>
      <c r="S47" s="256"/>
      <c r="T47" s="256"/>
      <c r="U47" s="256"/>
      <c r="V47" s="258"/>
      <c r="W47" s="258"/>
      <c r="X47" s="320"/>
    </row>
    <row r="48" spans="1:24" ht="15" customHeight="1" x14ac:dyDescent="0.35">
      <c r="A48" s="277"/>
      <c r="B48" s="40" t="s">
        <v>1145</v>
      </c>
      <c r="C48" s="140" t="s">
        <v>467</v>
      </c>
      <c r="D48" s="30" t="s">
        <v>1056</v>
      </c>
      <c r="E48" s="255" t="s">
        <v>14</v>
      </c>
      <c r="F48" s="279" t="s">
        <v>5</v>
      </c>
      <c r="G48" s="280"/>
      <c r="H48" s="254" t="s">
        <v>21</v>
      </c>
      <c r="I48" s="280"/>
      <c r="J48" s="280"/>
      <c r="K48" s="280"/>
      <c r="L48" s="280"/>
      <c r="M48" s="280"/>
      <c r="N48" s="280"/>
      <c r="O48" s="257"/>
      <c r="P48" s="258"/>
      <c r="Q48" s="254"/>
      <c r="R48" s="256"/>
      <c r="S48" s="256"/>
      <c r="T48" s="256"/>
      <c r="U48" s="256"/>
      <c r="V48" s="258"/>
      <c r="W48" s="258"/>
      <c r="X48" s="320"/>
    </row>
    <row r="49" spans="1:24" ht="15" customHeight="1" x14ac:dyDescent="0.35">
      <c r="A49" s="277"/>
      <c r="B49" s="40" t="s">
        <v>1146</v>
      </c>
      <c r="C49" s="140" t="s">
        <v>36</v>
      </c>
      <c r="D49" s="30" t="s">
        <v>1057</v>
      </c>
      <c r="E49" s="255" t="s">
        <v>14</v>
      </c>
      <c r="F49" s="279" t="s">
        <v>5</v>
      </c>
      <c r="G49" s="280"/>
      <c r="H49" s="254" t="s">
        <v>21</v>
      </c>
      <c r="I49" s="280"/>
      <c r="J49" s="280"/>
      <c r="K49" s="280"/>
      <c r="L49" s="280"/>
      <c r="M49" s="280"/>
      <c r="N49" s="280"/>
      <c r="O49" s="257"/>
      <c r="P49" s="257"/>
      <c r="Q49" s="256"/>
      <c r="R49" s="258" t="s">
        <v>21</v>
      </c>
      <c r="S49" s="256"/>
      <c r="T49" s="256"/>
      <c r="U49" s="258" t="s">
        <v>21</v>
      </c>
      <c r="V49" s="256"/>
      <c r="W49" s="258" t="s">
        <v>21</v>
      </c>
      <c r="X49" s="320"/>
    </row>
    <row r="50" spans="1:24" ht="15" customHeight="1" x14ac:dyDescent="0.35">
      <c r="A50" s="277"/>
      <c r="B50" s="40" t="s">
        <v>1147</v>
      </c>
      <c r="C50" s="140" t="s">
        <v>448</v>
      </c>
      <c r="D50" s="37" t="s">
        <v>1058</v>
      </c>
      <c r="E50" s="255" t="s">
        <v>14</v>
      </c>
      <c r="F50" s="279" t="s">
        <v>5</v>
      </c>
      <c r="G50" s="280"/>
      <c r="H50" s="254" t="s">
        <v>21</v>
      </c>
      <c r="I50" s="280"/>
      <c r="J50" s="280"/>
      <c r="K50" s="280"/>
      <c r="L50" s="280"/>
      <c r="M50" s="280"/>
      <c r="N50" s="280"/>
      <c r="O50" s="257"/>
      <c r="P50" s="258" t="s">
        <v>21</v>
      </c>
      <c r="Q50" s="256"/>
      <c r="R50" s="256"/>
      <c r="S50" s="256"/>
      <c r="T50" s="256"/>
      <c r="U50" s="256"/>
      <c r="V50" s="258"/>
      <c r="W50" s="258"/>
      <c r="X50" s="320"/>
    </row>
    <row r="51" spans="1:24" ht="15" customHeight="1" x14ac:dyDescent="0.35">
      <c r="A51" s="277"/>
      <c r="B51" s="40" t="s">
        <v>1148</v>
      </c>
      <c r="C51" s="140" t="s">
        <v>448</v>
      </c>
      <c r="D51" s="37" t="s">
        <v>1059</v>
      </c>
      <c r="E51" s="255" t="s">
        <v>14</v>
      </c>
      <c r="F51" s="279" t="s">
        <v>5</v>
      </c>
      <c r="G51" s="280"/>
      <c r="H51" s="254" t="s">
        <v>21</v>
      </c>
      <c r="I51" s="280"/>
      <c r="J51" s="280"/>
      <c r="K51" s="280"/>
      <c r="L51" s="280"/>
      <c r="M51" s="280"/>
      <c r="N51" s="280"/>
      <c r="O51" s="257"/>
      <c r="P51" s="257"/>
      <c r="Q51" s="258"/>
      <c r="R51" s="256"/>
      <c r="S51" s="256"/>
      <c r="T51" s="256"/>
      <c r="U51" s="256"/>
      <c r="V51" s="258"/>
      <c r="W51" s="258"/>
      <c r="X51" s="320"/>
    </row>
    <row r="52" spans="1:24" ht="15" customHeight="1" x14ac:dyDescent="0.35">
      <c r="A52" s="277"/>
      <c r="B52" s="40" t="s">
        <v>1149</v>
      </c>
      <c r="C52" s="140" t="s">
        <v>448</v>
      </c>
      <c r="D52" s="30" t="s">
        <v>1060</v>
      </c>
      <c r="E52" s="255" t="s">
        <v>14</v>
      </c>
      <c r="F52" s="279" t="s">
        <v>5</v>
      </c>
      <c r="G52" s="280"/>
      <c r="H52" s="254" t="s">
        <v>21</v>
      </c>
      <c r="I52" s="280"/>
      <c r="J52" s="280"/>
      <c r="K52" s="280"/>
      <c r="L52" s="280"/>
      <c r="M52" s="280"/>
      <c r="N52" s="280"/>
      <c r="O52" s="257"/>
      <c r="P52" s="257"/>
      <c r="Q52" s="256"/>
      <c r="R52" s="256"/>
      <c r="S52" s="256"/>
      <c r="T52" s="258" t="s">
        <v>21</v>
      </c>
      <c r="U52" s="256"/>
      <c r="V52" s="258"/>
      <c r="W52" s="258"/>
      <c r="X52" s="320"/>
    </row>
    <row r="53" spans="1:24" ht="15" customHeight="1" x14ac:dyDescent="0.35">
      <c r="A53" s="277"/>
      <c r="B53" s="40" t="s">
        <v>1150</v>
      </c>
      <c r="C53" s="140" t="s">
        <v>448</v>
      </c>
      <c r="D53" s="30" t="s">
        <v>1061</v>
      </c>
      <c r="E53" s="255" t="s">
        <v>14</v>
      </c>
      <c r="F53" s="279" t="s">
        <v>5</v>
      </c>
      <c r="G53" s="280"/>
      <c r="H53" s="254" t="s">
        <v>21</v>
      </c>
      <c r="I53" s="280"/>
      <c r="J53" s="280"/>
      <c r="K53" s="280"/>
      <c r="L53" s="280"/>
      <c r="M53" s="280"/>
      <c r="N53" s="280"/>
      <c r="O53" s="257"/>
      <c r="P53" s="257"/>
      <c r="Q53" s="256"/>
      <c r="R53" s="256"/>
      <c r="S53" s="256"/>
      <c r="T53" s="256"/>
      <c r="U53" s="258" t="s">
        <v>21</v>
      </c>
      <c r="V53" s="258"/>
      <c r="W53" s="258"/>
      <c r="X53" s="320"/>
    </row>
    <row r="54" spans="1:24" ht="15" customHeight="1" x14ac:dyDescent="0.35">
      <c r="A54" s="277"/>
      <c r="B54" s="40" t="s">
        <v>1151</v>
      </c>
      <c r="C54" s="41" t="s">
        <v>39</v>
      </c>
      <c r="D54" s="30" t="s">
        <v>1062</v>
      </c>
      <c r="E54" s="255" t="s">
        <v>14</v>
      </c>
      <c r="F54" s="279" t="s">
        <v>5</v>
      </c>
      <c r="G54" s="280"/>
      <c r="H54" s="280"/>
      <c r="I54" s="254" t="s">
        <v>21</v>
      </c>
      <c r="J54" s="280"/>
      <c r="K54" s="280"/>
      <c r="L54" s="280"/>
      <c r="M54" s="280"/>
      <c r="N54" s="280"/>
      <c r="O54" s="258" t="s">
        <v>21</v>
      </c>
      <c r="P54" s="258" t="s">
        <v>21</v>
      </c>
      <c r="Q54" s="256"/>
      <c r="R54" s="256"/>
      <c r="S54" s="256"/>
      <c r="T54" s="256"/>
      <c r="U54" s="256"/>
      <c r="V54" s="256"/>
      <c r="W54" s="256"/>
      <c r="X54" s="320"/>
    </row>
    <row r="55" spans="1:24" x14ac:dyDescent="0.35">
      <c r="A55" s="277"/>
      <c r="B55" s="40" t="s">
        <v>1152</v>
      </c>
      <c r="C55" s="41" t="s">
        <v>417</v>
      </c>
      <c r="D55" s="30" t="s">
        <v>525</v>
      </c>
      <c r="E55" s="255" t="s">
        <v>14</v>
      </c>
      <c r="F55" s="279" t="s">
        <v>5</v>
      </c>
      <c r="G55" s="280"/>
      <c r="H55" s="280"/>
      <c r="I55" s="254" t="s">
        <v>21</v>
      </c>
      <c r="J55" s="280"/>
      <c r="K55" s="280"/>
      <c r="L55" s="280"/>
      <c r="M55" s="280"/>
      <c r="N55" s="280"/>
      <c r="O55" s="258" t="s">
        <v>21</v>
      </c>
      <c r="P55" s="258" t="s">
        <v>21</v>
      </c>
      <c r="Q55" s="256"/>
      <c r="R55" s="256"/>
      <c r="S55" s="258" t="s">
        <v>21</v>
      </c>
      <c r="T55" s="256"/>
      <c r="U55" s="256"/>
      <c r="V55" s="256"/>
      <c r="W55" s="256"/>
      <c r="X55" s="320"/>
    </row>
    <row r="56" spans="1:24" ht="15" customHeight="1" x14ac:dyDescent="0.35">
      <c r="A56" s="277"/>
      <c r="B56" s="40" t="s">
        <v>1153</v>
      </c>
      <c r="C56" s="41" t="s">
        <v>40</v>
      </c>
      <c r="D56" s="30" t="s">
        <v>991</v>
      </c>
      <c r="E56" s="255" t="s">
        <v>14</v>
      </c>
      <c r="F56" s="279" t="s">
        <v>5</v>
      </c>
      <c r="G56" s="254"/>
      <c r="H56" s="254"/>
      <c r="I56" s="254" t="s">
        <v>21</v>
      </c>
      <c r="J56" s="254"/>
      <c r="K56" s="254"/>
      <c r="L56" s="254"/>
      <c r="M56" s="254"/>
      <c r="N56" s="254"/>
      <c r="O56" s="258" t="s">
        <v>21</v>
      </c>
      <c r="P56" s="258" t="s">
        <v>21</v>
      </c>
      <c r="Q56" s="256"/>
      <c r="R56" s="256"/>
      <c r="S56" s="256"/>
      <c r="T56" s="256"/>
      <c r="U56" s="256"/>
      <c r="V56" s="256"/>
      <c r="W56" s="256"/>
      <c r="X56" s="320"/>
    </row>
    <row r="57" spans="1:24" ht="15" customHeight="1" x14ac:dyDescent="0.35">
      <c r="A57" s="277"/>
      <c r="B57" s="40" t="s">
        <v>1154</v>
      </c>
      <c r="C57" s="41" t="s">
        <v>40</v>
      </c>
      <c r="D57" s="30" t="s">
        <v>1063</v>
      </c>
      <c r="E57" s="255" t="s">
        <v>14</v>
      </c>
      <c r="F57" s="279" t="s">
        <v>5</v>
      </c>
      <c r="G57" s="254"/>
      <c r="H57" s="254"/>
      <c r="I57" s="254" t="s">
        <v>21</v>
      </c>
      <c r="J57" s="254"/>
      <c r="K57" s="254"/>
      <c r="L57" s="254"/>
      <c r="M57" s="254"/>
      <c r="N57" s="254"/>
      <c r="O57" s="254"/>
      <c r="P57" s="258"/>
      <c r="Q57" s="256"/>
      <c r="R57" s="256"/>
      <c r="S57" s="256"/>
      <c r="T57" s="256"/>
      <c r="U57" s="256"/>
      <c r="V57" s="256"/>
      <c r="W57" s="256"/>
      <c r="X57" s="320"/>
    </row>
    <row r="58" spans="1:24" ht="15" customHeight="1" x14ac:dyDescent="0.35">
      <c r="A58" s="277"/>
      <c r="B58" s="40" t="s">
        <v>1155</v>
      </c>
      <c r="C58" s="41" t="s">
        <v>41</v>
      </c>
      <c r="D58" s="30" t="s">
        <v>993</v>
      </c>
      <c r="E58" s="255" t="s">
        <v>14</v>
      </c>
      <c r="F58" s="279" t="s">
        <v>5</v>
      </c>
      <c r="G58" s="254"/>
      <c r="H58" s="254"/>
      <c r="I58" s="254" t="s">
        <v>21</v>
      </c>
      <c r="J58" s="254"/>
      <c r="K58" s="254"/>
      <c r="L58" s="254"/>
      <c r="M58" s="254"/>
      <c r="N58" s="254"/>
      <c r="O58" s="258" t="s">
        <v>21</v>
      </c>
      <c r="P58" s="256"/>
      <c r="Q58" s="256"/>
      <c r="R58" s="256"/>
      <c r="S58" s="256"/>
      <c r="T58" s="256"/>
      <c r="U58" s="256"/>
      <c r="V58" s="256"/>
      <c r="W58" s="256"/>
      <c r="X58" s="320"/>
    </row>
    <row r="59" spans="1:24" ht="15" customHeight="1" x14ac:dyDescent="0.35">
      <c r="A59" s="277"/>
      <c r="B59" s="40" t="s">
        <v>1156</v>
      </c>
      <c r="C59" s="41" t="s">
        <v>42</v>
      </c>
      <c r="D59" s="30" t="s">
        <v>994</v>
      </c>
      <c r="E59" s="255" t="s">
        <v>14</v>
      </c>
      <c r="F59" s="279" t="s">
        <v>5</v>
      </c>
      <c r="G59" s="254"/>
      <c r="H59" s="254"/>
      <c r="I59" s="254" t="s">
        <v>21</v>
      </c>
      <c r="J59" s="254"/>
      <c r="K59" s="254"/>
      <c r="L59" s="254"/>
      <c r="M59" s="254"/>
      <c r="N59" s="254"/>
      <c r="O59" s="257"/>
      <c r="P59" s="257"/>
      <c r="Q59" s="258" t="s">
        <v>21</v>
      </c>
      <c r="R59" s="256"/>
      <c r="S59" s="256"/>
      <c r="T59" s="256"/>
      <c r="U59" s="256"/>
      <c r="V59" s="256"/>
      <c r="W59" s="256"/>
      <c r="X59" s="320"/>
    </row>
    <row r="60" spans="1:24" ht="15" customHeight="1" x14ac:dyDescent="0.35">
      <c r="A60" s="277"/>
      <c r="B60" s="40" t="s">
        <v>1157</v>
      </c>
      <c r="C60" s="41" t="s">
        <v>42</v>
      </c>
      <c r="D60" s="30" t="s">
        <v>1064</v>
      </c>
      <c r="E60" s="255" t="s">
        <v>14</v>
      </c>
      <c r="F60" s="279" t="s">
        <v>5</v>
      </c>
      <c r="G60" s="254"/>
      <c r="H60" s="254"/>
      <c r="I60" s="254" t="s">
        <v>21</v>
      </c>
      <c r="J60" s="254"/>
      <c r="K60" s="254"/>
      <c r="L60" s="254"/>
      <c r="M60" s="254"/>
      <c r="N60" s="254"/>
      <c r="O60" s="257"/>
      <c r="P60" s="257"/>
      <c r="Q60" s="258"/>
      <c r="R60" s="254"/>
      <c r="S60" s="256"/>
      <c r="T60" s="256"/>
      <c r="U60" s="256"/>
      <c r="V60" s="256"/>
      <c r="W60" s="256"/>
      <c r="X60" s="320"/>
    </row>
    <row r="61" spans="1:24" ht="15" customHeight="1" x14ac:dyDescent="0.35">
      <c r="A61" s="277"/>
      <c r="B61" s="40" t="s">
        <v>1158</v>
      </c>
      <c r="C61" s="41" t="s">
        <v>42</v>
      </c>
      <c r="D61" s="30" t="s">
        <v>1065</v>
      </c>
      <c r="E61" s="255" t="s">
        <v>14</v>
      </c>
      <c r="F61" s="279" t="s">
        <v>5</v>
      </c>
      <c r="G61" s="254"/>
      <c r="H61" s="254"/>
      <c r="I61" s="254" t="s">
        <v>21</v>
      </c>
      <c r="J61" s="254"/>
      <c r="K61" s="254"/>
      <c r="L61" s="254"/>
      <c r="M61" s="254"/>
      <c r="N61" s="254"/>
      <c r="O61" s="257"/>
      <c r="P61" s="257"/>
      <c r="Q61" s="258" t="s">
        <v>21</v>
      </c>
      <c r="R61" s="256"/>
      <c r="S61" s="256"/>
      <c r="T61" s="256"/>
      <c r="U61" s="256"/>
      <c r="V61" s="256"/>
      <c r="W61" s="256"/>
      <c r="X61" s="320"/>
    </row>
    <row r="62" spans="1:24" ht="15" customHeight="1" x14ac:dyDescent="0.35">
      <c r="A62" s="277"/>
      <c r="B62" s="40" t="s">
        <v>1159</v>
      </c>
      <c r="C62" s="41" t="s">
        <v>43</v>
      </c>
      <c r="D62" s="30" t="s">
        <v>1066</v>
      </c>
      <c r="E62" s="255" t="s">
        <v>14</v>
      </c>
      <c r="F62" s="279" t="s">
        <v>5</v>
      </c>
      <c r="G62" s="254"/>
      <c r="H62" s="254"/>
      <c r="I62" s="254" t="s">
        <v>21</v>
      </c>
      <c r="J62" s="254"/>
      <c r="K62" s="254"/>
      <c r="L62" s="254"/>
      <c r="M62" s="254"/>
      <c r="N62" s="254"/>
      <c r="O62" s="257"/>
      <c r="P62" s="257"/>
      <c r="Q62" s="258" t="s">
        <v>21</v>
      </c>
      <c r="R62" s="256"/>
      <c r="S62" s="256"/>
      <c r="T62" s="256"/>
      <c r="U62" s="256"/>
      <c r="V62" s="258" t="s">
        <v>21</v>
      </c>
      <c r="W62" s="256"/>
      <c r="X62" s="320"/>
    </row>
    <row r="63" spans="1:24" ht="15" customHeight="1" x14ac:dyDescent="0.35">
      <c r="A63" s="277"/>
      <c r="B63" s="40" t="s">
        <v>1160</v>
      </c>
      <c r="C63" s="41" t="s">
        <v>43</v>
      </c>
      <c r="D63" s="30" t="s">
        <v>1067</v>
      </c>
      <c r="E63" s="255" t="s">
        <v>14</v>
      </c>
      <c r="F63" s="279" t="s">
        <v>5</v>
      </c>
      <c r="G63" s="254"/>
      <c r="H63" s="254"/>
      <c r="I63" s="254" t="s">
        <v>21</v>
      </c>
      <c r="J63" s="254"/>
      <c r="K63" s="254"/>
      <c r="L63" s="254"/>
      <c r="M63" s="254"/>
      <c r="N63" s="254"/>
      <c r="O63" s="257"/>
      <c r="P63" s="257"/>
      <c r="Q63" s="258"/>
      <c r="R63" s="256"/>
      <c r="S63" s="256"/>
      <c r="T63" s="256"/>
      <c r="U63" s="256"/>
      <c r="V63" s="258"/>
      <c r="W63" s="256"/>
      <c r="X63" s="320"/>
    </row>
    <row r="64" spans="1:24" ht="15" customHeight="1" x14ac:dyDescent="0.35">
      <c r="A64" s="277"/>
      <c r="B64" s="40" t="s">
        <v>1161</v>
      </c>
      <c r="C64" s="41" t="s">
        <v>43</v>
      </c>
      <c r="D64" s="30" t="s">
        <v>1068</v>
      </c>
      <c r="E64" s="255" t="s">
        <v>14</v>
      </c>
      <c r="F64" s="279" t="s">
        <v>5</v>
      </c>
      <c r="G64" s="254"/>
      <c r="H64" s="254"/>
      <c r="I64" s="254" t="s">
        <v>21</v>
      </c>
      <c r="J64" s="254"/>
      <c r="K64" s="254"/>
      <c r="L64" s="254"/>
      <c r="M64" s="254"/>
      <c r="N64" s="254"/>
      <c r="O64" s="257"/>
      <c r="P64" s="257"/>
      <c r="Q64" s="258" t="s">
        <v>21</v>
      </c>
      <c r="R64" s="256"/>
      <c r="S64" s="256"/>
      <c r="T64" s="256"/>
      <c r="U64" s="256"/>
      <c r="V64" s="258" t="s">
        <v>21</v>
      </c>
      <c r="W64" s="256"/>
      <c r="X64" s="320"/>
    </row>
    <row r="65" spans="1:24" ht="14.25" customHeight="1" x14ac:dyDescent="0.35">
      <c r="A65" s="277"/>
      <c r="B65" s="40" t="s">
        <v>1162</v>
      </c>
      <c r="C65" s="41" t="s">
        <v>43</v>
      </c>
      <c r="D65" s="30" t="s">
        <v>1069</v>
      </c>
      <c r="E65" s="255" t="s">
        <v>14</v>
      </c>
      <c r="F65" s="279" t="s">
        <v>5</v>
      </c>
      <c r="G65" s="254"/>
      <c r="H65" s="254"/>
      <c r="I65" s="254" t="s">
        <v>21</v>
      </c>
      <c r="J65" s="254"/>
      <c r="K65" s="254"/>
      <c r="L65" s="254"/>
      <c r="M65" s="254"/>
      <c r="N65" s="254"/>
      <c r="O65" s="257"/>
      <c r="P65" s="257"/>
      <c r="Q65" s="258" t="s">
        <v>21</v>
      </c>
      <c r="R65" s="256"/>
      <c r="S65" s="256"/>
      <c r="T65" s="256"/>
      <c r="U65" s="256"/>
      <c r="V65" s="258" t="s">
        <v>21</v>
      </c>
      <c r="W65" s="256"/>
      <c r="X65" s="320"/>
    </row>
    <row r="66" spans="1:24" ht="14.25" customHeight="1" x14ac:dyDescent="0.35">
      <c r="A66" s="277"/>
      <c r="B66" s="40" t="s">
        <v>1163</v>
      </c>
      <c r="C66" s="41" t="s">
        <v>43</v>
      </c>
      <c r="D66" s="30" t="s">
        <v>1070</v>
      </c>
      <c r="E66" s="255" t="s">
        <v>14</v>
      </c>
      <c r="F66" s="279" t="s">
        <v>5</v>
      </c>
      <c r="G66" s="254"/>
      <c r="H66" s="254"/>
      <c r="I66" s="254" t="s">
        <v>21</v>
      </c>
      <c r="J66" s="254"/>
      <c r="K66" s="254"/>
      <c r="L66" s="254"/>
      <c r="M66" s="254"/>
      <c r="N66" s="254"/>
      <c r="O66" s="257"/>
      <c r="P66" s="257"/>
      <c r="Q66" s="258"/>
      <c r="R66" s="256"/>
      <c r="S66" s="256"/>
      <c r="T66" s="256"/>
      <c r="U66" s="256"/>
      <c r="V66" s="258"/>
      <c r="W66" s="256"/>
      <c r="X66" s="320"/>
    </row>
    <row r="67" spans="1:24" ht="14.25" customHeight="1" x14ac:dyDescent="0.35">
      <c r="A67" s="277"/>
      <c r="B67" s="40" t="s">
        <v>1164</v>
      </c>
      <c r="C67" s="41" t="s">
        <v>43</v>
      </c>
      <c r="D67" s="30" t="s">
        <v>1071</v>
      </c>
      <c r="E67" s="255" t="s">
        <v>14</v>
      </c>
      <c r="F67" s="279" t="s">
        <v>5</v>
      </c>
      <c r="G67" s="254"/>
      <c r="H67" s="254"/>
      <c r="I67" s="254" t="s">
        <v>21</v>
      </c>
      <c r="J67" s="254"/>
      <c r="K67" s="254"/>
      <c r="L67" s="254"/>
      <c r="M67" s="254"/>
      <c r="N67" s="254"/>
      <c r="O67" s="257"/>
      <c r="P67" s="257"/>
      <c r="Q67" s="258"/>
      <c r="R67" s="256"/>
      <c r="S67" s="256"/>
      <c r="T67" s="256"/>
      <c r="U67" s="256"/>
      <c r="V67" s="258"/>
      <c r="W67" s="256"/>
      <c r="X67" s="320"/>
    </row>
    <row r="68" spans="1:24" ht="14.25" customHeight="1" x14ac:dyDescent="0.35">
      <c r="A68" s="277"/>
      <c r="B68" s="40" t="s">
        <v>1165</v>
      </c>
      <c r="C68" s="41" t="s">
        <v>43</v>
      </c>
      <c r="D68" s="30" t="s">
        <v>1072</v>
      </c>
      <c r="E68" s="255" t="s">
        <v>14</v>
      </c>
      <c r="F68" s="279" t="s">
        <v>5</v>
      </c>
      <c r="G68" s="254"/>
      <c r="H68" s="254"/>
      <c r="I68" s="254" t="s">
        <v>21</v>
      </c>
      <c r="J68" s="254"/>
      <c r="K68" s="254"/>
      <c r="L68" s="254"/>
      <c r="M68" s="254"/>
      <c r="N68" s="254"/>
      <c r="O68" s="257"/>
      <c r="P68" s="257"/>
      <c r="Q68" s="258" t="s">
        <v>21</v>
      </c>
      <c r="R68" s="256"/>
      <c r="S68" s="256"/>
      <c r="T68" s="256"/>
      <c r="U68" s="256"/>
      <c r="V68" s="258" t="s">
        <v>21</v>
      </c>
      <c r="W68" s="256"/>
      <c r="X68" s="320"/>
    </row>
    <row r="69" spans="1:24" ht="14.25" customHeight="1" x14ac:dyDescent="0.35">
      <c r="A69" s="277"/>
      <c r="B69" s="40" t="s">
        <v>1166</v>
      </c>
      <c r="C69" s="41" t="s">
        <v>43</v>
      </c>
      <c r="D69" s="30" t="s">
        <v>1073</v>
      </c>
      <c r="E69" s="255" t="s">
        <v>14</v>
      </c>
      <c r="F69" s="279" t="s">
        <v>5</v>
      </c>
      <c r="G69" s="254"/>
      <c r="H69" s="254"/>
      <c r="I69" s="254" t="s">
        <v>21</v>
      </c>
      <c r="J69" s="254"/>
      <c r="K69" s="254"/>
      <c r="L69" s="254"/>
      <c r="M69" s="254"/>
      <c r="N69" s="254"/>
      <c r="O69" s="257"/>
      <c r="P69" s="257"/>
      <c r="Q69" s="258"/>
      <c r="R69" s="256"/>
      <c r="S69" s="256"/>
      <c r="T69" s="256"/>
      <c r="U69" s="256"/>
      <c r="V69" s="258"/>
      <c r="W69" s="256"/>
      <c r="X69" s="320"/>
    </row>
    <row r="70" spans="1:24" ht="14.25" customHeight="1" x14ac:dyDescent="0.35">
      <c r="A70" s="277"/>
      <c r="B70" s="40" t="s">
        <v>1167</v>
      </c>
      <c r="C70" s="41" t="s">
        <v>43</v>
      </c>
      <c r="D70" s="30" t="s">
        <v>1074</v>
      </c>
      <c r="E70" s="255" t="s">
        <v>14</v>
      </c>
      <c r="F70" s="279" t="s">
        <v>5</v>
      </c>
      <c r="G70" s="254"/>
      <c r="H70" s="254"/>
      <c r="I70" s="254" t="s">
        <v>21</v>
      </c>
      <c r="J70" s="254"/>
      <c r="K70" s="254"/>
      <c r="L70" s="254"/>
      <c r="M70" s="254"/>
      <c r="N70" s="254"/>
      <c r="O70" s="257"/>
      <c r="P70" s="257"/>
      <c r="Q70" s="258" t="s">
        <v>21</v>
      </c>
      <c r="R70" s="256"/>
      <c r="S70" s="256"/>
      <c r="T70" s="256"/>
      <c r="U70" s="256"/>
      <c r="V70" s="256"/>
      <c r="W70" s="256"/>
      <c r="X70" s="320"/>
    </row>
    <row r="71" spans="1:24" ht="14.25" customHeight="1" x14ac:dyDescent="0.35">
      <c r="A71" s="277"/>
      <c r="B71" s="40" t="s">
        <v>1168</v>
      </c>
      <c r="C71" s="41" t="s">
        <v>43</v>
      </c>
      <c r="D71" s="30" t="s">
        <v>1075</v>
      </c>
      <c r="E71" s="255" t="s">
        <v>14</v>
      </c>
      <c r="F71" s="279" t="s">
        <v>5</v>
      </c>
      <c r="G71" s="254"/>
      <c r="H71" s="254"/>
      <c r="I71" s="254" t="s">
        <v>21</v>
      </c>
      <c r="J71" s="254"/>
      <c r="K71" s="254"/>
      <c r="L71" s="254"/>
      <c r="M71" s="254"/>
      <c r="N71" s="254"/>
      <c r="O71" s="257"/>
      <c r="P71" s="257"/>
      <c r="Q71" s="258"/>
      <c r="R71" s="256"/>
      <c r="S71" s="256"/>
      <c r="T71" s="256"/>
      <c r="U71" s="256"/>
      <c r="V71" s="256"/>
      <c r="W71" s="256"/>
      <c r="X71" s="320"/>
    </row>
    <row r="72" spans="1:24" x14ac:dyDescent="0.35">
      <c r="A72" s="277"/>
      <c r="B72" s="40" t="s">
        <v>1169</v>
      </c>
      <c r="C72" s="141" t="s">
        <v>44</v>
      </c>
      <c r="D72" s="30" t="s">
        <v>1076</v>
      </c>
      <c r="E72" s="255" t="s">
        <v>14</v>
      </c>
      <c r="F72" s="279" t="s">
        <v>8</v>
      </c>
      <c r="G72" s="254"/>
      <c r="H72" s="254"/>
      <c r="I72" s="254" t="s">
        <v>21</v>
      </c>
      <c r="J72" s="254"/>
      <c r="K72" s="254"/>
      <c r="L72" s="254"/>
      <c r="M72" s="254"/>
      <c r="N72" s="254"/>
      <c r="O72" s="258" t="s">
        <v>21</v>
      </c>
      <c r="P72" s="256"/>
      <c r="Q72" s="256"/>
      <c r="R72" s="256"/>
      <c r="S72" s="256"/>
      <c r="T72" s="256"/>
      <c r="U72" s="258" t="s">
        <v>21</v>
      </c>
      <c r="V72" s="256"/>
      <c r="W72" s="256"/>
      <c r="X72" s="320"/>
    </row>
    <row r="73" spans="1:24" x14ac:dyDescent="0.35">
      <c r="A73" s="277"/>
      <c r="B73" s="40" t="s">
        <v>1170</v>
      </c>
      <c r="C73" s="141" t="s">
        <v>418</v>
      </c>
      <c r="D73" s="30" t="s">
        <v>1004</v>
      </c>
      <c r="E73" s="255" t="s">
        <v>14</v>
      </c>
      <c r="F73" s="279" t="s">
        <v>5</v>
      </c>
      <c r="G73" s="254"/>
      <c r="H73" s="254"/>
      <c r="I73" s="254" t="s">
        <v>21</v>
      </c>
      <c r="J73" s="254"/>
      <c r="K73" s="254"/>
      <c r="L73" s="254"/>
      <c r="M73" s="254"/>
      <c r="N73" s="254"/>
      <c r="O73" s="258" t="s">
        <v>21</v>
      </c>
      <c r="P73" s="258" t="s">
        <v>21</v>
      </c>
      <c r="Q73" s="256"/>
      <c r="R73" s="256"/>
      <c r="S73" s="258" t="s">
        <v>21</v>
      </c>
      <c r="T73" s="256"/>
      <c r="U73" s="258"/>
      <c r="V73" s="256"/>
      <c r="W73" s="256"/>
      <c r="X73" s="320"/>
    </row>
    <row r="74" spans="1:24" x14ac:dyDescent="0.35">
      <c r="A74" s="277"/>
      <c r="B74" s="40" t="s">
        <v>1171</v>
      </c>
      <c r="C74" s="141" t="s">
        <v>418</v>
      </c>
      <c r="D74" s="30" t="s">
        <v>1005</v>
      </c>
      <c r="E74" s="255" t="s">
        <v>14</v>
      </c>
      <c r="F74" s="279" t="s">
        <v>5</v>
      </c>
      <c r="G74" s="254"/>
      <c r="H74" s="254"/>
      <c r="I74" s="254" t="s">
        <v>21</v>
      </c>
      <c r="J74" s="254"/>
      <c r="K74" s="254"/>
      <c r="L74" s="254"/>
      <c r="M74" s="254"/>
      <c r="N74" s="254"/>
      <c r="O74" s="258" t="s">
        <v>21</v>
      </c>
      <c r="P74" s="258" t="s">
        <v>21</v>
      </c>
      <c r="Q74" s="256"/>
      <c r="R74" s="256"/>
      <c r="S74" s="258" t="s">
        <v>21</v>
      </c>
      <c r="T74" s="256"/>
      <c r="U74" s="258"/>
      <c r="V74" s="256"/>
      <c r="W74" s="256"/>
      <c r="X74" s="320"/>
    </row>
    <row r="75" spans="1:24" x14ac:dyDescent="0.35">
      <c r="A75" s="277"/>
      <c r="B75" s="40" t="s">
        <v>1172</v>
      </c>
      <c r="C75" s="41" t="s">
        <v>45</v>
      </c>
      <c r="D75" s="30" t="s">
        <v>1006</v>
      </c>
      <c r="E75" s="255" t="s">
        <v>14</v>
      </c>
      <c r="F75" s="279" t="s">
        <v>5</v>
      </c>
      <c r="G75" s="254"/>
      <c r="H75" s="254"/>
      <c r="I75" s="254" t="s">
        <v>21</v>
      </c>
      <c r="J75" s="254"/>
      <c r="K75" s="254"/>
      <c r="L75" s="254"/>
      <c r="M75" s="254"/>
      <c r="N75" s="254"/>
      <c r="O75" s="281"/>
      <c r="P75" s="281"/>
      <c r="Q75" s="256"/>
      <c r="R75" s="258" t="s">
        <v>21</v>
      </c>
      <c r="S75" s="256"/>
      <c r="T75" s="256"/>
      <c r="U75" s="256"/>
      <c r="V75" s="258" t="s">
        <v>21</v>
      </c>
      <c r="W75" s="258" t="s">
        <v>21</v>
      </c>
      <c r="X75" s="320"/>
    </row>
    <row r="76" spans="1:24" x14ac:dyDescent="0.35">
      <c r="A76" s="277"/>
      <c r="B76" s="40" t="s">
        <v>1173</v>
      </c>
      <c r="C76" s="41" t="s">
        <v>45</v>
      </c>
      <c r="D76" s="30" t="s">
        <v>1007</v>
      </c>
      <c r="E76" s="255" t="s">
        <v>14</v>
      </c>
      <c r="F76" s="279" t="s">
        <v>5</v>
      </c>
      <c r="G76" s="254"/>
      <c r="H76" s="254"/>
      <c r="I76" s="254" t="s">
        <v>21</v>
      </c>
      <c r="J76" s="254"/>
      <c r="K76" s="254"/>
      <c r="L76" s="254"/>
      <c r="M76" s="254"/>
      <c r="N76" s="254"/>
      <c r="O76" s="281"/>
      <c r="P76" s="281"/>
      <c r="Q76" s="256"/>
      <c r="R76" s="254"/>
      <c r="S76" s="256"/>
      <c r="T76" s="256"/>
      <c r="U76" s="256"/>
      <c r="V76" s="258"/>
      <c r="W76" s="258"/>
      <c r="X76" s="320"/>
    </row>
    <row r="77" spans="1:24" x14ac:dyDescent="0.35">
      <c r="A77" s="277"/>
      <c r="B77" s="40" t="s">
        <v>1174</v>
      </c>
      <c r="C77" s="41" t="s">
        <v>45</v>
      </c>
      <c r="D77" s="30" t="s">
        <v>1077</v>
      </c>
      <c r="E77" s="255" t="s">
        <v>14</v>
      </c>
      <c r="F77" s="279" t="s">
        <v>343</v>
      </c>
      <c r="G77" s="254"/>
      <c r="H77" s="254"/>
      <c r="I77" s="254" t="s">
        <v>21</v>
      </c>
      <c r="J77" s="254"/>
      <c r="K77" s="254"/>
      <c r="L77" s="254"/>
      <c r="M77" s="254"/>
      <c r="N77" s="254"/>
      <c r="O77" s="281"/>
      <c r="P77" s="281"/>
      <c r="Q77" s="256"/>
      <c r="R77" s="256"/>
      <c r="S77" s="256"/>
      <c r="T77" s="256"/>
      <c r="U77" s="256"/>
      <c r="V77" s="256"/>
      <c r="W77" s="258" t="s">
        <v>21</v>
      </c>
      <c r="X77" s="320"/>
    </row>
    <row r="78" spans="1:24" x14ac:dyDescent="0.35">
      <c r="A78" s="277"/>
      <c r="B78" s="40" t="s">
        <v>1175</v>
      </c>
      <c r="C78" s="41" t="s">
        <v>45</v>
      </c>
      <c r="D78" s="30" t="s">
        <v>1078</v>
      </c>
      <c r="E78" s="255" t="s">
        <v>14</v>
      </c>
      <c r="F78" s="279" t="s">
        <v>343</v>
      </c>
      <c r="G78" s="254"/>
      <c r="H78" s="254"/>
      <c r="I78" s="254" t="s">
        <v>21</v>
      </c>
      <c r="J78" s="254"/>
      <c r="K78" s="254"/>
      <c r="L78" s="254"/>
      <c r="M78" s="254"/>
      <c r="N78" s="254"/>
      <c r="O78" s="281"/>
      <c r="P78" s="281"/>
      <c r="Q78" s="256"/>
      <c r="R78" s="256"/>
      <c r="S78" s="256"/>
      <c r="T78" s="256"/>
      <c r="U78" s="256"/>
      <c r="V78" s="256"/>
      <c r="W78" s="258"/>
      <c r="X78" s="320"/>
    </row>
    <row r="79" spans="1:24" x14ac:dyDescent="0.35">
      <c r="A79" s="277"/>
      <c r="B79" s="40" t="s">
        <v>1176</v>
      </c>
      <c r="C79" s="41" t="s">
        <v>46</v>
      </c>
      <c r="D79" s="30" t="s">
        <v>1006</v>
      </c>
      <c r="E79" s="255" t="s">
        <v>14</v>
      </c>
      <c r="F79" s="279" t="s">
        <v>5</v>
      </c>
      <c r="G79" s="254"/>
      <c r="H79" s="254"/>
      <c r="I79" s="254" t="s">
        <v>21</v>
      </c>
      <c r="J79" s="254"/>
      <c r="K79" s="254"/>
      <c r="L79" s="254"/>
      <c r="M79" s="254"/>
      <c r="N79" s="254"/>
      <c r="O79" s="256"/>
      <c r="P79" s="256"/>
      <c r="Q79" s="256"/>
      <c r="R79" s="258" t="s">
        <v>21</v>
      </c>
      <c r="S79" s="256"/>
      <c r="T79" s="256"/>
      <c r="U79" s="256"/>
      <c r="V79" s="256"/>
      <c r="W79" s="258" t="s">
        <v>21</v>
      </c>
      <c r="X79" s="320"/>
    </row>
    <row r="80" spans="1:24" x14ac:dyDescent="0.35">
      <c r="A80" s="277"/>
      <c r="B80" s="40" t="s">
        <v>1177</v>
      </c>
      <c r="C80" s="41" t="s">
        <v>46</v>
      </c>
      <c r="D80" s="30" t="s">
        <v>1007</v>
      </c>
      <c r="E80" s="255" t="s">
        <v>14</v>
      </c>
      <c r="F80" s="279" t="s">
        <v>5</v>
      </c>
      <c r="G80" s="254"/>
      <c r="H80" s="254"/>
      <c r="I80" s="254" t="s">
        <v>21</v>
      </c>
      <c r="J80" s="254"/>
      <c r="K80" s="254"/>
      <c r="L80" s="254"/>
      <c r="M80" s="254"/>
      <c r="N80" s="254"/>
      <c r="O80" s="256"/>
      <c r="P80" s="256"/>
      <c r="Q80" s="256"/>
      <c r="R80" s="254"/>
      <c r="S80" s="256"/>
      <c r="T80" s="256"/>
      <c r="U80" s="256"/>
      <c r="V80" s="256"/>
      <c r="W80" s="258"/>
      <c r="X80" s="320"/>
    </row>
    <row r="81" spans="1:26" x14ac:dyDescent="0.35">
      <c r="A81" s="277"/>
      <c r="B81" s="40" t="s">
        <v>1178</v>
      </c>
      <c r="C81" s="41" t="s">
        <v>47</v>
      </c>
      <c r="D81" s="30" t="s">
        <v>1079</v>
      </c>
      <c r="E81" s="255" t="s">
        <v>14</v>
      </c>
      <c r="F81" s="279" t="s">
        <v>5</v>
      </c>
      <c r="G81" s="254"/>
      <c r="H81" s="254"/>
      <c r="I81" s="254" t="s">
        <v>21</v>
      </c>
      <c r="J81" s="254"/>
      <c r="K81" s="254"/>
      <c r="L81" s="254"/>
      <c r="M81" s="254"/>
      <c r="N81" s="254"/>
      <c r="O81" s="256"/>
      <c r="P81" s="256"/>
      <c r="Q81" s="256"/>
      <c r="R81" s="258" t="s">
        <v>21</v>
      </c>
      <c r="S81" s="258" t="s">
        <v>21</v>
      </c>
      <c r="T81" s="256"/>
      <c r="U81" s="256"/>
      <c r="V81" s="256"/>
      <c r="W81" s="258" t="s">
        <v>21</v>
      </c>
      <c r="X81" s="320"/>
    </row>
    <row r="82" spans="1:26" x14ac:dyDescent="0.35">
      <c r="A82" s="277"/>
      <c r="B82" s="40" t="s">
        <v>1179</v>
      </c>
      <c r="C82" s="41" t="s">
        <v>47</v>
      </c>
      <c r="D82" s="30" t="s">
        <v>1011</v>
      </c>
      <c r="E82" s="255" t="s">
        <v>14</v>
      </c>
      <c r="F82" s="279" t="s">
        <v>5</v>
      </c>
      <c r="G82" s="254"/>
      <c r="H82" s="254"/>
      <c r="I82" s="254" t="s">
        <v>21</v>
      </c>
      <c r="J82" s="254"/>
      <c r="K82" s="254"/>
      <c r="L82" s="254"/>
      <c r="M82" s="254"/>
      <c r="N82" s="254"/>
      <c r="O82" s="256"/>
      <c r="P82" s="256"/>
      <c r="Q82" s="256"/>
      <c r="R82" s="254"/>
      <c r="S82" s="254"/>
      <c r="T82" s="256"/>
      <c r="U82" s="256"/>
      <c r="V82" s="256"/>
      <c r="W82" s="258"/>
      <c r="X82" s="320"/>
    </row>
    <row r="83" spans="1:26" ht="14.25" customHeight="1" x14ac:dyDescent="0.35">
      <c r="A83" s="277"/>
      <c r="B83" s="40" t="s">
        <v>1180</v>
      </c>
      <c r="C83" s="41" t="s">
        <v>48</v>
      </c>
      <c r="D83" s="30" t="s">
        <v>1080</v>
      </c>
      <c r="E83" s="255" t="s">
        <v>14</v>
      </c>
      <c r="F83" s="279" t="s">
        <v>5</v>
      </c>
      <c r="G83" s="254"/>
      <c r="H83" s="254"/>
      <c r="I83" s="254" t="s">
        <v>21</v>
      </c>
      <c r="J83" s="254"/>
      <c r="K83" s="254"/>
      <c r="L83" s="254"/>
      <c r="M83" s="254"/>
      <c r="N83" s="254"/>
      <c r="O83" s="257"/>
      <c r="P83" s="257"/>
      <c r="Q83" s="256"/>
      <c r="R83" s="258" t="s">
        <v>21</v>
      </c>
      <c r="S83" s="258" t="s">
        <v>21</v>
      </c>
      <c r="T83" s="256"/>
      <c r="U83" s="256"/>
      <c r="V83" s="256"/>
      <c r="W83" s="258" t="s">
        <v>21</v>
      </c>
      <c r="X83" s="320"/>
    </row>
    <row r="84" spans="1:26" ht="14.25" customHeight="1" x14ac:dyDescent="0.35">
      <c r="A84" s="277"/>
      <c r="B84" s="40" t="s">
        <v>1181</v>
      </c>
      <c r="C84" s="41" t="s">
        <v>48</v>
      </c>
      <c r="D84" s="30" t="s">
        <v>1081</v>
      </c>
      <c r="E84" s="255" t="s">
        <v>14</v>
      </c>
      <c r="F84" s="279" t="s">
        <v>5</v>
      </c>
      <c r="G84" s="254"/>
      <c r="H84" s="254"/>
      <c r="I84" s="254" t="s">
        <v>21</v>
      </c>
      <c r="J84" s="254"/>
      <c r="K84" s="254"/>
      <c r="L84" s="254"/>
      <c r="M84" s="254"/>
      <c r="N84" s="254"/>
      <c r="O84" s="257"/>
      <c r="P84" s="257"/>
      <c r="Q84" s="256"/>
      <c r="R84" s="254"/>
      <c r="S84" s="254"/>
      <c r="T84" s="256"/>
      <c r="U84" s="256"/>
      <c r="V84" s="256"/>
      <c r="W84" s="258"/>
      <c r="X84" s="320"/>
    </row>
    <row r="85" spans="1:26" ht="15" customHeight="1" x14ac:dyDescent="0.35">
      <c r="A85" s="277"/>
      <c r="B85" s="40" t="s">
        <v>1182</v>
      </c>
      <c r="C85" s="41" t="s">
        <v>49</v>
      </c>
      <c r="D85" s="30" t="s">
        <v>1012</v>
      </c>
      <c r="E85" s="255" t="s">
        <v>14</v>
      </c>
      <c r="F85" s="279" t="s">
        <v>5</v>
      </c>
      <c r="G85" s="254"/>
      <c r="H85" s="254"/>
      <c r="I85" s="254" t="s">
        <v>21</v>
      </c>
      <c r="J85" s="254"/>
      <c r="K85" s="254"/>
      <c r="L85" s="254"/>
      <c r="M85" s="254"/>
      <c r="N85" s="254"/>
      <c r="O85" s="257"/>
      <c r="P85" s="257"/>
      <c r="Q85" s="256"/>
      <c r="R85" s="256"/>
      <c r="S85" s="258" t="s">
        <v>21</v>
      </c>
      <c r="T85" s="256"/>
      <c r="U85" s="256"/>
      <c r="V85" s="256"/>
      <c r="W85" s="256"/>
      <c r="X85" s="320"/>
    </row>
    <row r="86" spans="1:26" ht="15" customHeight="1" x14ac:dyDescent="0.35">
      <c r="A86" s="277"/>
      <c r="B86" s="40" t="s">
        <v>1183</v>
      </c>
      <c r="C86" s="41" t="s">
        <v>49</v>
      </c>
      <c r="D86" s="30" t="s">
        <v>1082</v>
      </c>
      <c r="E86" s="255" t="s">
        <v>14</v>
      </c>
      <c r="F86" s="279" t="s">
        <v>5</v>
      </c>
      <c r="G86" s="254"/>
      <c r="H86" s="254"/>
      <c r="I86" s="254" t="s">
        <v>21</v>
      </c>
      <c r="J86" s="254"/>
      <c r="K86" s="254"/>
      <c r="L86" s="254"/>
      <c r="M86" s="254"/>
      <c r="N86" s="254"/>
      <c r="O86" s="257"/>
      <c r="P86" s="257"/>
      <c r="Q86" s="256"/>
      <c r="R86" s="256"/>
      <c r="S86" s="254"/>
      <c r="T86" s="256"/>
      <c r="U86" s="256"/>
      <c r="V86" s="256"/>
      <c r="W86" s="256"/>
      <c r="X86" s="320"/>
    </row>
    <row r="87" spans="1:26" x14ac:dyDescent="0.35">
      <c r="A87" s="277"/>
      <c r="B87" s="40" t="s">
        <v>1184</v>
      </c>
      <c r="C87" s="41" t="s">
        <v>50</v>
      </c>
      <c r="D87" s="30" t="s">
        <v>1083</v>
      </c>
      <c r="E87" s="255" t="s">
        <v>14</v>
      </c>
      <c r="F87" s="279" t="s">
        <v>5</v>
      </c>
      <c r="G87" s="254"/>
      <c r="H87" s="254"/>
      <c r="I87" s="254" t="s">
        <v>21</v>
      </c>
      <c r="J87" s="254"/>
      <c r="K87" s="254"/>
      <c r="L87" s="254"/>
      <c r="M87" s="254"/>
      <c r="N87" s="254"/>
      <c r="O87" s="256"/>
      <c r="P87" s="256"/>
      <c r="Q87" s="256"/>
      <c r="R87" s="256"/>
      <c r="S87" s="258" t="s">
        <v>21</v>
      </c>
      <c r="T87" s="256"/>
      <c r="U87" s="256"/>
      <c r="V87" s="256"/>
      <c r="W87" s="256"/>
      <c r="X87" s="320"/>
    </row>
    <row r="88" spans="1:26" x14ac:dyDescent="0.35">
      <c r="A88" s="277"/>
      <c r="B88" s="40" t="s">
        <v>1185</v>
      </c>
      <c r="C88" s="41" t="s">
        <v>50</v>
      </c>
      <c r="D88" s="30" t="s">
        <v>1084</v>
      </c>
      <c r="E88" s="255" t="s">
        <v>14</v>
      </c>
      <c r="F88" s="279" t="s">
        <v>5</v>
      </c>
      <c r="G88" s="254"/>
      <c r="H88" s="254"/>
      <c r="I88" s="254" t="s">
        <v>21</v>
      </c>
      <c r="J88" s="254"/>
      <c r="K88" s="254"/>
      <c r="L88" s="254"/>
      <c r="M88" s="254"/>
      <c r="N88" s="254"/>
      <c r="O88" s="256"/>
      <c r="P88" s="256"/>
      <c r="Q88" s="256"/>
      <c r="R88" s="256"/>
      <c r="S88" s="254"/>
      <c r="T88" s="256"/>
      <c r="U88" s="256"/>
      <c r="V88" s="256"/>
      <c r="W88" s="256"/>
      <c r="X88" s="320"/>
    </row>
    <row r="89" spans="1:26" ht="15" customHeight="1" x14ac:dyDescent="0.35">
      <c r="A89" s="277"/>
      <c r="B89" s="40" t="s">
        <v>1186</v>
      </c>
      <c r="C89" s="41" t="s">
        <v>51</v>
      </c>
      <c r="D89" s="30" t="s">
        <v>1014</v>
      </c>
      <c r="E89" s="255" t="s">
        <v>14</v>
      </c>
      <c r="F89" s="279" t="s">
        <v>5</v>
      </c>
      <c r="G89" s="254"/>
      <c r="H89" s="254"/>
      <c r="I89" s="254" t="s">
        <v>21</v>
      </c>
      <c r="J89" s="254"/>
      <c r="K89" s="254"/>
      <c r="L89" s="254"/>
      <c r="M89" s="254"/>
      <c r="N89" s="254"/>
      <c r="O89" s="256"/>
      <c r="P89" s="256"/>
      <c r="Q89" s="256"/>
      <c r="R89" s="256"/>
      <c r="S89" s="256"/>
      <c r="T89" s="256"/>
      <c r="U89" s="256"/>
      <c r="V89" s="258" t="s">
        <v>21</v>
      </c>
      <c r="W89" s="258" t="s">
        <v>21</v>
      </c>
      <c r="X89" s="320"/>
    </row>
    <row r="90" spans="1:26" ht="15" customHeight="1" x14ac:dyDescent="0.35">
      <c r="A90" s="277"/>
      <c r="B90" s="40" t="s">
        <v>1187</v>
      </c>
      <c r="C90" s="41" t="s">
        <v>51</v>
      </c>
      <c r="D90" s="30" t="s">
        <v>1015</v>
      </c>
      <c r="E90" s="255" t="s">
        <v>14</v>
      </c>
      <c r="F90" s="279" t="s">
        <v>5</v>
      </c>
      <c r="G90" s="254"/>
      <c r="H90" s="254"/>
      <c r="I90" s="254" t="s">
        <v>21</v>
      </c>
      <c r="J90" s="254"/>
      <c r="K90" s="254"/>
      <c r="L90" s="254"/>
      <c r="M90" s="254"/>
      <c r="N90" s="254"/>
      <c r="O90" s="256"/>
      <c r="P90" s="256"/>
      <c r="Q90" s="256"/>
      <c r="R90" s="256"/>
      <c r="S90" s="256"/>
      <c r="T90" s="256"/>
      <c r="U90" s="256"/>
      <c r="V90" s="258"/>
      <c r="W90" s="258"/>
      <c r="X90" s="320"/>
    </row>
    <row r="91" spans="1:26" ht="15" customHeight="1" x14ac:dyDescent="0.35">
      <c r="A91" s="277"/>
      <c r="B91" s="40" t="s">
        <v>1188</v>
      </c>
      <c r="C91" s="41" t="s">
        <v>51</v>
      </c>
      <c r="D91" s="30" t="s">
        <v>1085</v>
      </c>
      <c r="E91" s="255" t="s">
        <v>14</v>
      </c>
      <c r="F91" s="279" t="s">
        <v>5</v>
      </c>
      <c r="G91" s="254"/>
      <c r="H91" s="254"/>
      <c r="I91" s="254" t="s">
        <v>21</v>
      </c>
      <c r="J91" s="254"/>
      <c r="K91" s="254"/>
      <c r="L91" s="254"/>
      <c r="M91" s="254"/>
      <c r="N91" s="254"/>
      <c r="O91" s="256"/>
      <c r="P91" s="256"/>
      <c r="Q91" s="256"/>
      <c r="R91" s="256"/>
      <c r="S91" s="256"/>
      <c r="T91" s="256"/>
      <c r="U91" s="256"/>
      <c r="V91" s="258" t="s">
        <v>21</v>
      </c>
      <c r="W91" s="258" t="s">
        <v>21</v>
      </c>
      <c r="X91" s="320"/>
      <c r="Z91" s="277" t="s">
        <v>7</v>
      </c>
    </row>
    <row r="92" spans="1:26" ht="15" customHeight="1" x14ac:dyDescent="0.35">
      <c r="A92" s="277"/>
      <c r="B92" s="40" t="s">
        <v>1189</v>
      </c>
      <c r="C92" s="41" t="s">
        <v>51</v>
      </c>
      <c r="D92" s="30" t="s">
        <v>1086</v>
      </c>
      <c r="E92" s="255" t="s">
        <v>14</v>
      </c>
      <c r="F92" s="279" t="s">
        <v>5</v>
      </c>
      <c r="G92" s="254"/>
      <c r="H92" s="254"/>
      <c r="I92" s="254" t="s">
        <v>21</v>
      </c>
      <c r="J92" s="254"/>
      <c r="K92" s="254"/>
      <c r="L92" s="254"/>
      <c r="M92" s="254"/>
      <c r="N92" s="254"/>
      <c r="O92" s="256"/>
      <c r="P92" s="256"/>
      <c r="Q92" s="256"/>
      <c r="R92" s="256"/>
      <c r="S92" s="256"/>
      <c r="T92" s="256"/>
      <c r="U92" s="256"/>
      <c r="V92" s="258"/>
      <c r="W92" s="258"/>
      <c r="X92" s="320"/>
      <c r="Z92" s="277" t="s">
        <v>7</v>
      </c>
    </row>
    <row r="93" spans="1:26" ht="15" customHeight="1" x14ac:dyDescent="0.35">
      <c r="A93" s="277"/>
      <c r="B93" s="40" t="s">
        <v>1190</v>
      </c>
      <c r="C93" s="41" t="s">
        <v>450</v>
      </c>
      <c r="D93" s="30" t="s">
        <v>451</v>
      </c>
      <c r="E93" s="255" t="s">
        <v>14</v>
      </c>
      <c r="F93" s="279" t="s">
        <v>5</v>
      </c>
      <c r="G93" s="254"/>
      <c r="H93" s="254"/>
      <c r="I93" s="254" t="s">
        <v>21</v>
      </c>
      <c r="J93" s="254"/>
      <c r="K93" s="254"/>
      <c r="L93" s="254"/>
      <c r="M93" s="254"/>
      <c r="N93" s="254"/>
      <c r="O93" s="258" t="s">
        <v>21</v>
      </c>
      <c r="P93" s="258"/>
      <c r="Q93" s="258"/>
      <c r="R93" s="258"/>
      <c r="S93" s="256"/>
      <c r="T93" s="256"/>
      <c r="U93" s="256"/>
      <c r="V93" s="258"/>
      <c r="W93" s="258"/>
      <c r="X93" s="320"/>
    </row>
    <row r="94" spans="1:26" ht="15" customHeight="1" x14ac:dyDescent="0.35">
      <c r="A94" s="277"/>
      <c r="B94" s="40" t="s">
        <v>1191</v>
      </c>
      <c r="C94" s="41" t="s">
        <v>455</v>
      </c>
      <c r="D94" s="30" t="s">
        <v>1087</v>
      </c>
      <c r="E94" s="255" t="s">
        <v>14</v>
      </c>
      <c r="F94" s="279" t="s">
        <v>5</v>
      </c>
      <c r="G94" s="254"/>
      <c r="H94" s="254"/>
      <c r="I94" s="254" t="s">
        <v>21</v>
      </c>
      <c r="J94" s="254"/>
      <c r="K94" s="254"/>
      <c r="L94" s="254"/>
      <c r="M94" s="254"/>
      <c r="N94" s="254"/>
      <c r="O94" s="258"/>
      <c r="P94" s="258"/>
      <c r="Q94" s="258"/>
      <c r="R94" s="258" t="s">
        <v>21</v>
      </c>
      <c r="S94" s="256"/>
      <c r="T94" s="256"/>
      <c r="U94" s="256"/>
      <c r="V94" s="258"/>
      <c r="W94" s="258"/>
      <c r="X94" s="320"/>
    </row>
    <row r="95" spans="1:26" ht="15" customHeight="1" x14ac:dyDescent="0.35">
      <c r="A95" s="277"/>
      <c r="B95" s="40" t="s">
        <v>1192</v>
      </c>
      <c r="C95" s="41" t="s">
        <v>455</v>
      </c>
      <c r="D95" s="30" t="s">
        <v>1088</v>
      </c>
      <c r="E95" s="255" t="s">
        <v>14</v>
      </c>
      <c r="F95" s="279" t="s">
        <v>5</v>
      </c>
      <c r="G95" s="254"/>
      <c r="H95" s="254"/>
      <c r="I95" s="254" t="s">
        <v>21</v>
      </c>
      <c r="J95" s="254"/>
      <c r="K95" s="254"/>
      <c r="L95" s="254"/>
      <c r="M95" s="254"/>
      <c r="N95" s="254"/>
      <c r="O95" s="258"/>
      <c r="P95" s="258"/>
      <c r="Q95" s="258"/>
      <c r="R95" s="254"/>
      <c r="S95" s="256"/>
      <c r="T95" s="256"/>
      <c r="U95" s="256"/>
      <c r="V95" s="258"/>
      <c r="W95" s="258"/>
      <c r="X95" s="320"/>
    </row>
    <row r="96" spans="1:26" ht="15" customHeight="1" x14ac:dyDescent="0.35">
      <c r="A96" s="277"/>
      <c r="B96" s="40" t="s">
        <v>1193</v>
      </c>
      <c r="C96" s="41" t="s">
        <v>456</v>
      </c>
      <c r="D96" s="30" t="s">
        <v>1020</v>
      </c>
      <c r="E96" s="255" t="s">
        <v>14</v>
      </c>
      <c r="F96" s="279" t="s">
        <v>5</v>
      </c>
      <c r="G96" s="254"/>
      <c r="H96" s="254"/>
      <c r="I96" s="254" t="s">
        <v>21</v>
      </c>
      <c r="J96" s="254"/>
      <c r="K96" s="254"/>
      <c r="L96" s="254"/>
      <c r="M96" s="254"/>
      <c r="N96" s="254"/>
      <c r="O96" s="258"/>
      <c r="P96" s="258"/>
      <c r="Q96" s="258"/>
      <c r="R96" s="258" t="s">
        <v>21</v>
      </c>
      <c r="S96" s="256"/>
      <c r="T96" s="256"/>
      <c r="U96" s="256"/>
      <c r="V96" s="258"/>
      <c r="W96" s="258"/>
      <c r="X96" s="320"/>
    </row>
    <row r="97" spans="1:36" ht="15" customHeight="1" x14ac:dyDescent="0.35">
      <c r="A97" s="277"/>
      <c r="B97" s="40" t="s">
        <v>1194</v>
      </c>
      <c r="C97" s="41" t="s">
        <v>456</v>
      </c>
      <c r="D97" s="30" t="s">
        <v>1021</v>
      </c>
      <c r="E97" s="255" t="s">
        <v>14</v>
      </c>
      <c r="F97" s="279" t="s">
        <v>5</v>
      </c>
      <c r="G97" s="254"/>
      <c r="H97" s="254"/>
      <c r="I97" s="254" t="s">
        <v>21</v>
      </c>
      <c r="J97" s="254"/>
      <c r="K97" s="254"/>
      <c r="L97" s="254"/>
      <c r="M97" s="254"/>
      <c r="N97" s="254"/>
      <c r="O97" s="258"/>
      <c r="P97" s="258"/>
      <c r="Q97" s="258"/>
      <c r="R97" s="254"/>
      <c r="S97" s="256"/>
      <c r="T97" s="256"/>
      <c r="U97" s="256"/>
      <c r="V97" s="258"/>
      <c r="W97" s="258"/>
      <c r="X97" s="320"/>
    </row>
    <row r="98" spans="1:36" s="200" customFormat="1" ht="13.5" customHeight="1" x14ac:dyDescent="0.3">
      <c r="A98" s="321"/>
      <c r="B98" s="40" t="s">
        <v>1195</v>
      </c>
      <c r="C98" s="41" t="s">
        <v>58</v>
      </c>
      <c r="D98" s="30" t="s">
        <v>1089</v>
      </c>
      <c r="E98" s="139" t="s">
        <v>14</v>
      </c>
      <c r="F98" s="279" t="s">
        <v>5</v>
      </c>
      <c r="G98" s="254"/>
      <c r="H98" s="254"/>
      <c r="I98" s="254"/>
      <c r="J98" s="254" t="s">
        <v>21</v>
      </c>
      <c r="K98" s="254"/>
      <c r="L98" s="254"/>
      <c r="M98" s="254"/>
      <c r="N98" s="254"/>
      <c r="O98" s="258"/>
      <c r="P98" s="258"/>
      <c r="Q98" s="258"/>
      <c r="R98" s="258" t="s">
        <v>21</v>
      </c>
      <c r="S98" s="258"/>
      <c r="T98" s="256"/>
      <c r="U98" s="258"/>
      <c r="V98" s="258"/>
      <c r="W98" s="258"/>
      <c r="X98" s="320"/>
      <c r="Y98" s="321"/>
      <c r="Z98" s="321"/>
      <c r="AA98" s="321"/>
      <c r="AB98" s="321"/>
      <c r="AC98" s="321"/>
      <c r="AD98" s="321"/>
      <c r="AE98" s="321"/>
      <c r="AF98" s="321"/>
      <c r="AG98" s="321"/>
      <c r="AH98" s="321"/>
      <c r="AI98" s="321"/>
      <c r="AJ98" s="321"/>
    </row>
    <row r="99" spans="1:36" s="200" customFormat="1" x14ac:dyDescent="0.3">
      <c r="A99" s="321"/>
      <c r="B99" s="40" t="s">
        <v>1196</v>
      </c>
      <c r="C99" s="41" t="s">
        <v>449</v>
      </c>
      <c r="D99" s="30" t="s">
        <v>807</v>
      </c>
      <c r="E99" s="139" t="s">
        <v>14</v>
      </c>
      <c r="F99" s="279" t="s">
        <v>5</v>
      </c>
      <c r="G99" s="254"/>
      <c r="H99" s="254"/>
      <c r="I99" s="254"/>
      <c r="J99" s="254" t="s">
        <v>21</v>
      </c>
      <c r="K99" s="254"/>
      <c r="L99" s="254"/>
      <c r="M99" s="254"/>
      <c r="N99" s="254"/>
      <c r="O99" s="258"/>
      <c r="P99" s="258" t="s">
        <v>21</v>
      </c>
      <c r="Q99" s="258" t="s">
        <v>21</v>
      </c>
      <c r="R99" s="258" t="s">
        <v>21</v>
      </c>
      <c r="S99" s="258"/>
      <c r="T99" s="256"/>
      <c r="U99" s="258"/>
      <c r="V99" s="258"/>
      <c r="W99" s="258" t="s">
        <v>21</v>
      </c>
      <c r="X99" s="320"/>
      <c r="Y99" s="321"/>
      <c r="Z99" s="321"/>
      <c r="AA99" s="321"/>
      <c r="AB99" s="321"/>
      <c r="AC99" s="321"/>
      <c r="AD99" s="321"/>
      <c r="AE99" s="321"/>
      <c r="AF99" s="321"/>
      <c r="AG99" s="321"/>
      <c r="AH99" s="321"/>
      <c r="AI99" s="321"/>
      <c r="AJ99" s="321"/>
    </row>
    <row r="100" spans="1:36" s="200" customFormat="1" x14ac:dyDescent="0.3">
      <c r="A100" s="321"/>
      <c r="B100" s="40" t="s">
        <v>1197</v>
      </c>
      <c r="C100" s="41" t="s">
        <v>449</v>
      </c>
      <c r="D100" s="30" t="s">
        <v>808</v>
      </c>
      <c r="E100" s="139" t="s">
        <v>14</v>
      </c>
      <c r="F100" s="279" t="s">
        <v>5</v>
      </c>
      <c r="G100" s="254"/>
      <c r="H100" s="254"/>
      <c r="I100" s="254"/>
      <c r="J100" s="254" t="s">
        <v>21</v>
      </c>
      <c r="K100" s="254"/>
      <c r="L100" s="254"/>
      <c r="M100" s="254"/>
      <c r="N100" s="254"/>
      <c r="O100" s="258"/>
      <c r="P100" s="258"/>
      <c r="Q100" s="258"/>
      <c r="R100" s="258"/>
      <c r="S100" s="258"/>
      <c r="T100" s="256"/>
      <c r="U100" s="258"/>
      <c r="V100" s="258"/>
      <c r="W100" s="258"/>
      <c r="X100" s="320"/>
      <c r="Y100" s="321"/>
      <c r="Z100" s="321"/>
      <c r="AA100" s="321"/>
      <c r="AB100" s="321"/>
      <c r="AC100" s="321"/>
      <c r="AD100" s="321"/>
      <c r="AE100" s="321"/>
      <c r="AF100" s="321"/>
      <c r="AG100" s="321"/>
      <c r="AH100" s="321"/>
      <c r="AI100" s="321"/>
      <c r="AJ100" s="321"/>
    </row>
    <row r="101" spans="1:36" s="200" customFormat="1" x14ac:dyDescent="0.3">
      <c r="A101" s="321"/>
      <c r="B101" s="40" t="s">
        <v>1198</v>
      </c>
      <c r="C101" s="41" t="s">
        <v>449</v>
      </c>
      <c r="D101" s="30" t="s">
        <v>809</v>
      </c>
      <c r="E101" s="139" t="s">
        <v>14</v>
      </c>
      <c r="F101" s="279" t="s">
        <v>5</v>
      </c>
      <c r="G101" s="254"/>
      <c r="H101" s="254"/>
      <c r="I101" s="254"/>
      <c r="J101" s="254" t="s">
        <v>21</v>
      </c>
      <c r="K101" s="254"/>
      <c r="L101" s="254"/>
      <c r="M101" s="254"/>
      <c r="N101" s="254"/>
      <c r="O101" s="258"/>
      <c r="P101" s="258" t="s">
        <v>21</v>
      </c>
      <c r="Q101" s="258" t="s">
        <v>21</v>
      </c>
      <c r="R101" s="258" t="s">
        <v>21</v>
      </c>
      <c r="S101" s="258" t="s">
        <v>21</v>
      </c>
      <c r="T101" s="258"/>
      <c r="U101" s="258"/>
      <c r="V101" s="258"/>
      <c r="W101" s="258"/>
      <c r="X101" s="320"/>
      <c r="Y101" s="321"/>
      <c r="Z101" s="321"/>
      <c r="AA101" s="321"/>
      <c r="AB101" s="321"/>
      <c r="AC101" s="321"/>
      <c r="AD101" s="321"/>
      <c r="AE101" s="321"/>
      <c r="AF101" s="321"/>
      <c r="AG101" s="321"/>
      <c r="AH101" s="321"/>
      <c r="AI101" s="321"/>
      <c r="AJ101" s="321"/>
    </row>
    <row r="102" spans="1:36" s="200" customFormat="1" x14ac:dyDescent="0.3">
      <c r="A102" s="321"/>
      <c r="B102" s="40" t="s">
        <v>1199</v>
      </c>
      <c r="C102" s="41" t="s">
        <v>449</v>
      </c>
      <c r="D102" s="30" t="s">
        <v>810</v>
      </c>
      <c r="E102" s="139" t="s">
        <v>14</v>
      </c>
      <c r="F102" s="279" t="s">
        <v>5</v>
      </c>
      <c r="G102" s="254"/>
      <c r="H102" s="254"/>
      <c r="I102" s="254"/>
      <c r="J102" s="254" t="s">
        <v>21</v>
      </c>
      <c r="K102" s="254"/>
      <c r="L102" s="254"/>
      <c r="M102" s="254"/>
      <c r="N102" s="254"/>
      <c r="O102" s="258"/>
      <c r="P102" s="258"/>
      <c r="Q102" s="258"/>
      <c r="R102" s="258"/>
      <c r="S102" s="258"/>
      <c r="T102" s="258"/>
      <c r="U102" s="258"/>
      <c r="V102" s="258"/>
      <c r="W102" s="258"/>
      <c r="X102" s="320"/>
      <c r="Y102" s="321"/>
      <c r="Z102" s="321"/>
      <c r="AA102" s="321"/>
      <c r="AB102" s="321"/>
      <c r="AC102" s="321"/>
      <c r="AD102" s="321"/>
      <c r="AE102" s="321"/>
      <c r="AF102" s="321"/>
      <c r="AG102" s="321"/>
      <c r="AH102" s="321"/>
      <c r="AI102" s="321"/>
      <c r="AJ102" s="321"/>
    </row>
    <row r="103" spans="1:36" s="200" customFormat="1" x14ac:dyDescent="0.3">
      <c r="A103" s="321"/>
      <c r="B103" s="40" t="s">
        <v>1200</v>
      </c>
      <c r="C103" s="41" t="s">
        <v>449</v>
      </c>
      <c r="D103" s="30" t="s">
        <v>811</v>
      </c>
      <c r="E103" s="139" t="s">
        <v>14</v>
      </c>
      <c r="F103" s="279" t="s">
        <v>5</v>
      </c>
      <c r="G103" s="254"/>
      <c r="H103" s="254"/>
      <c r="I103" s="254"/>
      <c r="J103" s="254" t="s">
        <v>21</v>
      </c>
      <c r="K103" s="254"/>
      <c r="L103" s="254"/>
      <c r="M103" s="254"/>
      <c r="N103" s="254"/>
      <c r="O103" s="258"/>
      <c r="P103" s="258" t="s">
        <v>21</v>
      </c>
      <c r="Q103" s="258" t="s">
        <v>21</v>
      </c>
      <c r="R103" s="258" t="s">
        <v>21</v>
      </c>
      <c r="S103" s="258"/>
      <c r="T103" s="258"/>
      <c r="U103" s="258"/>
      <c r="V103" s="258"/>
      <c r="W103" s="258"/>
      <c r="X103" s="320"/>
      <c r="Y103" s="321"/>
      <c r="Z103" s="321"/>
      <c r="AA103" s="321"/>
      <c r="AB103" s="321"/>
      <c r="AC103" s="321"/>
      <c r="AD103" s="321"/>
      <c r="AE103" s="321"/>
      <c r="AF103" s="321"/>
      <c r="AG103" s="321"/>
      <c r="AH103" s="321"/>
      <c r="AI103" s="321"/>
      <c r="AJ103" s="321"/>
    </row>
    <row r="104" spans="1:36" s="200" customFormat="1" x14ac:dyDescent="0.3">
      <c r="A104" s="321"/>
      <c r="B104" s="40" t="s">
        <v>1201</v>
      </c>
      <c r="C104" s="41" t="s">
        <v>449</v>
      </c>
      <c r="D104" s="30" t="s">
        <v>812</v>
      </c>
      <c r="E104" s="139" t="s">
        <v>14</v>
      </c>
      <c r="F104" s="279" t="s">
        <v>5</v>
      </c>
      <c r="G104" s="254"/>
      <c r="H104" s="254"/>
      <c r="I104" s="254"/>
      <c r="J104" s="254" t="s">
        <v>21</v>
      </c>
      <c r="K104" s="254"/>
      <c r="L104" s="254"/>
      <c r="M104" s="254"/>
      <c r="N104" s="254"/>
      <c r="O104" s="258"/>
      <c r="P104" s="258"/>
      <c r="Q104" s="258"/>
      <c r="R104" s="258"/>
      <c r="S104" s="258"/>
      <c r="T104" s="258"/>
      <c r="U104" s="258"/>
      <c r="V104" s="258"/>
      <c r="W104" s="258"/>
      <c r="X104" s="320"/>
      <c r="Y104" s="321"/>
      <c r="Z104" s="321"/>
      <c r="AA104" s="321"/>
      <c r="AB104" s="321"/>
      <c r="AC104" s="321"/>
      <c r="AD104" s="321"/>
      <c r="AE104" s="321"/>
      <c r="AF104" s="321"/>
      <c r="AG104" s="321"/>
      <c r="AH104" s="321"/>
      <c r="AI104" s="321"/>
      <c r="AJ104" s="321"/>
    </row>
    <row r="105" spans="1:36" s="200" customFormat="1" x14ac:dyDescent="0.3">
      <c r="A105" s="321"/>
      <c r="B105" s="40" t="s">
        <v>1202</v>
      </c>
      <c r="C105" s="41" t="s">
        <v>449</v>
      </c>
      <c r="D105" s="30" t="s">
        <v>813</v>
      </c>
      <c r="E105" s="139" t="s">
        <v>14</v>
      </c>
      <c r="F105" s="279" t="s">
        <v>5</v>
      </c>
      <c r="G105" s="254"/>
      <c r="H105" s="254"/>
      <c r="I105" s="254"/>
      <c r="J105" s="254" t="s">
        <v>21</v>
      </c>
      <c r="K105" s="254"/>
      <c r="L105" s="254"/>
      <c r="M105" s="254"/>
      <c r="N105" s="254"/>
      <c r="O105" s="258"/>
      <c r="P105" s="258" t="s">
        <v>21</v>
      </c>
      <c r="Q105" s="258" t="s">
        <v>21</v>
      </c>
      <c r="R105" s="258" t="s">
        <v>21</v>
      </c>
      <c r="S105" s="258"/>
      <c r="T105" s="258"/>
      <c r="U105" s="258"/>
      <c r="V105" s="258"/>
      <c r="W105" s="258"/>
      <c r="X105" s="320"/>
      <c r="Y105" s="321"/>
      <c r="Z105" s="321"/>
      <c r="AA105" s="321"/>
      <c r="AB105" s="321"/>
      <c r="AC105" s="321"/>
      <c r="AD105" s="321"/>
      <c r="AE105" s="321"/>
      <c r="AF105" s="321"/>
      <c r="AG105" s="321"/>
      <c r="AH105" s="321"/>
      <c r="AI105" s="321"/>
      <c r="AJ105" s="321"/>
    </row>
    <row r="106" spans="1:36" s="200" customFormat="1" x14ac:dyDescent="0.3">
      <c r="A106" s="321"/>
      <c r="B106" s="40" t="s">
        <v>1203</v>
      </c>
      <c r="C106" s="41" t="s">
        <v>449</v>
      </c>
      <c r="D106" s="30" t="s">
        <v>814</v>
      </c>
      <c r="E106" s="139" t="s">
        <v>14</v>
      </c>
      <c r="F106" s="279" t="s">
        <v>5</v>
      </c>
      <c r="G106" s="254"/>
      <c r="H106" s="254"/>
      <c r="I106" s="254"/>
      <c r="J106" s="254" t="s">
        <v>21</v>
      </c>
      <c r="K106" s="254"/>
      <c r="L106" s="254"/>
      <c r="M106" s="254"/>
      <c r="N106" s="254"/>
      <c r="O106" s="258"/>
      <c r="P106" s="258"/>
      <c r="Q106" s="258"/>
      <c r="R106" s="258"/>
      <c r="S106" s="258"/>
      <c r="T106" s="258"/>
      <c r="U106" s="258"/>
      <c r="V106" s="258"/>
      <c r="W106" s="258"/>
      <c r="X106" s="320"/>
      <c r="Y106" s="321"/>
      <c r="Z106" s="321"/>
      <c r="AA106" s="321"/>
      <c r="AB106" s="321"/>
      <c r="AC106" s="321"/>
      <c r="AD106" s="321"/>
      <c r="AE106" s="321"/>
      <c r="AF106" s="321"/>
      <c r="AG106" s="321"/>
      <c r="AH106" s="321"/>
      <c r="AI106" s="321"/>
      <c r="AJ106" s="321"/>
    </row>
    <row r="107" spans="1:36" s="200" customFormat="1" x14ac:dyDescent="0.3">
      <c r="A107" s="321"/>
      <c r="B107" s="40" t="s">
        <v>1204</v>
      </c>
      <c r="C107" s="41" t="s">
        <v>471</v>
      </c>
      <c r="D107" s="30" t="s">
        <v>1090</v>
      </c>
      <c r="E107" s="139" t="s">
        <v>14</v>
      </c>
      <c r="F107" s="279" t="s">
        <v>5</v>
      </c>
      <c r="G107" s="254"/>
      <c r="H107" s="254"/>
      <c r="I107" s="254"/>
      <c r="J107" s="254" t="s">
        <v>21</v>
      </c>
      <c r="K107" s="254"/>
      <c r="L107" s="254"/>
      <c r="M107" s="254"/>
      <c r="N107" s="254"/>
      <c r="O107" s="258"/>
      <c r="P107" s="258" t="s">
        <v>21</v>
      </c>
      <c r="Q107" s="258" t="s">
        <v>21</v>
      </c>
      <c r="R107" s="258" t="s">
        <v>21</v>
      </c>
      <c r="S107" s="258" t="s">
        <v>21</v>
      </c>
      <c r="T107" s="258"/>
      <c r="U107" s="258"/>
      <c r="V107" s="258"/>
      <c r="W107" s="258"/>
      <c r="X107" s="320"/>
      <c r="Y107" s="321"/>
      <c r="Z107" s="321"/>
      <c r="AA107" s="321"/>
      <c r="AB107" s="321"/>
      <c r="AC107" s="321"/>
      <c r="AD107" s="321"/>
      <c r="AE107" s="321"/>
      <c r="AF107" s="321"/>
      <c r="AG107" s="321"/>
      <c r="AH107" s="321"/>
      <c r="AI107" s="321"/>
      <c r="AJ107" s="321"/>
    </row>
    <row r="108" spans="1:36" s="200" customFormat="1" x14ac:dyDescent="0.3">
      <c r="A108" s="321"/>
      <c r="B108" s="40" t="s">
        <v>1205</v>
      </c>
      <c r="C108" s="41" t="s">
        <v>471</v>
      </c>
      <c r="D108" s="30" t="s">
        <v>1023</v>
      </c>
      <c r="E108" s="139" t="s">
        <v>14</v>
      </c>
      <c r="F108" s="279" t="s">
        <v>5</v>
      </c>
      <c r="G108" s="254"/>
      <c r="H108" s="254"/>
      <c r="I108" s="254"/>
      <c r="J108" s="254" t="s">
        <v>21</v>
      </c>
      <c r="K108" s="254"/>
      <c r="L108" s="254"/>
      <c r="M108" s="254"/>
      <c r="N108" s="254"/>
      <c r="O108" s="258"/>
      <c r="P108" s="258"/>
      <c r="Q108" s="258"/>
      <c r="R108" s="258"/>
      <c r="S108" s="254"/>
      <c r="T108" s="258"/>
      <c r="U108" s="258"/>
      <c r="V108" s="258"/>
      <c r="W108" s="258"/>
      <c r="X108" s="320"/>
      <c r="Y108" s="321"/>
      <c r="Z108" s="321"/>
      <c r="AA108" s="321"/>
      <c r="AB108" s="321"/>
      <c r="AC108" s="321"/>
      <c r="AD108" s="321"/>
      <c r="AE108" s="321"/>
      <c r="AF108" s="321"/>
      <c r="AG108" s="321"/>
      <c r="AH108" s="321"/>
      <c r="AI108" s="321"/>
      <c r="AJ108" s="321"/>
    </row>
    <row r="109" spans="1:36" s="200" customFormat="1" x14ac:dyDescent="0.3">
      <c r="A109" s="321"/>
      <c r="B109" s="40" t="s">
        <v>1206</v>
      </c>
      <c r="C109" s="41" t="s">
        <v>471</v>
      </c>
      <c r="D109" s="30" t="s">
        <v>1024</v>
      </c>
      <c r="E109" s="139" t="s">
        <v>14</v>
      </c>
      <c r="F109" s="279" t="s">
        <v>5</v>
      </c>
      <c r="G109" s="254"/>
      <c r="H109" s="254"/>
      <c r="I109" s="254"/>
      <c r="J109" s="254" t="s">
        <v>21</v>
      </c>
      <c r="K109" s="254"/>
      <c r="L109" s="254"/>
      <c r="M109" s="254"/>
      <c r="N109" s="254"/>
      <c r="O109" s="258"/>
      <c r="P109" s="258"/>
      <c r="Q109" s="258"/>
      <c r="R109" s="258"/>
      <c r="S109" s="254"/>
      <c r="T109" s="258"/>
      <c r="U109" s="258"/>
      <c r="V109" s="258"/>
      <c r="W109" s="258"/>
      <c r="X109" s="320"/>
      <c r="Y109" s="321"/>
      <c r="Z109" s="321"/>
      <c r="AA109" s="321"/>
      <c r="AB109" s="321"/>
      <c r="AC109" s="321"/>
      <c r="AD109" s="321"/>
      <c r="AE109" s="321"/>
      <c r="AF109" s="321"/>
      <c r="AG109" s="321"/>
      <c r="AH109" s="321"/>
      <c r="AI109" s="321"/>
      <c r="AJ109" s="321"/>
    </row>
    <row r="110" spans="1:36" s="200" customFormat="1" x14ac:dyDescent="0.3">
      <c r="A110" s="321"/>
      <c r="B110" s="40" t="s">
        <v>1207</v>
      </c>
      <c r="C110" s="41" t="s">
        <v>471</v>
      </c>
      <c r="D110" s="30" t="s">
        <v>1025</v>
      </c>
      <c r="E110" s="139" t="s">
        <v>14</v>
      </c>
      <c r="F110" s="279" t="s">
        <v>5</v>
      </c>
      <c r="G110" s="254"/>
      <c r="H110" s="254"/>
      <c r="I110" s="254"/>
      <c r="J110" s="254" t="s">
        <v>21</v>
      </c>
      <c r="K110" s="254"/>
      <c r="L110" s="254"/>
      <c r="M110" s="254"/>
      <c r="N110" s="254"/>
      <c r="O110" s="258"/>
      <c r="P110" s="258"/>
      <c r="Q110" s="258"/>
      <c r="R110" s="258"/>
      <c r="S110" s="254"/>
      <c r="T110" s="258"/>
      <c r="U110" s="258"/>
      <c r="V110" s="258"/>
      <c r="W110" s="258"/>
      <c r="X110" s="320"/>
      <c r="Y110" s="321"/>
      <c r="Z110" s="321"/>
      <c r="AA110" s="321"/>
      <c r="AB110" s="321"/>
      <c r="AC110" s="321"/>
      <c r="AD110" s="321"/>
      <c r="AE110" s="321"/>
      <c r="AF110" s="321"/>
      <c r="AG110" s="321"/>
      <c r="AH110" s="321"/>
      <c r="AI110" s="321"/>
      <c r="AJ110" s="321"/>
    </row>
    <row r="111" spans="1:36" s="200" customFormat="1" ht="18.75" customHeight="1" x14ac:dyDescent="0.35">
      <c r="A111" s="321"/>
      <c r="B111" s="40" t="s">
        <v>1208</v>
      </c>
      <c r="C111" s="41" t="s">
        <v>59</v>
      </c>
      <c r="D111" s="30" t="s">
        <v>1091</v>
      </c>
      <c r="E111" s="139" t="s">
        <v>14</v>
      </c>
      <c r="F111" s="279" t="s">
        <v>5</v>
      </c>
      <c r="G111" s="284"/>
      <c r="H111" s="284"/>
      <c r="I111" s="284"/>
      <c r="J111" s="284"/>
      <c r="K111" s="254" t="s">
        <v>21</v>
      </c>
      <c r="L111" s="284"/>
      <c r="M111" s="284"/>
      <c r="N111" s="284"/>
      <c r="O111" s="258" t="s">
        <v>21</v>
      </c>
      <c r="P111" s="258" t="s">
        <v>21</v>
      </c>
      <c r="Q111" s="258" t="s">
        <v>21</v>
      </c>
      <c r="R111" s="258" t="s">
        <v>21</v>
      </c>
      <c r="S111" s="258" t="s">
        <v>21</v>
      </c>
      <c r="T111" s="256"/>
      <c r="U111" s="258" t="s">
        <v>21</v>
      </c>
      <c r="V111" s="258" t="s">
        <v>21</v>
      </c>
      <c r="W111" s="258" t="s">
        <v>21</v>
      </c>
      <c r="X111" s="320"/>
      <c r="Y111" s="321"/>
      <c r="Z111" s="321"/>
      <c r="AA111" s="321"/>
      <c r="AB111" s="321"/>
      <c r="AC111" s="321"/>
      <c r="AD111" s="321"/>
      <c r="AE111" s="321"/>
      <c r="AF111" s="321"/>
      <c r="AG111" s="321"/>
      <c r="AH111" s="321"/>
      <c r="AI111" s="321"/>
      <c r="AJ111" s="321"/>
    </row>
    <row r="112" spans="1:36" s="200" customFormat="1" x14ac:dyDescent="0.35">
      <c r="A112" s="321"/>
      <c r="B112" s="40" t="s">
        <v>1209</v>
      </c>
      <c r="C112" s="41" t="s">
        <v>383</v>
      </c>
      <c r="D112" s="30" t="s">
        <v>612</v>
      </c>
      <c r="E112" s="139" t="s">
        <v>14</v>
      </c>
      <c r="F112" s="279" t="s">
        <v>5</v>
      </c>
      <c r="G112" s="284"/>
      <c r="H112" s="284"/>
      <c r="I112" s="284"/>
      <c r="J112" s="284"/>
      <c r="K112" s="254" t="s">
        <v>21</v>
      </c>
      <c r="L112" s="284"/>
      <c r="M112" s="284"/>
      <c r="N112" s="284"/>
      <c r="O112" s="258" t="s">
        <v>21</v>
      </c>
      <c r="P112" s="258" t="s">
        <v>21</v>
      </c>
      <c r="Q112" s="258" t="s">
        <v>21</v>
      </c>
      <c r="R112" s="258" t="s">
        <v>21</v>
      </c>
      <c r="S112" s="258" t="s">
        <v>21</v>
      </c>
      <c r="T112" s="256"/>
      <c r="U112" s="258" t="s">
        <v>21</v>
      </c>
      <c r="V112" s="256"/>
      <c r="W112" s="256"/>
      <c r="X112" s="320"/>
      <c r="Y112" s="321"/>
      <c r="Z112" s="321"/>
      <c r="AA112" s="321"/>
      <c r="AB112" s="321"/>
      <c r="AC112" s="321"/>
      <c r="AD112" s="321"/>
      <c r="AE112" s="321"/>
      <c r="AF112" s="321"/>
      <c r="AG112" s="321"/>
      <c r="AH112" s="321"/>
      <c r="AI112" s="321"/>
      <c r="AJ112" s="321"/>
    </row>
    <row r="113" spans="1:36" s="200" customFormat="1" x14ac:dyDescent="0.35">
      <c r="A113" s="321"/>
      <c r="B113" s="40" t="s">
        <v>1210</v>
      </c>
      <c r="C113" s="41" t="s">
        <v>383</v>
      </c>
      <c r="D113" s="30" t="s">
        <v>613</v>
      </c>
      <c r="E113" s="139" t="s">
        <v>14</v>
      </c>
      <c r="F113" s="279" t="s">
        <v>5</v>
      </c>
      <c r="G113" s="284"/>
      <c r="H113" s="284"/>
      <c r="I113" s="284"/>
      <c r="J113" s="284"/>
      <c r="K113" s="254" t="s">
        <v>21</v>
      </c>
      <c r="L113" s="284"/>
      <c r="M113" s="284"/>
      <c r="N113" s="284"/>
      <c r="O113" s="258" t="s">
        <v>21</v>
      </c>
      <c r="P113" s="258" t="s">
        <v>21</v>
      </c>
      <c r="Q113" s="258" t="s">
        <v>21</v>
      </c>
      <c r="R113" s="258" t="s">
        <v>21</v>
      </c>
      <c r="S113" s="258" t="s">
        <v>21</v>
      </c>
      <c r="T113" s="256"/>
      <c r="U113" s="258" t="s">
        <v>21</v>
      </c>
      <c r="V113" s="256"/>
      <c r="W113" s="256"/>
      <c r="X113" s="320"/>
      <c r="Y113" s="321"/>
      <c r="Z113" s="321"/>
      <c r="AA113" s="321"/>
      <c r="AB113" s="321"/>
      <c r="AC113" s="321"/>
      <c r="AD113" s="321"/>
      <c r="AE113" s="321"/>
      <c r="AF113" s="321"/>
      <c r="AG113" s="321"/>
      <c r="AH113" s="321"/>
      <c r="AI113" s="321"/>
      <c r="AJ113" s="321"/>
    </row>
    <row r="114" spans="1:36" s="200" customFormat="1" ht="29" x14ac:dyDescent="0.35">
      <c r="A114" s="321"/>
      <c r="B114" s="40" t="s">
        <v>1211</v>
      </c>
      <c r="C114" s="41" t="s">
        <v>383</v>
      </c>
      <c r="D114" s="30" t="s">
        <v>614</v>
      </c>
      <c r="E114" s="139" t="s">
        <v>14</v>
      </c>
      <c r="F114" s="279" t="s">
        <v>5</v>
      </c>
      <c r="G114" s="284"/>
      <c r="H114" s="284"/>
      <c r="I114" s="284"/>
      <c r="J114" s="284"/>
      <c r="K114" s="254" t="s">
        <v>21</v>
      </c>
      <c r="L114" s="284"/>
      <c r="M114" s="284"/>
      <c r="N114" s="284"/>
      <c r="O114" s="258" t="s">
        <v>21</v>
      </c>
      <c r="P114" s="258" t="s">
        <v>21</v>
      </c>
      <c r="Q114" s="258" t="s">
        <v>21</v>
      </c>
      <c r="R114" s="258" t="s">
        <v>21</v>
      </c>
      <c r="S114" s="258" t="s">
        <v>21</v>
      </c>
      <c r="T114" s="256"/>
      <c r="U114" s="258" t="s">
        <v>21</v>
      </c>
      <c r="V114" s="256"/>
      <c r="W114" s="256"/>
      <c r="X114" s="320"/>
      <c r="Y114" s="321"/>
      <c r="Z114" s="321"/>
      <c r="AA114" s="321"/>
      <c r="AB114" s="321"/>
      <c r="AC114" s="321"/>
      <c r="AD114" s="321"/>
      <c r="AE114" s="321"/>
      <c r="AF114" s="321"/>
      <c r="AG114" s="321"/>
      <c r="AH114" s="321"/>
      <c r="AI114" s="321"/>
      <c r="AJ114" s="321"/>
    </row>
    <row r="115" spans="1:36" s="200" customFormat="1" x14ac:dyDescent="0.35">
      <c r="A115" s="321"/>
      <c r="B115" s="40" t="s">
        <v>1212</v>
      </c>
      <c r="C115" s="41" t="s">
        <v>383</v>
      </c>
      <c r="D115" s="30" t="s">
        <v>615</v>
      </c>
      <c r="E115" s="139" t="s">
        <v>14</v>
      </c>
      <c r="F115" s="279" t="s">
        <v>5</v>
      </c>
      <c r="G115" s="284"/>
      <c r="H115" s="284"/>
      <c r="I115" s="284"/>
      <c r="J115" s="284"/>
      <c r="K115" s="254" t="s">
        <v>21</v>
      </c>
      <c r="L115" s="284"/>
      <c r="M115" s="284"/>
      <c r="N115" s="284"/>
      <c r="O115" s="258" t="s">
        <v>21</v>
      </c>
      <c r="P115" s="258" t="s">
        <v>21</v>
      </c>
      <c r="Q115" s="258" t="s">
        <v>21</v>
      </c>
      <c r="R115" s="258" t="s">
        <v>21</v>
      </c>
      <c r="S115" s="258" t="s">
        <v>21</v>
      </c>
      <c r="T115" s="256"/>
      <c r="U115" s="258" t="s">
        <v>21</v>
      </c>
      <c r="V115" s="256"/>
      <c r="W115" s="256"/>
      <c r="X115" s="320"/>
      <c r="Y115" s="321"/>
      <c r="Z115" s="321"/>
      <c r="AA115" s="321"/>
      <c r="AB115" s="321"/>
      <c r="AC115" s="321"/>
      <c r="AD115" s="321"/>
      <c r="AE115" s="321"/>
      <c r="AF115" s="321"/>
      <c r="AG115" s="321"/>
      <c r="AH115" s="321"/>
      <c r="AI115" s="321"/>
      <c r="AJ115" s="321"/>
    </row>
    <row r="116" spans="1:36" s="200" customFormat="1" x14ac:dyDescent="0.35">
      <c r="A116" s="321"/>
      <c r="B116" s="40" t="s">
        <v>1213</v>
      </c>
      <c r="C116" s="41" t="s">
        <v>402</v>
      </c>
      <c r="D116" s="30" t="s">
        <v>1092</v>
      </c>
      <c r="E116" s="139" t="s">
        <v>14</v>
      </c>
      <c r="F116" s="279" t="s">
        <v>5</v>
      </c>
      <c r="G116" s="284"/>
      <c r="H116" s="284"/>
      <c r="I116" s="284"/>
      <c r="J116" s="284"/>
      <c r="K116" s="254" t="s">
        <v>21</v>
      </c>
      <c r="L116" s="284"/>
      <c r="M116" s="284"/>
      <c r="N116" s="284"/>
      <c r="O116" s="258" t="s">
        <v>21</v>
      </c>
      <c r="P116" s="258" t="s">
        <v>21</v>
      </c>
      <c r="Q116" s="258" t="s">
        <v>21</v>
      </c>
      <c r="R116" s="256"/>
      <c r="S116" s="256"/>
      <c r="T116" s="256"/>
      <c r="U116" s="256"/>
      <c r="V116" s="256"/>
      <c r="W116" s="256"/>
      <c r="X116" s="320"/>
      <c r="Y116" s="321"/>
      <c r="Z116" s="321"/>
      <c r="AA116" s="321"/>
      <c r="AB116" s="321"/>
      <c r="AC116" s="321"/>
      <c r="AD116" s="321"/>
      <c r="AE116" s="321"/>
      <c r="AF116" s="321"/>
      <c r="AG116" s="321"/>
      <c r="AH116" s="321"/>
      <c r="AI116" s="321"/>
      <c r="AJ116" s="321"/>
    </row>
    <row r="117" spans="1:36" s="200" customFormat="1" x14ac:dyDescent="0.35">
      <c r="A117" s="321"/>
      <c r="B117" s="40" t="s">
        <v>1214</v>
      </c>
      <c r="C117" s="41" t="s">
        <v>402</v>
      </c>
      <c r="D117" s="30" t="s">
        <v>1093</v>
      </c>
      <c r="E117" s="139" t="s">
        <v>14</v>
      </c>
      <c r="F117" s="279" t="s">
        <v>5</v>
      </c>
      <c r="G117" s="284"/>
      <c r="H117" s="284"/>
      <c r="I117" s="284"/>
      <c r="J117" s="284"/>
      <c r="K117" s="254" t="s">
        <v>21</v>
      </c>
      <c r="L117" s="284"/>
      <c r="M117" s="284"/>
      <c r="N117" s="284"/>
      <c r="O117" s="256"/>
      <c r="P117" s="256"/>
      <c r="Q117" s="256"/>
      <c r="R117" s="258" t="s">
        <v>21</v>
      </c>
      <c r="S117" s="258" t="s">
        <v>21</v>
      </c>
      <c r="T117" s="256"/>
      <c r="U117" s="256"/>
      <c r="V117" s="256"/>
      <c r="W117" s="256"/>
      <c r="X117" s="320"/>
      <c r="Y117" s="321"/>
      <c r="Z117" s="321"/>
      <c r="AA117" s="321"/>
      <c r="AB117" s="321"/>
      <c r="AC117" s="321"/>
      <c r="AD117" s="321"/>
      <c r="AE117" s="321"/>
      <c r="AF117" s="321"/>
      <c r="AG117" s="321"/>
      <c r="AH117" s="321"/>
      <c r="AI117" s="321"/>
      <c r="AJ117" s="321"/>
    </row>
    <row r="118" spans="1:36" s="200" customFormat="1" x14ac:dyDescent="0.35">
      <c r="A118" s="321"/>
      <c r="B118" s="40" t="s">
        <v>1215</v>
      </c>
      <c r="C118" s="41" t="s">
        <v>402</v>
      </c>
      <c r="D118" s="30" t="s">
        <v>1094</v>
      </c>
      <c r="E118" s="139" t="s">
        <v>14</v>
      </c>
      <c r="F118" s="279" t="s">
        <v>5</v>
      </c>
      <c r="G118" s="284"/>
      <c r="H118" s="284"/>
      <c r="I118" s="284"/>
      <c r="J118" s="284"/>
      <c r="K118" s="254" t="s">
        <v>21</v>
      </c>
      <c r="L118" s="284"/>
      <c r="M118" s="284"/>
      <c r="N118" s="284"/>
      <c r="O118" s="256"/>
      <c r="P118" s="256"/>
      <c r="Q118" s="256"/>
      <c r="R118" s="256"/>
      <c r="S118" s="256"/>
      <c r="T118" s="258" t="s">
        <v>21</v>
      </c>
      <c r="U118" s="258"/>
      <c r="V118" s="256"/>
      <c r="W118" s="256"/>
      <c r="X118" s="320"/>
      <c r="Y118" s="321"/>
      <c r="Z118" s="321"/>
      <c r="AA118" s="321"/>
      <c r="AB118" s="321"/>
      <c r="AC118" s="321"/>
      <c r="AD118" s="321"/>
      <c r="AE118" s="321"/>
      <c r="AF118" s="321"/>
      <c r="AG118" s="321"/>
      <c r="AH118" s="321"/>
      <c r="AI118" s="321"/>
      <c r="AJ118" s="321"/>
    </row>
    <row r="119" spans="1:36" s="200" customFormat="1" x14ac:dyDescent="0.35">
      <c r="A119" s="321"/>
      <c r="B119" s="40" t="s">
        <v>1216</v>
      </c>
      <c r="C119" s="41" t="s">
        <v>402</v>
      </c>
      <c r="D119" s="30" t="s">
        <v>1095</v>
      </c>
      <c r="E119" s="139" t="s">
        <v>14</v>
      </c>
      <c r="F119" s="279" t="s">
        <v>5</v>
      </c>
      <c r="G119" s="284"/>
      <c r="H119" s="284"/>
      <c r="I119" s="284"/>
      <c r="J119" s="284"/>
      <c r="K119" s="254" t="s">
        <v>21</v>
      </c>
      <c r="L119" s="284"/>
      <c r="M119" s="284"/>
      <c r="N119" s="284"/>
      <c r="O119" s="256"/>
      <c r="P119" s="256"/>
      <c r="Q119" s="256"/>
      <c r="R119" s="256"/>
      <c r="S119" s="256"/>
      <c r="T119" s="256"/>
      <c r="U119" s="258" t="s">
        <v>21</v>
      </c>
      <c r="V119" s="256"/>
      <c r="W119" s="256"/>
      <c r="X119" s="320"/>
      <c r="Y119" s="321"/>
      <c r="Z119" s="321"/>
      <c r="AA119" s="321"/>
      <c r="AB119" s="321"/>
      <c r="AC119" s="321"/>
      <c r="AD119" s="321"/>
      <c r="AE119" s="321"/>
      <c r="AF119" s="321"/>
      <c r="AG119" s="321"/>
      <c r="AH119" s="321"/>
      <c r="AI119" s="321"/>
      <c r="AJ119" s="321"/>
    </row>
    <row r="120" spans="1:36" s="200" customFormat="1" ht="17.25" customHeight="1" x14ac:dyDescent="0.35">
      <c r="A120" s="321"/>
      <c r="B120" s="40" t="s">
        <v>1217</v>
      </c>
      <c r="C120" s="41" t="s">
        <v>452</v>
      </c>
      <c r="D120" s="30" t="s">
        <v>476</v>
      </c>
      <c r="E120" s="139" t="s">
        <v>14</v>
      </c>
      <c r="F120" s="279" t="s">
        <v>5</v>
      </c>
      <c r="G120" s="284"/>
      <c r="H120" s="284"/>
      <c r="I120" s="284"/>
      <c r="J120" s="284"/>
      <c r="K120" s="254" t="s">
        <v>21</v>
      </c>
      <c r="L120" s="254"/>
      <c r="M120" s="284"/>
      <c r="N120" s="284"/>
      <c r="O120" s="258" t="s">
        <v>21</v>
      </c>
      <c r="P120" s="256"/>
      <c r="Q120" s="256"/>
      <c r="R120" s="256"/>
      <c r="S120" s="256"/>
      <c r="T120" s="256"/>
      <c r="U120" s="258"/>
      <c r="V120" s="256"/>
      <c r="W120" s="256"/>
      <c r="X120" s="320"/>
      <c r="Y120" s="321"/>
      <c r="Z120" s="321"/>
      <c r="AA120" s="321"/>
      <c r="AB120" s="321"/>
      <c r="AC120" s="321"/>
      <c r="AD120" s="321"/>
      <c r="AE120" s="321"/>
      <c r="AF120" s="321"/>
      <c r="AG120" s="321"/>
      <c r="AH120" s="321"/>
      <c r="AI120" s="321"/>
      <c r="AJ120" s="321"/>
    </row>
    <row r="121" spans="1:36" s="200" customFormat="1" ht="14.25" customHeight="1" x14ac:dyDescent="0.35">
      <c r="A121" s="321"/>
      <c r="B121" s="40" t="s">
        <v>1218</v>
      </c>
      <c r="C121" s="41" t="s">
        <v>453</v>
      </c>
      <c r="D121" s="30" t="s">
        <v>461</v>
      </c>
      <c r="E121" s="139" t="s">
        <v>14</v>
      </c>
      <c r="F121" s="279" t="s">
        <v>5</v>
      </c>
      <c r="G121" s="284"/>
      <c r="H121" s="284"/>
      <c r="I121" s="284"/>
      <c r="J121" s="284"/>
      <c r="K121" s="254" t="s">
        <v>21</v>
      </c>
      <c r="L121" s="254"/>
      <c r="M121" s="284"/>
      <c r="N121" s="284"/>
      <c r="O121" s="258" t="s">
        <v>21</v>
      </c>
      <c r="P121" s="256"/>
      <c r="Q121" s="256"/>
      <c r="R121" s="256"/>
      <c r="S121" s="256"/>
      <c r="T121" s="256"/>
      <c r="U121" s="258"/>
      <c r="V121" s="256"/>
      <c r="W121" s="256"/>
      <c r="X121" s="320"/>
      <c r="Y121" s="321"/>
      <c r="Z121" s="321"/>
      <c r="AA121" s="321"/>
      <c r="AB121" s="321"/>
      <c r="AC121" s="321"/>
      <c r="AD121" s="321"/>
      <c r="AE121" s="321"/>
      <c r="AF121" s="321"/>
      <c r="AG121" s="321"/>
      <c r="AH121" s="321"/>
      <c r="AI121" s="321"/>
      <c r="AJ121" s="321"/>
    </row>
    <row r="122" spans="1:36" ht="15" customHeight="1" x14ac:dyDescent="0.35">
      <c r="A122" s="277"/>
      <c r="B122" s="40" t="s">
        <v>1219</v>
      </c>
      <c r="C122" s="41" t="s">
        <v>55</v>
      </c>
      <c r="D122" s="30" t="s">
        <v>1096</v>
      </c>
      <c r="E122" s="139" t="s">
        <v>14</v>
      </c>
      <c r="F122" s="279" t="s">
        <v>5</v>
      </c>
      <c r="G122" s="284"/>
      <c r="H122" s="284"/>
      <c r="I122" s="284"/>
      <c r="J122" s="284"/>
      <c r="K122" s="254"/>
      <c r="L122" s="254" t="s">
        <v>21</v>
      </c>
      <c r="M122" s="254"/>
      <c r="N122" s="284"/>
      <c r="O122" s="258" t="s">
        <v>21</v>
      </c>
      <c r="P122" s="258"/>
      <c r="Q122" s="258"/>
      <c r="R122" s="258" t="s">
        <v>21</v>
      </c>
      <c r="S122" s="258"/>
      <c r="T122" s="256"/>
      <c r="U122" s="258" t="s">
        <v>21</v>
      </c>
      <c r="V122" s="258" t="s">
        <v>21</v>
      </c>
      <c r="W122" s="258"/>
      <c r="X122" s="320"/>
    </row>
    <row r="123" spans="1:36" ht="15" customHeight="1" x14ac:dyDescent="0.35">
      <c r="A123" s="277"/>
      <c r="B123" s="40" t="s">
        <v>1220</v>
      </c>
      <c r="C123" s="41" t="s">
        <v>454</v>
      </c>
      <c r="D123" s="30" t="s">
        <v>720</v>
      </c>
      <c r="E123" s="139" t="s">
        <v>14</v>
      </c>
      <c r="F123" s="279" t="s">
        <v>5</v>
      </c>
      <c r="G123" s="284"/>
      <c r="H123" s="284"/>
      <c r="I123" s="284"/>
      <c r="J123" s="284"/>
      <c r="K123" s="254"/>
      <c r="L123" s="254" t="s">
        <v>21</v>
      </c>
      <c r="M123" s="254"/>
      <c r="N123" s="284"/>
      <c r="O123" s="258" t="s">
        <v>21</v>
      </c>
      <c r="P123" s="258"/>
      <c r="Q123" s="258"/>
      <c r="R123" s="258" t="s">
        <v>21</v>
      </c>
      <c r="S123" s="258"/>
      <c r="T123" s="256"/>
      <c r="U123" s="258" t="s">
        <v>21</v>
      </c>
      <c r="V123" s="258" t="s">
        <v>21</v>
      </c>
      <c r="W123" s="258"/>
      <c r="X123" s="320"/>
    </row>
    <row r="124" spans="1:36" ht="15" customHeight="1" x14ac:dyDescent="0.35">
      <c r="A124" s="277"/>
      <c r="B124" s="40" t="s">
        <v>1221</v>
      </c>
      <c r="C124" s="41" t="s">
        <v>454</v>
      </c>
      <c r="D124" s="30" t="s">
        <v>721</v>
      </c>
      <c r="E124" s="139" t="s">
        <v>14</v>
      </c>
      <c r="F124" s="279" t="s">
        <v>5</v>
      </c>
      <c r="G124" s="284"/>
      <c r="H124" s="284"/>
      <c r="I124" s="284"/>
      <c r="J124" s="284"/>
      <c r="K124" s="254"/>
      <c r="L124" s="254" t="s">
        <v>21</v>
      </c>
      <c r="M124" s="254"/>
      <c r="N124" s="284"/>
      <c r="O124" s="258"/>
      <c r="P124" s="258"/>
      <c r="Q124" s="258"/>
      <c r="R124" s="258"/>
      <c r="S124" s="258"/>
      <c r="T124" s="256"/>
      <c r="U124" s="258"/>
      <c r="V124" s="258"/>
      <c r="W124" s="258"/>
      <c r="X124" s="320"/>
    </row>
    <row r="125" spans="1:36" ht="15" customHeight="1" x14ac:dyDescent="0.35">
      <c r="A125" s="277"/>
      <c r="B125" s="40" t="s">
        <v>1222</v>
      </c>
      <c r="C125" s="41" t="s">
        <v>454</v>
      </c>
      <c r="D125" s="30" t="s">
        <v>722</v>
      </c>
      <c r="E125" s="139" t="s">
        <v>14</v>
      </c>
      <c r="F125" s="279" t="s">
        <v>5</v>
      </c>
      <c r="G125" s="284"/>
      <c r="H125" s="284"/>
      <c r="I125" s="284"/>
      <c r="J125" s="284"/>
      <c r="K125" s="254"/>
      <c r="L125" s="254" t="s">
        <v>21</v>
      </c>
      <c r="M125" s="254"/>
      <c r="N125" s="284"/>
      <c r="O125" s="258"/>
      <c r="P125" s="258"/>
      <c r="Q125" s="258"/>
      <c r="R125" s="258"/>
      <c r="S125" s="258"/>
      <c r="T125" s="256"/>
      <c r="U125" s="258"/>
      <c r="V125" s="258"/>
      <c r="W125" s="258"/>
      <c r="X125" s="320"/>
    </row>
    <row r="126" spans="1:36" ht="15" customHeight="1" x14ac:dyDescent="0.35">
      <c r="A126" s="277"/>
      <c r="B126" s="40" t="s">
        <v>1223</v>
      </c>
      <c r="C126" s="41" t="s">
        <v>410</v>
      </c>
      <c r="D126" s="30" t="s">
        <v>1097</v>
      </c>
      <c r="E126" s="139" t="s">
        <v>14</v>
      </c>
      <c r="F126" s="279" t="s">
        <v>5</v>
      </c>
      <c r="G126" s="284"/>
      <c r="H126" s="284"/>
      <c r="I126" s="284"/>
      <c r="J126" s="284"/>
      <c r="K126" s="254"/>
      <c r="L126" s="254"/>
      <c r="M126" s="254" t="s">
        <v>21</v>
      </c>
      <c r="N126" s="254"/>
      <c r="O126" s="256"/>
      <c r="P126" s="256"/>
      <c r="Q126" s="256"/>
      <c r="R126" s="256"/>
      <c r="S126" s="256"/>
      <c r="T126" s="258" t="s">
        <v>21</v>
      </c>
      <c r="U126" s="258"/>
      <c r="V126" s="256"/>
      <c r="W126" s="256"/>
      <c r="X126" s="320"/>
    </row>
    <row r="127" spans="1:36" ht="15" customHeight="1" x14ac:dyDescent="0.35">
      <c r="A127" s="277"/>
      <c r="B127" s="40" t="s">
        <v>1224</v>
      </c>
      <c r="C127" s="41" t="s">
        <v>410</v>
      </c>
      <c r="D127" s="30" t="s">
        <v>1098</v>
      </c>
      <c r="E127" s="139" t="s">
        <v>14</v>
      </c>
      <c r="F127" s="279" t="s">
        <v>5</v>
      </c>
      <c r="G127" s="284"/>
      <c r="H127" s="284"/>
      <c r="I127" s="284"/>
      <c r="J127" s="284"/>
      <c r="K127" s="254"/>
      <c r="L127" s="254"/>
      <c r="M127" s="254" t="s">
        <v>21</v>
      </c>
      <c r="N127" s="254"/>
      <c r="O127" s="256"/>
      <c r="P127" s="256"/>
      <c r="Q127" s="256"/>
      <c r="R127" s="256"/>
      <c r="S127" s="256"/>
      <c r="T127" s="258"/>
      <c r="U127" s="258"/>
      <c r="V127" s="256"/>
      <c r="W127" s="256"/>
      <c r="X127" s="320"/>
    </row>
    <row r="128" spans="1:36" s="200" customFormat="1" x14ac:dyDescent="0.35">
      <c r="A128" s="321"/>
      <c r="B128" s="40" t="s">
        <v>1225</v>
      </c>
      <c r="C128" s="41" t="s">
        <v>415</v>
      </c>
      <c r="D128" s="30" t="s">
        <v>1099</v>
      </c>
      <c r="E128" s="139" t="s">
        <v>14</v>
      </c>
      <c r="F128" s="279" t="s">
        <v>5</v>
      </c>
      <c r="G128" s="284"/>
      <c r="H128" s="284"/>
      <c r="I128" s="284"/>
      <c r="J128" s="284"/>
      <c r="K128" s="254"/>
      <c r="L128" s="284"/>
      <c r="M128" s="284"/>
      <c r="N128" s="254" t="s">
        <v>21</v>
      </c>
      <c r="O128" s="256"/>
      <c r="P128" s="256"/>
      <c r="Q128" s="256"/>
      <c r="R128" s="256"/>
      <c r="S128" s="256"/>
      <c r="T128" s="258" t="s">
        <v>21</v>
      </c>
      <c r="U128" s="258"/>
      <c r="V128" s="256"/>
      <c r="W128" s="256"/>
      <c r="X128" s="320" t="s">
        <v>7</v>
      </c>
      <c r="Y128" s="321"/>
      <c r="Z128" s="321"/>
      <c r="AA128" s="321"/>
      <c r="AB128" s="321"/>
      <c r="AC128" s="321"/>
      <c r="AD128" s="321"/>
      <c r="AE128" s="321"/>
      <c r="AF128" s="321"/>
      <c r="AG128" s="321"/>
      <c r="AH128" s="321"/>
      <c r="AI128" s="321"/>
      <c r="AJ128" s="321"/>
    </row>
    <row r="129" spans="1:36" s="200" customFormat="1" x14ac:dyDescent="0.35">
      <c r="A129" s="321"/>
      <c r="B129" s="40" t="s">
        <v>1226</v>
      </c>
      <c r="C129" s="41" t="s">
        <v>415</v>
      </c>
      <c r="D129" s="30" t="s">
        <v>1100</v>
      </c>
      <c r="E129" s="139" t="s">
        <v>14</v>
      </c>
      <c r="F129" s="279" t="s">
        <v>5</v>
      </c>
      <c r="G129" s="284"/>
      <c r="H129" s="284"/>
      <c r="I129" s="284"/>
      <c r="J129" s="284"/>
      <c r="K129" s="254"/>
      <c r="L129" s="284"/>
      <c r="M129" s="284"/>
      <c r="N129" s="254" t="s">
        <v>21</v>
      </c>
      <c r="O129" s="256"/>
      <c r="P129" s="256"/>
      <c r="Q129" s="256"/>
      <c r="R129" s="256"/>
      <c r="S129" s="256"/>
      <c r="T129" s="258" t="s">
        <v>21</v>
      </c>
      <c r="U129" s="258"/>
      <c r="V129" s="256"/>
      <c r="W129" s="256"/>
      <c r="X129" s="320"/>
      <c r="Y129" s="321"/>
      <c r="Z129" s="321"/>
      <c r="AA129" s="321"/>
      <c r="AB129" s="321"/>
      <c r="AC129" s="321"/>
      <c r="AD129" s="321"/>
      <c r="AE129" s="321"/>
      <c r="AF129" s="321"/>
      <c r="AG129" s="321"/>
      <c r="AH129" s="321"/>
      <c r="AI129" s="321"/>
      <c r="AJ129" s="321"/>
    </row>
    <row r="130" spans="1:36" s="200" customFormat="1" ht="29" x14ac:dyDescent="0.35">
      <c r="A130" s="321"/>
      <c r="B130" s="40" t="s">
        <v>1227</v>
      </c>
      <c r="C130" s="41" t="s">
        <v>415</v>
      </c>
      <c r="D130" s="30" t="s">
        <v>1101</v>
      </c>
      <c r="E130" s="139" t="s">
        <v>14</v>
      </c>
      <c r="F130" s="279" t="s">
        <v>5</v>
      </c>
      <c r="G130" s="284"/>
      <c r="H130" s="284"/>
      <c r="I130" s="284"/>
      <c r="J130" s="284"/>
      <c r="K130" s="254"/>
      <c r="L130" s="284"/>
      <c r="M130" s="284"/>
      <c r="N130" s="254" t="s">
        <v>21</v>
      </c>
      <c r="O130" s="256"/>
      <c r="P130" s="256"/>
      <c r="Q130" s="256"/>
      <c r="R130" s="256"/>
      <c r="S130" s="256"/>
      <c r="T130" s="258" t="s">
        <v>21</v>
      </c>
      <c r="U130" s="258"/>
      <c r="V130" s="256"/>
      <c r="W130" s="256"/>
      <c r="X130" s="320"/>
      <c r="Y130" s="321"/>
      <c r="Z130" s="321"/>
      <c r="AA130" s="321"/>
      <c r="AB130" s="321"/>
      <c r="AC130" s="321"/>
      <c r="AD130" s="321"/>
      <c r="AE130" s="321"/>
      <c r="AF130" s="321"/>
      <c r="AG130" s="321"/>
      <c r="AH130" s="321"/>
      <c r="AI130" s="321"/>
      <c r="AJ130" s="321"/>
    </row>
    <row r="131" spans="1:36" s="200" customFormat="1" x14ac:dyDescent="0.35">
      <c r="A131" s="321"/>
      <c r="B131" s="40" t="s">
        <v>1228</v>
      </c>
      <c r="C131" s="41" t="s">
        <v>415</v>
      </c>
      <c r="D131" s="30" t="s">
        <v>1102</v>
      </c>
      <c r="E131" s="139" t="s">
        <v>14</v>
      </c>
      <c r="F131" s="279" t="s">
        <v>5</v>
      </c>
      <c r="G131" s="284"/>
      <c r="H131" s="284"/>
      <c r="I131" s="284"/>
      <c r="J131" s="284"/>
      <c r="K131" s="254"/>
      <c r="L131" s="284"/>
      <c r="M131" s="284"/>
      <c r="N131" s="254" t="s">
        <v>21</v>
      </c>
      <c r="O131" s="256"/>
      <c r="P131" s="256"/>
      <c r="Q131" s="256"/>
      <c r="R131" s="256"/>
      <c r="S131" s="256"/>
      <c r="T131" s="258" t="s">
        <v>21</v>
      </c>
      <c r="U131" s="258"/>
      <c r="V131" s="256"/>
      <c r="W131" s="256"/>
      <c r="X131" s="320"/>
      <c r="Y131" s="321"/>
      <c r="Z131" s="321"/>
      <c r="AA131" s="321"/>
      <c r="AB131" s="321"/>
      <c r="AC131" s="321"/>
      <c r="AD131" s="321"/>
      <c r="AE131" s="321"/>
      <c r="AF131" s="321"/>
      <c r="AG131" s="321"/>
      <c r="AH131" s="321"/>
      <c r="AI131" s="321"/>
      <c r="AJ131" s="321"/>
    </row>
    <row r="132" spans="1:36" s="200" customFormat="1" x14ac:dyDescent="0.35">
      <c r="A132" s="321"/>
      <c r="B132" s="40" t="s">
        <v>1229</v>
      </c>
      <c r="C132" s="41" t="s">
        <v>415</v>
      </c>
      <c r="D132" s="30" t="s">
        <v>1103</v>
      </c>
      <c r="E132" s="139" t="s">
        <v>14</v>
      </c>
      <c r="F132" s="279" t="s">
        <v>5</v>
      </c>
      <c r="G132" s="284"/>
      <c r="H132" s="284"/>
      <c r="I132" s="284"/>
      <c r="J132" s="284"/>
      <c r="K132" s="254"/>
      <c r="L132" s="284"/>
      <c r="M132" s="284"/>
      <c r="N132" s="254" t="s">
        <v>21</v>
      </c>
      <c r="O132" s="256"/>
      <c r="P132" s="256"/>
      <c r="Q132" s="256"/>
      <c r="R132" s="256"/>
      <c r="S132" s="256"/>
      <c r="T132" s="258" t="s">
        <v>21</v>
      </c>
      <c r="U132" s="258"/>
      <c r="V132" s="256"/>
      <c r="W132" s="256"/>
      <c r="X132" s="320"/>
      <c r="Y132" s="321"/>
      <c r="Z132" s="321"/>
      <c r="AA132" s="321"/>
      <c r="AB132" s="321"/>
      <c r="AC132" s="321"/>
      <c r="AD132" s="321"/>
      <c r="AE132" s="321"/>
      <c r="AF132" s="321"/>
      <c r="AG132" s="321"/>
      <c r="AH132" s="321"/>
      <c r="AI132" s="321"/>
      <c r="AJ132" s="321"/>
    </row>
    <row r="133" spans="1:36" s="200" customFormat="1" x14ac:dyDescent="0.35">
      <c r="A133" s="321"/>
      <c r="B133" s="40" t="s">
        <v>1230</v>
      </c>
      <c r="C133" s="41" t="s">
        <v>415</v>
      </c>
      <c r="D133" s="30" t="s">
        <v>1104</v>
      </c>
      <c r="E133" s="139" t="s">
        <v>14</v>
      </c>
      <c r="F133" s="279" t="s">
        <v>5</v>
      </c>
      <c r="G133" s="284"/>
      <c r="H133" s="284"/>
      <c r="I133" s="284"/>
      <c r="J133" s="284"/>
      <c r="K133" s="254"/>
      <c r="L133" s="284"/>
      <c r="M133" s="284"/>
      <c r="N133" s="254" t="s">
        <v>21</v>
      </c>
      <c r="O133" s="256"/>
      <c r="P133" s="256"/>
      <c r="Q133" s="256"/>
      <c r="R133" s="256"/>
      <c r="S133" s="256"/>
      <c r="T133" s="258" t="s">
        <v>21</v>
      </c>
      <c r="U133" s="258"/>
      <c r="V133" s="256"/>
      <c r="W133" s="256"/>
      <c r="X133" s="320"/>
      <c r="Y133" s="321"/>
      <c r="Z133" s="321"/>
      <c r="AA133" s="321"/>
      <c r="AB133" s="321"/>
      <c r="AC133" s="321"/>
      <c r="AD133" s="321"/>
      <c r="AE133" s="321"/>
      <c r="AF133" s="321"/>
      <c r="AG133" s="321"/>
      <c r="AH133" s="321"/>
      <c r="AI133" s="321"/>
      <c r="AJ133" s="321"/>
    </row>
    <row r="134" spans="1:36" s="200" customFormat="1" x14ac:dyDescent="0.35">
      <c r="A134" s="321"/>
      <c r="B134" s="40" t="s">
        <v>1231</v>
      </c>
      <c r="C134" s="41" t="s">
        <v>415</v>
      </c>
      <c r="D134" s="30" t="s">
        <v>1105</v>
      </c>
      <c r="E134" s="139" t="s">
        <v>14</v>
      </c>
      <c r="F134" s="279" t="s">
        <v>5</v>
      </c>
      <c r="G134" s="284"/>
      <c r="H134" s="284"/>
      <c r="I134" s="284"/>
      <c r="J134" s="284"/>
      <c r="K134" s="254"/>
      <c r="L134" s="284"/>
      <c r="M134" s="284"/>
      <c r="N134" s="254" t="s">
        <v>21</v>
      </c>
      <c r="O134" s="256"/>
      <c r="P134" s="256"/>
      <c r="Q134" s="256"/>
      <c r="R134" s="256"/>
      <c r="S134" s="256"/>
      <c r="T134" s="258" t="s">
        <v>21</v>
      </c>
      <c r="U134" s="258"/>
      <c r="V134" s="256"/>
      <c r="W134" s="256"/>
      <c r="X134" s="320"/>
      <c r="Y134" s="321"/>
      <c r="Z134" s="321"/>
      <c r="AA134" s="321"/>
      <c r="AB134" s="321"/>
      <c r="AC134" s="321"/>
      <c r="AD134" s="321"/>
      <c r="AE134" s="321"/>
      <c r="AF134" s="321"/>
      <c r="AG134" s="321"/>
      <c r="AH134" s="321"/>
      <c r="AI134" s="321"/>
      <c r="AJ134" s="321"/>
    </row>
    <row r="135" spans="1:36" s="200" customFormat="1" x14ac:dyDescent="0.35">
      <c r="A135" s="321"/>
      <c r="B135" s="40" t="s">
        <v>1232</v>
      </c>
      <c r="C135" s="41" t="s">
        <v>411</v>
      </c>
      <c r="D135" s="30" t="s">
        <v>844</v>
      </c>
      <c r="E135" s="139" t="s">
        <v>14</v>
      </c>
      <c r="F135" s="279" t="s">
        <v>5</v>
      </c>
      <c r="G135" s="284"/>
      <c r="H135" s="284"/>
      <c r="I135" s="284"/>
      <c r="J135" s="284"/>
      <c r="K135" s="254"/>
      <c r="L135" s="284"/>
      <c r="M135" s="284"/>
      <c r="N135" s="254" t="s">
        <v>21</v>
      </c>
      <c r="O135" s="256"/>
      <c r="P135" s="256"/>
      <c r="Q135" s="256"/>
      <c r="R135" s="256"/>
      <c r="S135" s="256"/>
      <c r="T135" s="258" t="s">
        <v>21</v>
      </c>
      <c r="U135" s="258"/>
      <c r="V135" s="256"/>
      <c r="W135" s="256"/>
      <c r="X135" s="320"/>
      <c r="Y135" s="321"/>
      <c r="Z135" s="321"/>
      <c r="AA135" s="321"/>
      <c r="AB135" s="321"/>
      <c r="AC135" s="321"/>
      <c r="AD135" s="321"/>
      <c r="AE135" s="321"/>
      <c r="AF135" s="321"/>
      <c r="AG135" s="321"/>
      <c r="AH135" s="321"/>
      <c r="AI135" s="321"/>
      <c r="AJ135" s="321"/>
    </row>
    <row r="136" spans="1:36" s="200" customFormat="1" x14ac:dyDescent="0.35">
      <c r="A136" s="321"/>
      <c r="B136" s="40" t="s">
        <v>1233</v>
      </c>
      <c r="C136" s="41" t="s">
        <v>411</v>
      </c>
      <c r="D136" s="37" t="s">
        <v>845</v>
      </c>
      <c r="E136" s="139" t="s">
        <v>14</v>
      </c>
      <c r="F136" s="279" t="s">
        <v>5</v>
      </c>
      <c r="G136" s="284"/>
      <c r="H136" s="284"/>
      <c r="I136" s="284"/>
      <c r="J136" s="284"/>
      <c r="K136" s="254"/>
      <c r="L136" s="284"/>
      <c r="M136" s="284"/>
      <c r="N136" s="254" t="s">
        <v>21</v>
      </c>
      <c r="O136" s="256"/>
      <c r="P136" s="256"/>
      <c r="Q136" s="256"/>
      <c r="R136" s="256"/>
      <c r="S136" s="256"/>
      <c r="T136" s="258"/>
      <c r="U136" s="258"/>
      <c r="V136" s="256"/>
      <c r="W136" s="256"/>
      <c r="X136" s="320"/>
      <c r="Y136" s="321"/>
      <c r="Z136" s="321"/>
      <c r="AA136" s="321"/>
      <c r="AB136" s="321"/>
      <c r="AC136" s="321"/>
      <c r="AD136" s="321"/>
      <c r="AE136" s="321"/>
      <c r="AF136" s="321"/>
      <c r="AG136" s="321"/>
      <c r="AH136" s="321"/>
      <c r="AI136" s="321"/>
      <c r="AJ136" s="321"/>
    </row>
    <row r="137" spans="1:36" s="200" customFormat="1" ht="18" customHeight="1" x14ac:dyDescent="0.35">
      <c r="A137" s="321"/>
      <c r="B137" s="40" t="s">
        <v>1234</v>
      </c>
      <c r="C137" s="41" t="s">
        <v>411</v>
      </c>
      <c r="D137" s="30" t="s">
        <v>1106</v>
      </c>
      <c r="E137" s="139" t="s">
        <v>14</v>
      </c>
      <c r="F137" s="279" t="s">
        <v>5</v>
      </c>
      <c r="G137" s="284"/>
      <c r="H137" s="284"/>
      <c r="I137" s="284"/>
      <c r="J137" s="284"/>
      <c r="K137" s="254"/>
      <c r="L137" s="284"/>
      <c r="M137" s="284"/>
      <c r="N137" s="254" t="s">
        <v>21</v>
      </c>
      <c r="O137" s="256"/>
      <c r="P137" s="256"/>
      <c r="Q137" s="256"/>
      <c r="R137" s="256"/>
      <c r="S137" s="256"/>
      <c r="T137" s="258" t="s">
        <v>21</v>
      </c>
      <c r="U137" s="258"/>
      <c r="V137" s="256"/>
      <c r="W137" s="256"/>
      <c r="X137" s="320"/>
      <c r="Y137" s="321"/>
      <c r="Z137" s="321"/>
      <c r="AA137" s="321"/>
      <c r="AB137" s="321"/>
      <c r="AC137" s="321"/>
      <c r="AD137" s="321"/>
      <c r="AE137" s="321"/>
      <c r="AF137" s="321"/>
      <c r="AG137" s="321"/>
      <c r="AH137" s="321"/>
      <c r="AI137" s="321"/>
      <c r="AJ137" s="321"/>
    </row>
    <row r="138" spans="1:36" s="200" customFormat="1" ht="18" customHeight="1" x14ac:dyDescent="0.35">
      <c r="A138" s="321"/>
      <c r="B138" s="40" t="s">
        <v>1235</v>
      </c>
      <c r="C138" s="30" t="s">
        <v>474</v>
      </c>
      <c r="D138" s="37" t="s">
        <v>1107</v>
      </c>
      <c r="E138" s="139" t="s">
        <v>14</v>
      </c>
      <c r="F138" s="279" t="s">
        <v>5</v>
      </c>
      <c r="G138" s="284"/>
      <c r="H138" s="284"/>
      <c r="I138" s="284"/>
      <c r="J138" s="284"/>
      <c r="K138" s="254"/>
      <c r="L138" s="284"/>
      <c r="M138" s="284"/>
      <c r="N138" s="254" t="s">
        <v>21</v>
      </c>
      <c r="O138" s="256"/>
      <c r="P138" s="256"/>
      <c r="Q138" s="256"/>
      <c r="R138" s="256"/>
      <c r="S138" s="256"/>
      <c r="T138" s="258" t="s">
        <v>21</v>
      </c>
      <c r="U138" s="258"/>
      <c r="V138" s="256"/>
      <c r="W138" s="256"/>
      <c r="X138" s="320"/>
      <c r="Y138" s="321"/>
      <c r="Z138" s="321"/>
      <c r="AA138" s="321"/>
      <c r="AB138" s="321"/>
      <c r="AC138" s="321"/>
      <c r="AD138" s="321"/>
      <c r="AE138" s="321"/>
      <c r="AF138" s="321"/>
      <c r="AG138" s="321"/>
      <c r="AH138" s="321"/>
      <c r="AI138" s="321"/>
      <c r="AJ138" s="321"/>
    </row>
    <row r="139" spans="1:36" s="200" customFormat="1" x14ac:dyDescent="0.35">
      <c r="A139" s="321"/>
      <c r="B139" s="40" t="s">
        <v>1236</v>
      </c>
      <c r="C139" s="41" t="s">
        <v>412</v>
      </c>
      <c r="D139" s="30" t="s">
        <v>1108</v>
      </c>
      <c r="E139" s="139" t="s">
        <v>14</v>
      </c>
      <c r="F139" s="279" t="s">
        <v>343</v>
      </c>
      <c r="G139" s="284"/>
      <c r="H139" s="284"/>
      <c r="I139" s="284"/>
      <c r="J139" s="284"/>
      <c r="K139" s="254"/>
      <c r="L139" s="284"/>
      <c r="M139" s="284"/>
      <c r="N139" s="254" t="s">
        <v>21</v>
      </c>
      <c r="O139" s="256"/>
      <c r="P139" s="256"/>
      <c r="Q139" s="256"/>
      <c r="R139" s="256"/>
      <c r="S139" s="256"/>
      <c r="T139" s="258" t="s">
        <v>21</v>
      </c>
      <c r="U139" s="258"/>
      <c r="V139" s="256"/>
      <c r="W139" s="256"/>
      <c r="X139" s="320"/>
      <c r="Y139" s="321"/>
      <c r="Z139" s="321"/>
      <c r="AA139" s="321"/>
      <c r="AB139" s="321"/>
      <c r="AC139" s="321"/>
      <c r="AD139" s="321"/>
      <c r="AE139" s="321"/>
      <c r="AF139" s="321"/>
      <c r="AG139" s="321"/>
      <c r="AH139" s="321"/>
      <c r="AI139" s="321"/>
      <c r="AJ139" s="321"/>
    </row>
    <row r="140" spans="1:36" s="200" customFormat="1" x14ac:dyDescent="0.35">
      <c r="A140" s="321"/>
      <c r="B140" s="40" t="s">
        <v>1237</v>
      </c>
      <c r="C140" s="41" t="s">
        <v>413</v>
      </c>
      <c r="D140" s="30" t="s">
        <v>861</v>
      </c>
      <c r="E140" s="139" t="s">
        <v>14</v>
      </c>
      <c r="F140" s="279" t="s">
        <v>5</v>
      </c>
      <c r="G140" s="284"/>
      <c r="H140" s="284"/>
      <c r="I140" s="284"/>
      <c r="J140" s="284"/>
      <c r="K140" s="254"/>
      <c r="L140" s="284"/>
      <c r="M140" s="284"/>
      <c r="N140" s="254" t="s">
        <v>21</v>
      </c>
      <c r="O140" s="256"/>
      <c r="P140" s="256"/>
      <c r="Q140" s="256"/>
      <c r="R140" s="256"/>
      <c r="S140" s="256"/>
      <c r="T140" s="258" t="s">
        <v>21</v>
      </c>
      <c r="U140" s="258"/>
      <c r="V140" s="256"/>
      <c r="W140" s="256"/>
      <c r="X140" s="320"/>
      <c r="Y140" s="321"/>
      <c r="Z140" s="321"/>
      <c r="AA140" s="321"/>
      <c r="AB140" s="321"/>
      <c r="AC140" s="321"/>
      <c r="AD140" s="321"/>
      <c r="AE140" s="321"/>
      <c r="AF140" s="321"/>
      <c r="AG140" s="321"/>
      <c r="AH140" s="321"/>
      <c r="AI140" s="321"/>
      <c r="AJ140" s="321"/>
    </row>
    <row r="141" spans="1:36" s="321" customFormat="1" x14ac:dyDescent="0.35">
      <c r="C141" s="322"/>
      <c r="D141" s="322"/>
      <c r="E141" s="322"/>
      <c r="F141" s="322"/>
      <c r="G141" s="322"/>
      <c r="H141" s="322"/>
      <c r="I141" s="322"/>
      <c r="J141" s="322"/>
      <c r="K141" s="322"/>
      <c r="L141" s="322"/>
      <c r="M141" s="322"/>
      <c r="N141" s="322"/>
      <c r="O141" s="322"/>
      <c r="P141" s="322"/>
      <c r="Q141" s="322"/>
      <c r="R141" s="322"/>
      <c r="S141" s="322"/>
      <c r="T141" s="322"/>
      <c r="U141" s="322"/>
      <c r="V141" s="322"/>
      <c r="W141" s="322"/>
    </row>
    <row r="142" spans="1:36" s="321" customFormat="1" x14ac:dyDescent="0.35">
      <c r="C142" s="322"/>
      <c r="D142" s="322"/>
      <c r="E142" s="322"/>
      <c r="F142" s="322"/>
      <c r="G142" s="322"/>
      <c r="H142" s="322"/>
      <c r="I142" s="322"/>
      <c r="J142" s="322"/>
      <c r="K142" s="322"/>
      <c r="L142" s="322"/>
      <c r="M142" s="322"/>
      <c r="N142" s="322"/>
      <c r="O142" s="322"/>
      <c r="P142" s="322"/>
      <c r="Q142" s="322"/>
      <c r="R142" s="322"/>
      <c r="S142" s="322"/>
      <c r="T142" s="322"/>
      <c r="U142" s="322"/>
      <c r="V142" s="322"/>
      <c r="W142" s="322"/>
    </row>
    <row r="143" spans="1:36" s="321" customFormat="1" x14ac:dyDescent="0.35">
      <c r="C143" s="322"/>
      <c r="D143" s="322"/>
      <c r="E143" s="322"/>
      <c r="F143" s="322"/>
      <c r="G143" s="322"/>
      <c r="H143" s="322"/>
      <c r="I143" s="322"/>
      <c r="J143" s="322"/>
      <c r="K143" s="322"/>
      <c r="L143" s="322"/>
      <c r="M143" s="322"/>
      <c r="N143" s="322"/>
      <c r="O143" s="322"/>
      <c r="P143" s="322"/>
      <c r="Q143" s="322"/>
      <c r="R143" s="322"/>
      <c r="S143" s="322"/>
      <c r="T143" s="322"/>
      <c r="U143" s="322"/>
      <c r="V143" s="322"/>
      <c r="W143" s="322"/>
    </row>
    <row r="144" spans="1:36" s="321" customFormat="1" x14ac:dyDescent="0.35">
      <c r="C144" s="322"/>
      <c r="D144" s="322"/>
      <c r="E144" s="322"/>
      <c r="F144" s="322"/>
      <c r="G144" s="322"/>
      <c r="H144" s="322"/>
      <c r="I144" s="322"/>
      <c r="J144" s="322"/>
      <c r="K144" s="322"/>
      <c r="L144" s="322"/>
      <c r="M144" s="322"/>
      <c r="N144" s="322"/>
      <c r="O144" s="322"/>
      <c r="P144" s="322"/>
      <c r="Q144" s="322"/>
      <c r="R144" s="322"/>
      <c r="S144" s="322"/>
      <c r="T144" s="322"/>
      <c r="U144" s="322"/>
      <c r="V144" s="322"/>
      <c r="W144" s="322"/>
    </row>
    <row r="145" spans="3:23" s="321" customFormat="1" x14ac:dyDescent="0.35">
      <c r="C145" s="322"/>
      <c r="D145" s="322"/>
      <c r="E145" s="322"/>
      <c r="F145" s="322"/>
      <c r="G145" s="322"/>
      <c r="H145" s="322"/>
      <c r="I145" s="322"/>
      <c r="J145" s="322"/>
      <c r="K145" s="322"/>
      <c r="L145" s="322"/>
      <c r="M145" s="322"/>
      <c r="N145" s="322"/>
      <c r="O145" s="322"/>
      <c r="P145" s="322"/>
      <c r="Q145" s="322"/>
      <c r="R145" s="322"/>
      <c r="S145" s="322"/>
      <c r="T145" s="322"/>
      <c r="U145" s="322"/>
      <c r="V145" s="322"/>
      <c r="W145" s="322"/>
    </row>
    <row r="146" spans="3:23" s="321" customFormat="1" x14ac:dyDescent="0.35">
      <c r="C146" s="322"/>
      <c r="D146" s="322"/>
      <c r="E146" s="322"/>
      <c r="F146" s="322"/>
      <c r="G146" s="322"/>
      <c r="H146" s="322"/>
      <c r="I146" s="322"/>
      <c r="J146" s="322"/>
      <c r="K146" s="322"/>
      <c r="L146" s="322"/>
      <c r="M146" s="322"/>
      <c r="N146" s="322"/>
      <c r="O146" s="322"/>
      <c r="P146" s="322"/>
      <c r="Q146" s="322"/>
      <c r="R146" s="322"/>
      <c r="S146" s="322"/>
      <c r="T146" s="322"/>
      <c r="U146" s="322"/>
      <c r="V146" s="322"/>
      <c r="W146" s="322"/>
    </row>
    <row r="147" spans="3:23" s="321" customFormat="1" x14ac:dyDescent="0.35">
      <c r="C147" s="322"/>
      <c r="D147" s="322"/>
      <c r="E147" s="322"/>
      <c r="F147" s="322"/>
      <c r="G147" s="322"/>
      <c r="H147" s="322"/>
      <c r="I147" s="322"/>
      <c r="J147" s="322"/>
      <c r="K147" s="322"/>
      <c r="L147" s="322"/>
      <c r="M147" s="322"/>
      <c r="N147" s="322"/>
      <c r="O147" s="322"/>
      <c r="P147" s="322"/>
      <c r="Q147" s="322"/>
      <c r="R147" s="322"/>
      <c r="S147" s="322"/>
      <c r="T147" s="322"/>
      <c r="U147" s="322"/>
      <c r="V147" s="322"/>
      <c r="W147" s="322"/>
    </row>
    <row r="148" spans="3:23" s="321" customFormat="1" x14ac:dyDescent="0.35">
      <c r="C148" s="322"/>
      <c r="D148" s="322"/>
      <c r="E148" s="322"/>
      <c r="F148" s="322"/>
      <c r="G148" s="322"/>
      <c r="H148" s="322"/>
      <c r="I148" s="322"/>
      <c r="J148" s="322"/>
      <c r="K148" s="322"/>
      <c r="L148" s="322"/>
      <c r="M148" s="322"/>
      <c r="N148" s="322"/>
      <c r="O148" s="322"/>
      <c r="P148" s="322"/>
      <c r="Q148" s="322"/>
      <c r="R148" s="322"/>
      <c r="S148" s="322"/>
      <c r="T148" s="322"/>
      <c r="U148" s="322"/>
      <c r="V148" s="322"/>
      <c r="W148" s="322"/>
    </row>
    <row r="149" spans="3:23" s="321" customFormat="1" x14ac:dyDescent="0.35">
      <c r="C149" s="322"/>
      <c r="D149" s="322"/>
      <c r="E149" s="322"/>
      <c r="F149" s="322"/>
      <c r="G149" s="322"/>
      <c r="H149" s="322"/>
      <c r="I149" s="322"/>
      <c r="J149" s="322"/>
      <c r="K149" s="322"/>
      <c r="L149" s="322"/>
      <c r="M149" s="322"/>
      <c r="N149" s="322"/>
      <c r="O149" s="322"/>
      <c r="P149" s="322"/>
      <c r="Q149" s="322"/>
      <c r="R149" s="322"/>
      <c r="S149" s="322"/>
      <c r="T149" s="322"/>
      <c r="U149" s="322"/>
      <c r="V149" s="322"/>
      <c r="W149" s="322"/>
    </row>
    <row r="150" spans="3:23" s="321" customFormat="1" x14ac:dyDescent="0.35">
      <c r="C150" s="322"/>
      <c r="D150" s="322"/>
      <c r="E150" s="322"/>
      <c r="F150" s="322"/>
      <c r="G150" s="322"/>
      <c r="H150" s="322"/>
      <c r="I150" s="322"/>
      <c r="J150" s="322"/>
      <c r="K150" s="322"/>
      <c r="L150" s="322"/>
      <c r="M150" s="322"/>
      <c r="N150" s="322"/>
      <c r="O150" s="322"/>
      <c r="P150" s="322"/>
      <c r="Q150" s="322"/>
      <c r="R150" s="322"/>
      <c r="S150" s="322"/>
      <c r="T150" s="322"/>
      <c r="U150" s="322"/>
      <c r="V150" s="322"/>
      <c r="W150" s="322"/>
    </row>
    <row r="151" spans="3:23" s="321" customFormat="1" x14ac:dyDescent="0.35">
      <c r="C151" s="322"/>
      <c r="D151" s="322"/>
      <c r="E151" s="322"/>
      <c r="F151" s="322"/>
      <c r="G151" s="322"/>
      <c r="H151" s="322"/>
      <c r="I151" s="322"/>
      <c r="J151" s="322"/>
      <c r="K151" s="322"/>
      <c r="L151" s="322"/>
      <c r="M151" s="322"/>
      <c r="N151" s="322"/>
      <c r="O151" s="322"/>
      <c r="P151" s="322"/>
      <c r="Q151" s="322"/>
      <c r="R151" s="322"/>
      <c r="S151" s="322"/>
      <c r="T151" s="322"/>
      <c r="U151" s="322"/>
      <c r="V151" s="322"/>
      <c r="W151" s="322"/>
    </row>
    <row r="152" spans="3:23" s="321" customFormat="1" x14ac:dyDescent="0.35">
      <c r="C152" s="322"/>
      <c r="D152" s="322"/>
      <c r="E152" s="322"/>
      <c r="F152" s="322"/>
      <c r="G152" s="322"/>
      <c r="H152" s="322"/>
      <c r="I152" s="322"/>
      <c r="J152" s="322"/>
      <c r="K152" s="322"/>
      <c r="L152" s="322"/>
      <c r="M152" s="322"/>
      <c r="N152" s="322"/>
      <c r="O152" s="322"/>
      <c r="P152" s="322"/>
      <c r="Q152" s="322"/>
      <c r="R152" s="322"/>
      <c r="S152" s="322"/>
      <c r="T152" s="322"/>
      <c r="U152" s="322"/>
      <c r="V152" s="322"/>
      <c r="W152" s="322"/>
    </row>
    <row r="153" spans="3:23" s="321" customFormat="1" x14ac:dyDescent="0.35">
      <c r="C153" s="322"/>
      <c r="D153" s="322"/>
      <c r="E153" s="322"/>
      <c r="F153" s="322"/>
      <c r="G153" s="322"/>
      <c r="H153" s="322"/>
      <c r="I153" s="322"/>
      <c r="J153" s="322"/>
      <c r="K153" s="322"/>
      <c r="L153" s="322"/>
      <c r="M153" s="322"/>
      <c r="N153" s="322"/>
      <c r="O153" s="322"/>
      <c r="P153" s="322"/>
      <c r="Q153" s="322"/>
      <c r="R153" s="322"/>
      <c r="S153" s="322"/>
      <c r="T153" s="322"/>
      <c r="U153" s="322"/>
      <c r="V153" s="322"/>
      <c r="W153" s="322"/>
    </row>
    <row r="154" spans="3:23" s="321" customFormat="1" x14ac:dyDescent="0.35">
      <c r="C154" s="322"/>
      <c r="D154" s="322"/>
      <c r="E154" s="322"/>
      <c r="F154" s="322"/>
      <c r="G154" s="322"/>
      <c r="H154" s="322"/>
      <c r="I154" s="322"/>
      <c r="J154" s="322"/>
      <c r="K154" s="322"/>
      <c r="L154" s="322"/>
      <c r="M154" s="322"/>
      <c r="N154" s="322"/>
      <c r="O154" s="322"/>
      <c r="P154" s="322"/>
      <c r="Q154" s="322"/>
      <c r="R154" s="322"/>
      <c r="S154" s="322"/>
      <c r="T154" s="322"/>
      <c r="U154" s="322"/>
      <c r="V154" s="322"/>
      <c r="W154" s="322"/>
    </row>
    <row r="155" spans="3:23" s="321" customFormat="1" x14ac:dyDescent="0.35">
      <c r="C155" s="322"/>
      <c r="D155" s="322"/>
      <c r="E155" s="322"/>
      <c r="F155" s="322"/>
      <c r="G155" s="322"/>
      <c r="H155" s="322"/>
      <c r="I155" s="322"/>
      <c r="J155" s="322"/>
      <c r="K155" s="322"/>
      <c r="L155" s="322"/>
      <c r="M155" s="322"/>
      <c r="N155" s="322"/>
      <c r="O155" s="322"/>
      <c r="P155" s="322"/>
      <c r="Q155" s="322"/>
      <c r="R155" s="322"/>
      <c r="S155" s="322"/>
      <c r="T155" s="322"/>
      <c r="U155" s="322"/>
      <c r="V155" s="322"/>
      <c r="W155" s="322"/>
    </row>
    <row r="156" spans="3:23" s="321" customFormat="1" x14ac:dyDescent="0.35">
      <c r="C156" s="322"/>
      <c r="D156" s="322"/>
      <c r="E156" s="322"/>
      <c r="F156" s="322"/>
      <c r="G156" s="322"/>
      <c r="H156" s="322"/>
      <c r="I156" s="322"/>
      <c r="J156" s="322"/>
      <c r="K156" s="322"/>
      <c r="L156" s="322"/>
      <c r="M156" s="322"/>
      <c r="N156" s="322"/>
      <c r="O156" s="322"/>
      <c r="P156" s="322"/>
      <c r="Q156" s="322"/>
      <c r="R156" s="322"/>
      <c r="S156" s="322"/>
      <c r="T156" s="322"/>
      <c r="U156" s="322"/>
      <c r="V156" s="322"/>
      <c r="W156" s="322"/>
    </row>
    <row r="157" spans="3:23" s="321" customFormat="1" x14ac:dyDescent="0.35">
      <c r="C157" s="322"/>
      <c r="D157" s="322"/>
      <c r="E157" s="322"/>
      <c r="F157" s="322"/>
      <c r="G157" s="322"/>
      <c r="H157" s="322"/>
      <c r="I157" s="322"/>
      <c r="J157" s="322"/>
      <c r="K157" s="322"/>
      <c r="L157" s="322"/>
      <c r="M157" s="322"/>
      <c r="N157" s="322"/>
      <c r="O157" s="322"/>
      <c r="P157" s="322"/>
      <c r="Q157" s="322"/>
      <c r="R157" s="322"/>
      <c r="S157" s="322"/>
      <c r="T157" s="322"/>
      <c r="U157" s="322"/>
      <c r="V157" s="322"/>
      <c r="W157" s="322"/>
    </row>
    <row r="158" spans="3:23" s="321" customFormat="1" x14ac:dyDescent="0.35">
      <c r="C158" s="322"/>
      <c r="D158" s="322"/>
      <c r="E158" s="322"/>
      <c r="F158" s="322"/>
      <c r="G158" s="322"/>
      <c r="H158" s="322"/>
      <c r="I158" s="322"/>
      <c r="J158" s="322"/>
      <c r="K158" s="322"/>
      <c r="L158" s="322"/>
      <c r="M158" s="322"/>
      <c r="N158" s="322"/>
      <c r="O158" s="322"/>
      <c r="P158" s="322"/>
      <c r="Q158" s="322"/>
      <c r="R158" s="322"/>
      <c r="S158" s="322"/>
      <c r="T158" s="322"/>
      <c r="U158" s="322"/>
      <c r="V158" s="322"/>
      <c r="W158" s="322"/>
    </row>
    <row r="159" spans="3:23" s="321" customFormat="1" x14ac:dyDescent="0.35">
      <c r="C159" s="322"/>
      <c r="D159" s="322"/>
      <c r="E159" s="322"/>
      <c r="F159" s="322"/>
      <c r="G159" s="322"/>
      <c r="H159" s="322"/>
      <c r="I159" s="322"/>
      <c r="J159" s="322"/>
      <c r="K159" s="322"/>
      <c r="L159" s="322"/>
      <c r="M159" s="322"/>
      <c r="N159" s="322"/>
      <c r="O159" s="322"/>
      <c r="P159" s="322"/>
      <c r="Q159" s="322"/>
      <c r="R159" s="322"/>
      <c r="S159" s="322"/>
      <c r="T159" s="322"/>
      <c r="U159" s="322"/>
      <c r="V159" s="322"/>
      <c r="W159" s="322"/>
    </row>
    <row r="160" spans="3:23" s="321" customFormat="1" x14ac:dyDescent="0.35">
      <c r="C160" s="322"/>
      <c r="D160" s="322"/>
      <c r="E160" s="322"/>
      <c r="F160" s="322"/>
      <c r="G160" s="322"/>
      <c r="H160" s="322"/>
      <c r="I160" s="322"/>
      <c r="J160" s="322"/>
      <c r="K160" s="322"/>
      <c r="L160" s="322"/>
      <c r="M160" s="322"/>
      <c r="N160" s="322"/>
      <c r="O160" s="322"/>
      <c r="P160" s="322"/>
      <c r="Q160" s="322"/>
      <c r="R160" s="322"/>
      <c r="S160" s="322"/>
      <c r="T160" s="322"/>
      <c r="U160" s="322"/>
      <c r="V160" s="322"/>
      <c r="W160" s="322"/>
    </row>
    <row r="161" spans="3:36" s="321" customFormat="1" x14ac:dyDescent="0.35">
      <c r="C161" s="322"/>
      <c r="D161" s="322"/>
      <c r="E161" s="322"/>
      <c r="F161" s="322"/>
      <c r="G161" s="322"/>
      <c r="H161" s="322"/>
      <c r="I161" s="322"/>
      <c r="J161" s="322"/>
      <c r="K161" s="322"/>
      <c r="L161" s="322"/>
      <c r="M161" s="322"/>
      <c r="N161" s="322"/>
      <c r="O161" s="322"/>
      <c r="P161" s="322"/>
      <c r="Q161" s="322"/>
      <c r="R161" s="322"/>
      <c r="S161" s="322"/>
      <c r="T161" s="322"/>
      <c r="U161" s="322"/>
      <c r="V161" s="322"/>
      <c r="W161" s="322"/>
    </row>
    <row r="162" spans="3:36" s="200" customFormat="1" x14ac:dyDescent="0.35">
      <c r="C162" s="323"/>
      <c r="D162" s="323"/>
      <c r="E162" s="323"/>
      <c r="F162" s="323"/>
      <c r="G162" s="323"/>
      <c r="H162" s="323"/>
      <c r="I162" s="323"/>
      <c r="J162" s="323"/>
      <c r="K162" s="323"/>
      <c r="L162" s="323"/>
      <c r="M162" s="323"/>
      <c r="N162" s="323"/>
      <c r="O162" s="323"/>
      <c r="P162" s="323"/>
      <c r="Q162" s="323"/>
      <c r="R162" s="323"/>
      <c r="S162" s="323"/>
      <c r="T162" s="323"/>
      <c r="U162" s="323"/>
      <c r="V162" s="323"/>
      <c r="W162" s="323"/>
      <c r="Y162" s="321"/>
      <c r="Z162" s="321"/>
      <c r="AA162" s="321"/>
      <c r="AB162" s="321"/>
      <c r="AC162" s="321"/>
      <c r="AD162" s="321"/>
      <c r="AE162" s="321"/>
      <c r="AF162" s="321"/>
      <c r="AG162" s="321"/>
      <c r="AH162" s="321"/>
      <c r="AI162" s="321"/>
      <c r="AJ162" s="321"/>
    </row>
    <row r="163" spans="3:36" s="200" customFormat="1" x14ac:dyDescent="0.35">
      <c r="C163" s="323"/>
      <c r="D163" s="323"/>
      <c r="E163" s="323"/>
      <c r="F163" s="323"/>
      <c r="G163" s="323"/>
      <c r="H163" s="323"/>
      <c r="I163" s="323"/>
      <c r="J163" s="323"/>
      <c r="K163" s="323"/>
      <c r="L163" s="323"/>
      <c r="M163" s="323"/>
      <c r="N163" s="323"/>
      <c r="O163" s="323"/>
      <c r="P163" s="323"/>
      <c r="Q163" s="323"/>
      <c r="R163" s="323"/>
      <c r="S163" s="323"/>
      <c r="T163" s="323"/>
      <c r="U163" s="323"/>
      <c r="V163" s="323"/>
      <c r="W163" s="323"/>
      <c r="Y163" s="321"/>
      <c r="Z163" s="321"/>
      <c r="AA163" s="321"/>
      <c r="AB163" s="321"/>
      <c r="AC163" s="321"/>
      <c r="AD163" s="321"/>
      <c r="AE163" s="321"/>
      <c r="AF163" s="321"/>
      <c r="AG163" s="321"/>
      <c r="AH163" s="321"/>
      <c r="AI163" s="321"/>
      <c r="AJ163" s="321"/>
    </row>
    <row r="164" spans="3:36" s="200" customFormat="1" x14ac:dyDescent="0.35">
      <c r="C164" s="323"/>
      <c r="D164" s="323"/>
      <c r="E164" s="323"/>
      <c r="F164" s="323"/>
      <c r="G164" s="323"/>
      <c r="H164" s="323"/>
      <c r="I164" s="323"/>
      <c r="J164" s="323"/>
      <c r="K164" s="323"/>
      <c r="L164" s="323"/>
      <c r="M164" s="323"/>
      <c r="N164" s="323"/>
      <c r="O164" s="323"/>
      <c r="P164" s="323"/>
      <c r="Q164" s="323"/>
      <c r="R164" s="323"/>
      <c r="S164" s="323"/>
      <c r="T164" s="323"/>
      <c r="U164" s="323"/>
      <c r="V164" s="323"/>
      <c r="W164" s="323"/>
      <c r="Y164" s="321"/>
      <c r="Z164" s="321"/>
      <c r="AA164" s="321"/>
      <c r="AB164" s="321"/>
      <c r="AC164" s="321"/>
      <c r="AD164" s="321"/>
      <c r="AE164" s="321"/>
      <c r="AF164" s="321"/>
      <c r="AG164" s="321"/>
      <c r="AH164" s="321"/>
      <c r="AI164" s="321"/>
      <c r="AJ164" s="321"/>
    </row>
    <row r="165" spans="3:36" s="200" customFormat="1" x14ac:dyDescent="0.35">
      <c r="C165" s="323"/>
      <c r="D165" s="323"/>
      <c r="E165" s="323"/>
      <c r="F165" s="315"/>
      <c r="G165" s="315"/>
      <c r="H165" s="315"/>
      <c r="I165" s="315"/>
      <c r="J165" s="315"/>
      <c r="K165" s="315"/>
      <c r="L165" s="315"/>
      <c r="M165" s="315"/>
      <c r="N165" s="315"/>
      <c r="O165" s="323"/>
      <c r="P165" s="323"/>
      <c r="Q165" s="323"/>
      <c r="R165" s="323"/>
      <c r="S165" s="323"/>
      <c r="T165" s="323"/>
      <c r="U165" s="323"/>
      <c r="V165" s="323"/>
      <c r="W165" s="323"/>
      <c r="Y165" s="321"/>
      <c r="Z165" s="321"/>
      <c r="AA165" s="321"/>
      <c r="AB165" s="321"/>
      <c r="AC165" s="321"/>
      <c r="AD165" s="321"/>
      <c r="AE165" s="321"/>
      <c r="AF165" s="321"/>
      <c r="AG165" s="321"/>
      <c r="AH165" s="321"/>
      <c r="AI165" s="321"/>
      <c r="AJ165" s="321"/>
    </row>
    <row r="166" spans="3:36" s="200" customFormat="1" x14ac:dyDescent="0.35">
      <c r="C166" s="323"/>
      <c r="D166" s="323"/>
      <c r="E166" s="323"/>
      <c r="F166" s="315"/>
      <c r="G166" s="315"/>
      <c r="H166" s="315"/>
      <c r="I166" s="315"/>
      <c r="J166" s="315"/>
      <c r="K166" s="315"/>
      <c r="L166" s="315"/>
      <c r="M166" s="315"/>
      <c r="N166" s="315"/>
      <c r="O166" s="323"/>
      <c r="P166" s="323"/>
      <c r="Q166" s="323"/>
      <c r="R166" s="323"/>
      <c r="S166" s="323"/>
      <c r="T166" s="323"/>
      <c r="U166" s="323"/>
      <c r="V166" s="323"/>
      <c r="W166" s="323"/>
      <c r="Y166" s="321"/>
      <c r="Z166" s="321"/>
      <c r="AA166" s="321"/>
      <c r="AB166" s="321"/>
      <c r="AC166" s="321"/>
      <c r="AD166" s="321"/>
      <c r="AE166" s="321"/>
      <c r="AF166" s="321"/>
      <c r="AG166" s="321"/>
      <c r="AH166" s="321"/>
      <c r="AI166" s="321"/>
      <c r="AJ166" s="321"/>
    </row>
    <row r="167" spans="3:36" s="200" customFormat="1" x14ac:dyDescent="0.35">
      <c r="C167" s="323"/>
      <c r="D167" s="323"/>
      <c r="E167" s="323"/>
      <c r="F167" s="315"/>
      <c r="G167" s="315"/>
      <c r="H167" s="315"/>
      <c r="I167" s="315"/>
      <c r="J167" s="315"/>
      <c r="K167" s="315"/>
      <c r="L167" s="315"/>
      <c r="M167" s="315"/>
      <c r="N167" s="315"/>
      <c r="O167" s="323"/>
      <c r="P167" s="323"/>
      <c r="Q167" s="323"/>
      <c r="R167" s="323"/>
      <c r="S167" s="323"/>
      <c r="T167" s="323"/>
      <c r="U167" s="323"/>
      <c r="V167" s="323"/>
      <c r="W167" s="323"/>
      <c r="Y167" s="321"/>
      <c r="Z167" s="321"/>
      <c r="AA167" s="321"/>
      <c r="AB167" s="321"/>
      <c r="AC167" s="321"/>
      <c r="AD167" s="321"/>
      <c r="AE167" s="321"/>
      <c r="AF167" s="321"/>
      <c r="AG167" s="321"/>
      <c r="AH167" s="321"/>
      <c r="AI167" s="321"/>
      <c r="AJ167" s="321"/>
    </row>
    <row r="168" spans="3:36" s="200" customFormat="1" x14ac:dyDescent="0.35">
      <c r="C168" s="323"/>
      <c r="D168" s="323"/>
      <c r="E168" s="323"/>
      <c r="F168" s="315"/>
      <c r="G168" s="315"/>
      <c r="H168" s="315"/>
      <c r="I168" s="315"/>
      <c r="J168" s="315"/>
      <c r="K168" s="315"/>
      <c r="L168" s="315"/>
      <c r="M168" s="315"/>
      <c r="N168" s="315"/>
      <c r="O168" s="323"/>
      <c r="P168" s="323"/>
      <c r="Q168" s="323"/>
      <c r="R168" s="323"/>
      <c r="S168" s="323"/>
      <c r="T168" s="323"/>
      <c r="U168" s="323"/>
      <c r="V168" s="323"/>
      <c r="W168" s="323"/>
      <c r="Y168" s="321"/>
      <c r="Z168" s="321"/>
      <c r="AA168" s="321"/>
      <c r="AB168" s="321"/>
      <c r="AC168" s="321"/>
      <c r="AD168" s="321"/>
      <c r="AE168" s="321"/>
      <c r="AF168" s="321"/>
      <c r="AG168" s="321"/>
      <c r="AH168" s="321"/>
      <c r="AI168" s="321"/>
      <c r="AJ168" s="321"/>
    </row>
    <row r="169" spans="3:36" s="200" customFormat="1" x14ac:dyDescent="0.35">
      <c r="C169" s="323"/>
      <c r="D169" s="323"/>
      <c r="E169" s="323"/>
      <c r="F169" s="315"/>
      <c r="G169" s="315"/>
      <c r="H169" s="315"/>
      <c r="I169" s="315"/>
      <c r="J169" s="315"/>
      <c r="K169" s="315"/>
      <c r="L169" s="315"/>
      <c r="M169" s="315"/>
      <c r="N169" s="315"/>
      <c r="O169" s="323"/>
      <c r="P169" s="323"/>
      <c r="Q169" s="323"/>
      <c r="R169" s="323"/>
      <c r="S169" s="323"/>
      <c r="T169" s="323"/>
      <c r="U169" s="323"/>
      <c r="V169" s="323"/>
      <c r="W169" s="323"/>
      <c r="Y169" s="321"/>
      <c r="Z169" s="321"/>
      <c r="AA169" s="321"/>
      <c r="AB169" s="321"/>
      <c r="AC169" s="321"/>
      <c r="AD169" s="321"/>
      <c r="AE169" s="321"/>
      <c r="AF169" s="321"/>
      <c r="AG169" s="321"/>
      <c r="AH169" s="321"/>
      <c r="AI169" s="321"/>
      <c r="AJ169" s="321"/>
    </row>
    <row r="170" spans="3:36" s="200" customFormat="1" x14ac:dyDescent="0.35">
      <c r="C170" s="323"/>
      <c r="D170" s="323"/>
      <c r="E170" s="323"/>
      <c r="F170" s="315"/>
      <c r="G170" s="315"/>
      <c r="H170" s="315"/>
      <c r="I170" s="315"/>
      <c r="J170" s="315"/>
      <c r="K170" s="315"/>
      <c r="L170" s="315"/>
      <c r="M170" s="315"/>
      <c r="N170" s="315"/>
      <c r="O170" s="323"/>
      <c r="P170" s="323"/>
      <c r="Q170" s="323"/>
      <c r="R170" s="323"/>
      <c r="S170" s="323"/>
      <c r="T170" s="323"/>
      <c r="U170" s="323"/>
      <c r="V170" s="323"/>
      <c r="W170" s="323"/>
      <c r="Y170" s="321"/>
      <c r="Z170" s="321"/>
      <c r="AA170" s="321"/>
      <c r="AB170" s="321"/>
      <c r="AC170" s="321"/>
      <c r="AD170" s="321"/>
      <c r="AE170" s="321"/>
      <c r="AF170" s="321"/>
      <c r="AG170" s="321"/>
      <c r="AH170" s="321"/>
      <c r="AI170" s="321"/>
      <c r="AJ170" s="321"/>
    </row>
    <row r="171" spans="3:36" s="200" customFormat="1" x14ac:dyDescent="0.35">
      <c r="C171" s="323"/>
      <c r="D171" s="323"/>
      <c r="E171" s="323"/>
      <c r="F171" s="315"/>
      <c r="G171" s="315"/>
      <c r="H171" s="315"/>
      <c r="I171" s="315"/>
      <c r="J171" s="315"/>
      <c r="K171" s="315"/>
      <c r="L171" s="315"/>
      <c r="M171" s="315"/>
      <c r="N171" s="315"/>
      <c r="O171" s="323"/>
      <c r="P171" s="323"/>
      <c r="Q171" s="323"/>
      <c r="R171" s="323"/>
      <c r="S171" s="323"/>
      <c r="T171" s="323"/>
      <c r="U171" s="323"/>
      <c r="V171" s="323"/>
      <c r="W171" s="323"/>
      <c r="Y171" s="321"/>
      <c r="Z171" s="321"/>
      <c r="AA171" s="321"/>
      <c r="AB171" s="321"/>
      <c r="AC171" s="321"/>
      <c r="AD171" s="321"/>
      <c r="AE171" s="321"/>
      <c r="AF171" s="321"/>
      <c r="AG171" s="321"/>
      <c r="AH171" s="321"/>
      <c r="AI171" s="321"/>
      <c r="AJ171" s="321"/>
    </row>
    <row r="172" spans="3:36" s="200" customFormat="1" x14ac:dyDescent="0.35">
      <c r="C172" s="323"/>
      <c r="D172" s="323"/>
      <c r="E172" s="323"/>
      <c r="F172" s="315"/>
      <c r="G172" s="315"/>
      <c r="H172" s="315"/>
      <c r="I172" s="315"/>
      <c r="J172" s="315"/>
      <c r="K172" s="315"/>
      <c r="L172" s="315"/>
      <c r="M172" s="315"/>
      <c r="N172" s="315"/>
      <c r="O172" s="323"/>
      <c r="P172" s="323"/>
      <c r="Q172" s="323"/>
      <c r="R172" s="323"/>
      <c r="S172" s="323"/>
      <c r="T172" s="323"/>
      <c r="U172" s="323"/>
      <c r="V172" s="323"/>
      <c r="W172" s="323"/>
      <c r="Y172" s="321"/>
      <c r="Z172" s="321"/>
      <c r="AA172" s="321"/>
      <c r="AB172" s="321"/>
      <c r="AC172" s="321"/>
      <c r="AD172" s="321"/>
      <c r="AE172" s="321"/>
      <c r="AF172" s="321"/>
      <c r="AG172" s="321"/>
      <c r="AH172" s="321"/>
      <c r="AI172" s="321"/>
      <c r="AJ172" s="321"/>
    </row>
    <row r="173" spans="3:36" s="200" customFormat="1" x14ac:dyDescent="0.35">
      <c r="C173" s="323"/>
      <c r="D173" s="323"/>
      <c r="E173" s="323"/>
      <c r="F173" s="315"/>
      <c r="G173" s="315"/>
      <c r="H173" s="315"/>
      <c r="I173" s="315"/>
      <c r="J173" s="315"/>
      <c r="K173" s="315"/>
      <c r="L173" s="315"/>
      <c r="M173" s="315"/>
      <c r="N173" s="315"/>
      <c r="O173" s="323"/>
      <c r="P173" s="323"/>
      <c r="Q173" s="323"/>
      <c r="R173" s="323"/>
      <c r="S173" s="323"/>
      <c r="T173" s="323"/>
      <c r="U173" s="323"/>
      <c r="V173" s="323"/>
      <c r="W173" s="323"/>
      <c r="Y173" s="321"/>
      <c r="Z173" s="321"/>
      <c r="AA173" s="321"/>
      <c r="AB173" s="321"/>
      <c r="AC173" s="321"/>
      <c r="AD173" s="321"/>
      <c r="AE173" s="321"/>
      <c r="AF173" s="321"/>
      <c r="AG173" s="321"/>
      <c r="AH173" s="321"/>
      <c r="AI173" s="321"/>
      <c r="AJ173" s="321"/>
    </row>
    <row r="174" spans="3:36" s="200" customFormat="1" x14ac:dyDescent="0.35">
      <c r="C174" s="323"/>
      <c r="D174" s="323"/>
      <c r="E174" s="323"/>
      <c r="F174" s="315"/>
      <c r="G174" s="315"/>
      <c r="H174" s="315"/>
      <c r="I174" s="315"/>
      <c r="J174" s="315"/>
      <c r="K174" s="315"/>
      <c r="L174" s="315"/>
      <c r="M174" s="315"/>
      <c r="N174" s="315"/>
      <c r="O174" s="323"/>
      <c r="P174" s="323"/>
      <c r="Q174" s="323"/>
      <c r="R174" s="323"/>
      <c r="S174" s="323"/>
      <c r="T174" s="323"/>
      <c r="U174" s="323"/>
      <c r="V174" s="323"/>
      <c r="W174" s="323"/>
      <c r="Y174" s="321"/>
      <c r="Z174" s="321"/>
      <c r="AA174" s="321"/>
      <c r="AB174" s="321"/>
      <c r="AC174" s="321"/>
      <c r="AD174" s="321"/>
      <c r="AE174" s="321"/>
      <c r="AF174" s="321"/>
      <c r="AG174" s="321"/>
      <c r="AH174" s="321"/>
      <c r="AI174" s="321"/>
      <c r="AJ174" s="321"/>
    </row>
    <row r="175" spans="3:36" s="200" customFormat="1" x14ac:dyDescent="0.35">
      <c r="C175" s="323"/>
      <c r="D175" s="323"/>
      <c r="E175" s="323"/>
      <c r="F175" s="315"/>
      <c r="G175" s="315"/>
      <c r="H175" s="315"/>
      <c r="I175" s="315"/>
      <c r="J175" s="315"/>
      <c r="K175" s="315"/>
      <c r="L175" s="315"/>
      <c r="M175" s="315"/>
      <c r="N175" s="315"/>
      <c r="O175" s="323"/>
      <c r="P175" s="323"/>
      <c r="Q175" s="323"/>
      <c r="R175" s="323"/>
      <c r="S175" s="323"/>
      <c r="T175" s="323"/>
      <c r="U175" s="323"/>
      <c r="V175" s="323"/>
      <c r="W175" s="323"/>
      <c r="Y175" s="321"/>
      <c r="Z175" s="321"/>
      <c r="AA175" s="321"/>
      <c r="AB175" s="321"/>
      <c r="AC175" s="321"/>
      <c r="AD175" s="321"/>
      <c r="AE175" s="321"/>
      <c r="AF175" s="321"/>
      <c r="AG175" s="321"/>
      <c r="AH175" s="321"/>
      <c r="AI175" s="321"/>
      <c r="AJ175" s="321"/>
    </row>
    <row r="176" spans="3:36" s="200" customFormat="1" x14ac:dyDescent="0.35">
      <c r="C176" s="323"/>
      <c r="D176" s="323"/>
      <c r="E176" s="323"/>
      <c r="F176" s="315"/>
      <c r="G176" s="315"/>
      <c r="H176" s="315"/>
      <c r="I176" s="315"/>
      <c r="J176" s="315"/>
      <c r="K176" s="315"/>
      <c r="L176" s="315"/>
      <c r="M176" s="315"/>
      <c r="N176" s="315"/>
      <c r="O176" s="323"/>
      <c r="P176" s="323"/>
      <c r="Q176" s="323"/>
      <c r="R176" s="323"/>
      <c r="S176" s="323"/>
      <c r="T176" s="323"/>
      <c r="U176" s="323"/>
      <c r="V176" s="323"/>
      <c r="W176" s="323"/>
      <c r="Y176" s="321"/>
      <c r="Z176" s="321"/>
      <c r="AA176" s="321"/>
      <c r="AB176" s="321"/>
      <c r="AC176" s="321"/>
      <c r="AD176" s="321"/>
      <c r="AE176" s="321"/>
      <c r="AF176" s="321"/>
      <c r="AG176" s="321"/>
      <c r="AH176" s="321"/>
      <c r="AI176" s="321"/>
      <c r="AJ176" s="321"/>
    </row>
    <row r="177" spans="3:36" s="200" customFormat="1" x14ac:dyDescent="0.35">
      <c r="C177" s="323"/>
      <c r="D177" s="323"/>
      <c r="E177" s="323"/>
      <c r="F177" s="315"/>
      <c r="G177" s="315"/>
      <c r="H177" s="315"/>
      <c r="I177" s="315"/>
      <c r="J177" s="315"/>
      <c r="K177" s="315"/>
      <c r="L177" s="315"/>
      <c r="M177" s="315"/>
      <c r="N177" s="315"/>
      <c r="O177" s="323"/>
      <c r="P177" s="323"/>
      <c r="Q177" s="323"/>
      <c r="R177" s="323"/>
      <c r="S177" s="323"/>
      <c r="T177" s="323"/>
      <c r="U177" s="323"/>
      <c r="V177" s="323"/>
      <c r="W177" s="323"/>
      <c r="Y177" s="321"/>
      <c r="Z177" s="321"/>
      <c r="AA177" s="321"/>
      <c r="AB177" s="321"/>
      <c r="AC177" s="321"/>
      <c r="AD177" s="321"/>
      <c r="AE177" s="321"/>
      <c r="AF177" s="321"/>
      <c r="AG177" s="321"/>
      <c r="AH177" s="321"/>
      <c r="AI177" s="321"/>
      <c r="AJ177" s="321"/>
    </row>
    <row r="178" spans="3:36" s="200" customFormat="1" x14ac:dyDescent="0.35">
      <c r="C178" s="323"/>
      <c r="D178" s="323"/>
      <c r="E178" s="323"/>
      <c r="F178" s="315"/>
      <c r="G178" s="315"/>
      <c r="H178" s="315"/>
      <c r="I178" s="315"/>
      <c r="J178" s="315"/>
      <c r="K178" s="315"/>
      <c r="L178" s="315"/>
      <c r="M178" s="315"/>
      <c r="N178" s="315"/>
      <c r="O178" s="323"/>
      <c r="P178" s="323"/>
      <c r="Q178" s="323"/>
      <c r="R178" s="323"/>
      <c r="S178" s="323"/>
      <c r="T178" s="323"/>
      <c r="U178" s="323"/>
      <c r="V178" s="323"/>
      <c r="W178" s="323"/>
      <c r="Y178" s="321"/>
      <c r="Z178" s="321"/>
      <c r="AA178" s="321"/>
      <c r="AB178" s="321"/>
      <c r="AC178" s="321"/>
      <c r="AD178" s="321"/>
      <c r="AE178" s="321"/>
      <c r="AF178" s="321"/>
      <c r="AG178" s="321"/>
      <c r="AH178" s="321"/>
      <c r="AI178" s="321"/>
      <c r="AJ178" s="321"/>
    </row>
    <row r="179" spans="3:36" s="200" customFormat="1" x14ac:dyDescent="0.35">
      <c r="C179" s="323"/>
      <c r="D179" s="323"/>
      <c r="E179" s="323"/>
      <c r="F179" s="315"/>
      <c r="G179" s="315"/>
      <c r="H179" s="315"/>
      <c r="I179" s="315"/>
      <c r="J179" s="315"/>
      <c r="K179" s="315"/>
      <c r="L179" s="315"/>
      <c r="M179" s="315"/>
      <c r="N179" s="315"/>
      <c r="O179" s="323"/>
      <c r="P179" s="323"/>
      <c r="Q179" s="323"/>
      <c r="R179" s="323"/>
      <c r="S179" s="323"/>
      <c r="T179" s="323"/>
      <c r="U179" s="323"/>
      <c r="V179" s="323"/>
      <c r="W179" s="323"/>
      <c r="Y179" s="321"/>
      <c r="Z179" s="321"/>
      <c r="AA179" s="321"/>
      <c r="AB179" s="321"/>
      <c r="AC179" s="321"/>
      <c r="AD179" s="321"/>
      <c r="AE179" s="321"/>
      <c r="AF179" s="321"/>
      <c r="AG179" s="321"/>
      <c r="AH179" s="321"/>
      <c r="AI179" s="321"/>
      <c r="AJ179" s="321"/>
    </row>
    <row r="180" spans="3:36" s="200" customFormat="1" x14ac:dyDescent="0.35">
      <c r="C180" s="323"/>
      <c r="D180" s="323"/>
      <c r="E180" s="323"/>
      <c r="F180" s="315"/>
      <c r="G180" s="315"/>
      <c r="H180" s="315"/>
      <c r="I180" s="315"/>
      <c r="J180" s="315"/>
      <c r="K180" s="315"/>
      <c r="L180" s="315"/>
      <c r="M180" s="315"/>
      <c r="N180" s="315"/>
      <c r="O180" s="323"/>
      <c r="P180" s="323"/>
      <c r="Q180" s="323"/>
      <c r="R180" s="323"/>
      <c r="S180" s="323"/>
      <c r="T180" s="323"/>
      <c r="U180" s="323"/>
      <c r="V180" s="323"/>
      <c r="W180" s="323"/>
      <c r="Y180" s="321"/>
      <c r="Z180" s="321"/>
      <c r="AA180" s="321"/>
      <c r="AB180" s="321"/>
      <c r="AC180" s="321"/>
      <c r="AD180" s="321"/>
      <c r="AE180" s="321"/>
      <c r="AF180" s="321"/>
      <c r="AG180" s="321"/>
      <c r="AH180" s="321"/>
      <c r="AI180" s="321"/>
      <c r="AJ180" s="321"/>
    </row>
    <row r="181" spans="3:36" s="200" customFormat="1" x14ac:dyDescent="0.35">
      <c r="C181" s="323"/>
      <c r="D181" s="323"/>
      <c r="E181" s="323"/>
      <c r="F181" s="315"/>
      <c r="G181" s="315"/>
      <c r="H181" s="315"/>
      <c r="I181" s="315"/>
      <c r="J181" s="315"/>
      <c r="K181" s="315"/>
      <c r="L181" s="315"/>
      <c r="M181" s="315"/>
      <c r="N181" s="315"/>
      <c r="O181" s="323"/>
      <c r="P181" s="323"/>
      <c r="Q181" s="323"/>
      <c r="R181" s="323"/>
      <c r="S181" s="323"/>
      <c r="T181" s="323"/>
      <c r="U181" s="323"/>
      <c r="V181" s="323"/>
      <c r="W181" s="323"/>
      <c r="X181" s="276"/>
      <c r="Y181" s="321"/>
      <c r="Z181" s="321"/>
      <c r="AA181" s="321"/>
      <c r="AB181" s="321"/>
      <c r="AC181" s="321"/>
      <c r="AD181" s="321"/>
      <c r="AE181" s="321"/>
      <c r="AF181" s="321"/>
      <c r="AG181" s="321"/>
      <c r="AH181" s="321"/>
      <c r="AI181" s="321"/>
      <c r="AJ181" s="321"/>
    </row>
    <row r="182" spans="3:36" s="200" customFormat="1" x14ac:dyDescent="0.35">
      <c r="C182" s="323"/>
      <c r="D182" s="323"/>
      <c r="E182" s="323"/>
      <c r="F182" s="315"/>
      <c r="G182" s="315"/>
      <c r="H182" s="315"/>
      <c r="I182" s="315"/>
      <c r="J182" s="315"/>
      <c r="K182" s="315"/>
      <c r="L182" s="315"/>
      <c r="M182" s="315"/>
      <c r="N182" s="315"/>
      <c r="O182" s="323"/>
      <c r="P182" s="323"/>
      <c r="Q182" s="323"/>
      <c r="R182" s="323"/>
      <c r="S182" s="323"/>
      <c r="T182" s="323"/>
      <c r="U182" s="323"/>
      <c r="V182" s="323"/>
      <c r="W182" s="323"/>
      <c r="X182" s="276"/>
      <c r="Y182" s="321"/>
      <c r="Z182" s="321"/>
      <c r="AA182" s="321"/>
      <c r="AB182" s="321"/>
      <c r="AC182" s="321"/>
      <c r="AD182" s="321"/>
      <c r="AE182" s="321"/>
      <c r="AF182" s="321"/>
      <c r="AG182" s="321"/>
      <c r="AH182" s="321"/>
      <c r="AI182" s="321"/>
      <c r="AJ182" s="321"/>
    </row>
  </sheetData>
  <mergeCells count="19">
    <mergeCell ref="P3:P4"/>
    <mergeCell ref="R3:R4"/>
    <mergeCell ref="Q3:Q4"/>
    <mergeCell ref="T3:T4"/>
    <mergeCell ref="X3:X4"/>
    <mergeCell ref="W3:W4"/>
    <mergeCell ref="O2:W2"/>
    <mergeCell ref="B3:B4"/>
    <mergeCell ref="C3:C4"/>
    <mergeCell ref="D3:D4"/>
    <mergeCell ref="E3:E4"/>
    <mergeCell ref="V3:V4"/>
    <mergeCell ref="S3:S4"/>
    <mergeCell ref="F3:F4"/>
    <mergeCell ref="G3:G4"/>
    <mergeCell ref="H3:L3"/>
    <mergeCell ref="M3:N3"/>
    <mergeCell ref="U3:U4"/>
    <mergeCell ref="O3:O4"/>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Q752"/>
  <sheetViews>
    <sheetView zoomScale="80" zoomScaleNormal="80" workbookViewId="0">
      <pane ySplit="4" topLeftCell="A5" activePane="bottomLeft" state="frozen"/>
      <selection activeCell="B1" sqref="B1"/>
      <selection pane="bottomLeft" activeCell="A4" sqref="A4"/>
    </sheetView>
  </sheetViews>
  <sheetFormatPr defaultColWidth="9.1796875" defaultRowHeight="14.5" outlineLevelRow="1" x14ac:dyDescent="0.35"/>
  <cols>
    <col min="1" max="1" width="23.26953125" style="14" customWidth="1"/>
    <col min="2" max="2" width="15.7265625" style="5" customWidth="1"/>
    <col min="3" max="3" width="70.7265625" style="13" customWidth="1"/>
    <col min="4" max="4" width="14.7265625" style="5" customWidth="1"/>
    <col min="5" max="5" width="11.453125" style="266" customWidth="1"/>
    <col min="6" max="6" width="41.54296875" style="14" customWidth="1"/>
    <col min="7" max="7" width="50.1796875" style="5" customWidth="1"/>
    <col min="8" max="8" width="62.81640625" style="5" customWidth="1"/>
    <col min="9" max="9" width="56" style="5" customWidth="1"/>
    <col min="10" max="10" width="18.26953125" style="5" customWidth="1"/>
    <col min="11" max="11" width="57.26953125" style="5" customWidth="1"/>
    <col min="12" max="12" width="59.81640625" style="5" customWidth="1"/>
    <col min="13" max="13" width="8.26953125" style="15" hidden="1" customWidth="1"/>
    <col min="14" max="14" width="19" style="5" hidden="1" customWidth="1"/>
    <col min="15" max="15" width="11" style="5" hidden="1" customWidth="1"/>
    <col min="16" max="16384" width="9.1796875" style="5"/>
  </cols>
  <sheetData>
    <row r="1" spans="1:43" x14ac:dyDescent="0.35">
      <c r="A1" s="24"/>
      <c r="B1" s="17"/>
      <c r="C1" s="23" t="s">
        <v>917</v>
      </c>
      <c r="D1" s="24"/>
      <c r="E1" s="263"/>
      <c r="F1"/>
      <c r="G1" s="1"/>
      <c r="H1" s="1"/>
      <c r="I1" s="1"/>
      <c r="J1" s="2"/>
      <c r="K1" s="3"/>
      <c r="L1" s="3"/>
      <c r="M1" s="4"/>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row>
    <row r="2" spans="1:43" ht="13.4" hidden="1" customHeight="1" outlineLevel="1" x14ac:dyDescent="0.35">
      <c r="A2" s="1"/>
      <c r="B2" s="1"/>
      <c r="C2" s="1"/>
      <c r="D2" s="1"/>
      <c r="E2" s="72"/>
      <c r="F2" s="1"/>
      <c r="G2" s="1"/>
      <c r="H2" s="1"/>
      <c r="I2" s="1"/>
      <c r="J2" s="1"/>
      <c r="K2" s="1"/>
      <c r="L2" s="1"/>
      <c r="M2" s="4"/>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row>
    <row r="3" spans="1:43" ht="14.25" hidden="1" customHeight="1" outlineLevel="1" x14ac:dyDescent="0.35">
      <c r="A3" s="8"/>
      <c r="B3" s="6"/>
      <c r="C3" s="7"/>
      <c r="D3" s="8"/>
      <c r="E3" s="264"/>
      <c r="F3" s="8"/>
      <c r="G3" s="8"/>
      <c r="H3" s="8"/>
      <c r="I3" s="8"/>
      <c r="J3" s="9"/>
      <c r="K3" s="10"/>
      <c r="L3" s="10"/>
      <c r="M3" s="4"/>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row>
    <row r="4" spans="1:43" ht="67.5" customHeight="1" collapsed="1" x14ac:dyDescent="0.35">
      <c r="A4" s="136" t="s">
        <v>216</v>
      </c>
      <c r="B4" s="25" t="s">
        <v>26</v>
      </c>
      <c r="C4" s="19" t="s">
        <v>0</v>
      </c>
      <c r="D4" s="20" t="s">
        <v>484</v>
      </c>
      <c r="E4" s="20" t="s">
        <v>752</v>
      </c>
      <c r="F4" s="21" t="s">
        <v>16</v>
      </c>
      <c r="G4" s="22" t="s">
        <v>239</v>
      </c>
      <c r="H4" s="22" t="s">
        <v>1</v>
      </c>
      <c r="I4" s="22" t="s">
        <v>15</v>
      </c>
      <c r="J4" s="18" t="s">
        <v>2</v>
      </c>
      <c r="K4" s="18" t="s">
        <v>288</v>
      </c>
      <c r="L4" s="18" t="s">
        <v>3</v>
      </c>
      <c r="M4" s="11" t="s">
        <v>4</v>
      </c>
      <c r="N4" s="103" t="s">
        <v>322</v>
      </c>
      <c r="O4" s="216" t="s">
        <v>866</v>
      </c>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row>
    <row r="5" spans="1:43" ht="13" x14ac:dyDescent="0.35">
      <c r="A5" s="42" t="s">
        <v>13</v>
      </c>
      <c r="B5" s="42"/>
      <c r="C5" s="27"/>
      <c r="D5" s="28"/>
      <c r="E5" s="28"/>
      <c r="F5" s="28"/>
      <c r="G5" s="28"/>
      <c r="H5" s="28"/>
      <c r="I5" s="28"/>
      <c r="J5" s="28"/>
      <c r="K5" s="28"/>
      <c r="L5" s="28"/>
      <c r="M5" s="29"/>
      <c r="N5" s="104"/>
      <c r="O5" s="104"/>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row>
    <row r="6" spans="1:43" ht="90" customHeight="1" x14ac:dyDescent="0.35">
      <c r="A6" s="40" t="s">
        <v>1344</v>
      </c>
      <c r="B6" s="412" t="s">
        <v>30</v>
      </c>
      <c r="C6" s="414" t="s">
        <v>679</v>
      </c>
      <c r="D6" s="408" t="s">
        <v>5</v>
      </c>
      <c r="E6" s="416" t="s">
        <v>14</v>
      </c>
      <c r="F6" s="404" t="s">
        <v>726</v>
      </c>
      <c r="G6" s="30" t="s">
        <v>723</v>
      </c>
      <c r="H6" s="30" t="s">
        <v>724</v>
      </c>
      <c r="I6" s="30" t="s">
        <v>340</v>
      </c>
      <c r="J6" s="31" t="s">
        <v>6</v>
      </c>
      <c r="K6" s="37"/>
      <c r="L6" s="37"/>
      <c r="M6" s="32">
        <f>IF(J6="","0",IF(J6="Pass",1,IF(J6="Not Testable",1,IF(J6="Fail",0,IF(J6="TBD",0,IF(J6="N/A (Please provide reason)",1))))))</f>
        <v>0</v>
      </c>
      <c r="N6" s="105">
        <f>IF(AND(D6="M",J6="N/A (Please provide reason)"),1,0)</f>
        <v>0</v>
      </c>
      <c r="O6" s="215">
        <f>IF(E6 = "YES",1)</f>
        <v>1</v>
      </c>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row>
    <row r="7" spans="1:43" ht="90.75" customHeight="1" x14ac:dyDescent="0.35">
      <c r="A7" s="40" t="s">
        <v>1345</v>
      </c>
      <c r="B7" s="413"/>
      <c r="C7" s="415"/>
      <c r="D7" s="409"/>
      <c r="E7" s="417"/>
      <c r="F7" s="405"/>
      <c r="G7" s="30" t="s">
        <v>725</v>
      </c>
      <c r="H7" s="30" t="s">
        <v>724</v>
      </c>
      <c r="I7" s="30" t="s">
        <v>341</v>
      </c>
      <c r="J7" s="31" t="s">
        <v>6</v>
      </c>
      <c r="K7" s="37"/>
      <c r="L7" s="37"/>
      <c r="M7" s="32">
        <f t="shared" ref="M7:M8" si="0">IF(J7="","0",IF(J7="Pass",1,IF(J7="Not Testable",1,IF(J7="Fail",0,IF(J7="TBD",0,IF(J7="N/A (Please provide reason)",1))))))</f>
        <v>0</v>
      </c>
      <c r="N7" s="105">
        <f>IF(AND(D6="M",J7="N/A (Please provide reason)"),1,0)</f>
        <v>0</v>
      </c>
      <c r="O7" s="215">
        <f>IF(E6 = "YES",1)</f>
        <v>1</v>
      </c>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row>
    <row r="8" spans="1:43" ht="96.75" customHeight="1" x14ac:dyDescent="0.35">
      <c r="A8" s="40" t="s">
        <v>1346</v>
      </c>
      <c r="B8" s="413"/>
      <c r="C8" s="415"/>
      <c r="D8" s="409"/>
      <c r="E8" s="417"/>
      <c r="F8" s="406"/>
      <c r="G8" s="30" t="s">
        <v>1343</v>
      </c>
      <c r="H8" s="30" t="s">
        <v>724</v>
      </c>
      <c r="I8" s="30" t="s">
        <v>341</v>
      </c>
      <c r="J8" s="31" t="s">
        <v>6</v>
      </c>
      <c r="K8" s="37"/>
      <c r="L8" s="37"/>
      <c r="M8" s="32">
        <f t="shared" si="0"/>
        <v>0</v>
      </c>
      <c r="N8" s="105">
        <f>IF(AND(D6="M",J8="N/A (Please provide reason)"),1,0)</f>
        <v>0</v>
      </c>
      <c r="O8" s="215">
        <f>IF(E6 = "YES",1)</f>
        <v>1</v>
      </c>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row>
    <row r="9" spans="1:43" ht="96" customHeight="1" x14ac:dyDescent="0.35">
      <c r="A9" s="340" t="s">
        <v>1347</v>
      </c>
      <c r="B9" s="419" t="s">
        <v>31</v>
      </c>
      <c r="C9" s="402" t="s">
        <v>675</v>
      </c>
      <c r="D9" s="408" t="s">
        <v>5</v>
      </c>
      <c r="E9" s="262" t="s">
        <v>14</v>
      </c>
      <c r="F9" s="404" t="s">
        <v>727</v>
      </c>
      <c r="G9" s="30" t="s">
        <v>488</v>
      </c>
      <c r="H9" s="30" t="s">
        <v>488</v>
      </c>
      <c r="I9" s="30" t="s">
        <v>728</v>
      </c>
      <c r="J9" s="31" t="s">
        <v>6</v>
      </c>
      <c r="K9" s="37"/>
      <c r="L9" s="37"/>
      <c r="M9" s="32">
        <f>IF(J9="","0",IF(J9="Pass",1,IF(J9="Not Testable",1,IF(J9="Fail",0,IF(J9="TBD",0,IF(J9="N/A (Please provide reason)",1))))))</f>
        <v>0</v>
      </c>
      <c r="N9" s="105" t="e">
        <f>IF(AND(#REF!="M",J9="N/A (Please provide reason)"),1,0)</f>
        <v>#REF!</v>
      </c>
      <c r="O9" s="215">
        <f t="shared" ref="O9:O19" si="1">IF(E9 = "YES",1)</f>
        <v>1</v>
      </c>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row>
    <row r="10" spans="1:43" ht="96" customHeight="1" x14ac:dyDescent="0.35">
      <c r="A10" s="340" t="s">
        <v>1348</v>
      </c>
      <c r="B10" s="420"/>
      <c r="C10" s="403"/>
      <c r="D10" s="409"/>
      <c r="E10" s="262" t="s">
        <v>14</v>
      </c>
      <c r="F10" s="405"/>
      <c r="G10" s="30" t="s">
        <v>489</v>
      </c>
      <c r="H10" s="30" t="s">
        <v>1314</v>
      </c>
      <c r="I10" s="30" t="s">
        <v>729</v>
      </c>
      <c r="J10" s="31" t="s">
        <v>6</v>
      </c>
      <c r="K10" s="37"/>
      <c r="L10" s="37"/>
      <c r="M10" s="32">
        <f>IF(J10="","0",IF(J10="Pass",1,IF(J10="Not Testable",1,IF(J10="Fail",0,IF(J10="TBD",0,IF(J10="N/A (Please provide reason)",1))))))</f>
        <v>0</v>
      </c>
      <c r="N10" s="105">
        <f>IF(AND(D8="M",J10="N/A (Please provide reason)"),1,0)</f>
        <v>0</v>
      </c>
      <c r="O10" s="215">
        <f t="shared" si="1"/>
        <v>1</v>
      </c>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row>
    <row r="11" spans="1:43" ht="96" customHeight="1" x14ac:dyDescent="0.35">
      <c r="A11" s="340" t="s">
        <v>1349</v>
      </c>
      <c r="B11" s="421"/>
      <c r="C11" s="411"/>
      <c r="D11" s="410"/>
      <c r="E11" s="262" t="s">
        <v>14</v>
      </c>
      <c r="F11" s="406"/>
      <c r="G11" s="30" t="s">
        <v>490</v>
      </c>
      <c r="H11" s="30" t="s">
        <v>1031</v>
      </c>
      <c r="I11" s="30" t="s">
        <v>730</v>
      </c>
      <c r="J11" s="31" t="s">
        <v>6</v>
      </c>
      <c r="K11" s="37"/>
      <c r="L11" s="37"/>
      <c r="M11" s="32">
        <f t="shared" ref="M11" si="2">IF(J11="","0",IF(J11="Pass",1,IF(J11="Not Testable",1,IF(J11="Fail",0,IF(J11="TBD",0,IF(J11="N/A (Please provide reason)",1))))))</f>
        <v>0</v>
      </c>
      <c r="N11" s="105" t="e">
        <f>IF(AND(#REF!="M",J11="N/A (Please provide reason)"),1,0)</f>
        <v>#REF!</v>
      </c>
      <c r="O11" s="215">
        <f t="shared" si="1"/>
        <v>1</v>
      </c>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row>
    <row r="12" spans="1:43" ht="51.75" customHeight="1" x14ac:dyDescent="0.35">
      <c r="A12" s="340" t="s">
        <v>1350</v>
      </c>
      <c r="B12" s="400" t="s">
        <v>32</v>
      </c>
      <c r="C12" s="402" t="s">
        <v>674</v>
      </c>
      <c r="D12" s="408" t="s">
        <v>5</v>
      </c>
      <c r="E12" s="262" t="s">
        <v>14</v>
      </c>
      <c r="F12" s="404" t="s">
        <v>642</v>
      </c>
      <c r="G12" s="30" t="s">
        <v>731</v>
      </c>
      <c r="H12" s="30" t="s">
        <v>732</v>
      </c>
      <c r="I12" s="404" t="s">
        <v>609</v>
      </c>
      <c r="J12" s="31" t="s">
        <v>6</v>
      </c>
      <c r="K12" s="37"/>
      <c r="L12" s="37"/>
      <c r="M12" s="32">
        <f>IF(J12="","0",IF(J12="Pass",1,IF(J12="Not Testable",1,IF(J12="Fail",0,IF(J12="TBD",0,IF(J12="N/A (Please provide reason)",1))))))</f>
        <v>0</v>
      </c>
      <c r="N12" s="105">
        <f>IF(AND(D12="M",J12="N/A (Please provide reason)"),1,0)</f>
        <v>0</v>
      </c>
      <c r="O12" s="215">
        <f t="shared" si="1"/>
        <v>1</v>
      </c>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row>
    <row r="13" spans="1:43" ht="48.75" customHeight="1" x14ac:dyDescent="0.35">
      <c r="A13" s="340" t="s">
        <v>1351</v>
      </c>
      <c r="B13" s="401"/>
      <c r="C13" s="403"/>
      <c r="D13" s="409"/>
      <c r="E13" s="262" t="s">
        <v>14</v>
      </c>
      <c r="F13" s="405"/>
      <c r="G13" s="30" t="s">
        <v>733</v>
      </c>
      <c r="H13" s="296" t="s">
        <v>734</v>
      </c>
      <c r="I13" s="405"/>
      <c r="J13" s="31" t="s">
        <v>6</v>
      </c>
      <c r="K13" s="37"/>
      <c r="L13" s="37"/>
      <c r="M13" s="32">
        <f>IF(J13="","0",IF(J13="Pass",1,IF(J13="Not Testable",1,IF(J13="Fail",0,IF(J13="TBD",0,IF(J13="N/A (Please provide reason)",1))))))</f>
        <v>0</v>
      </c>
      <c r="N13" s="105">
        <f>IF(AND(D12="M",J13="N/A (Please provide reason)"),1,0)</f>
        <v>0</v>
      </c>
      <c r="O13" s="215">
        <f t="shared" si="1"/>
        <v>1</v>
      </c>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row>
    <row r="14" spans="1:43" ht="48.75" customHeight="1" x14ac:dyDescent="0.35">
      <c r="A14" s="340" t="s">
        <v>1352</v>
      </c>
      <c r="B14" s="401"/>
      <c r="C14" s="403"/>
      <c r="D14" s="409"/>
      <c r="E14" s="262" t="s">
        <v>14</v>
      </c>
      <c r="F14" s="405"/>
      <c r="G14" s="30" t="s">
        <v>735</v>
      </c>
      <c r="H14" s="30" t="s">
        <v>736</v>
      </c>
      <c r="I14" s="405"/>
      <c r="J14" s="31" t="s">
        <v>6</v>
      </c>
      <c r="K14" s="37"/>
      <c r="L14" s="37"/>
      <c r="M14" s="32">
        <f t="shared" ref="M14" si="3">IF(J14="","0",IF(J14="Pass",1,IF(J14="Not Testable",1,IF(J14="Fail",0,IF(J14="TBD",0,IF(J14="N/A (Please provide reason)",1))))))</f>
        <v>0</v>
      </c>
      <c r="N14" s="105">
        <f>IF(AND(D12="M",J14="N/A (Please provide reason)"),1,0)</f>
        <v>0</v>
      </c>
      <c r="O14" s="215">
        <f t="shared" si="1"/>
        <v>1</v>
      </c>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row>
    <row r="15" spans="1:43" ht="48.75" customHeight="1" x14ac:dyDescent="0.35">
      <c r="A15" s="340" t="s">
        <v>1353</v>
      </c>
      <c r="B15" s="401"/>
      <c r="C15" s="403"/>
      <c r="D15" s="409"/>
      <c r="E15" s="262" t="s">
        <v>14</v>
      </c>
      <c r="F15" s="405"/>
      <c r="G15" s="30" t="s">
        <v>737</v>
      </c>
      <c r="H15" s="30" t="s">
        <v>738</v>
      </c>
      <c r="I15" s="405"/>
      <c r="J15" s="31" t="s">
        <v>6</v>
      </c>
      <c r="K15" s="37"/>
      <c r="L15" s="37"/>
      <c r="M15" s="32">
        <f t="shared" ref="M15" si="4">IF(J15="","0",IF(J15="Pass",1,IF(J15="Not Testable",1,IF(J15="Fail",0,IF(J15="TBD",0,IF(J15="N/A (Please provide reason)",1))))))</f>
        <v>0</v>
      </c>
      <c r="N15" s="105">
        <f>IF(AND(D12="M",J15="N/A (Please provide reason)"),1,0)</f>
        <v>0</v>
      </c>
      <c r="O15" s="215">
        <f t="shared" si="1"/>
        <v>1</v>
      </c>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row>
    <row r="16" spans="1:43" ht="72.5" x14ac:dyDescent="0.35">
      <c r="A16" s="340" t="s">
        <v>1354</v>
      </c>
      <c r="B16" s="401"/>
      <c r="C16" s="403"/>
      <c r="D16" s="409"/>
      <c r="E16" s="262" t="s">
        <v>14</v>
      </c>
      <c r="F16" s="405"/>
      <c r="G16" s="30" t="s">
        <v>739</v>
      </c>
      <c r="H16" s="30" t="s">
        <v>740</v>
      </c>
      <c r="I16" s="405"/>
      <c r="J16" s="31" t="s">
        <v>6</v>
      </c>
      <c r="K16" s="37"/>
      <c r="L16" s="37"/>
      <c r="M16" s="32">
        <f>IF(J16="","0",IF(J16="Pass",1,IF(J16="Not Testable",1,IF(J16="Fail",0,IF(J16="TBD",0,IF(J16="N/A (Please provide reason)",1))))))</f>
        <v>0</v>
      </c>
      <c r="N16" s="105">
        <f>IF(AND(D12="M",J16="N/A (Please provide reason)"),1,0)</f>
        <v>0</v>
      </c>
      <c r="O16" s="215">
        <f t="shared" si="1"/>
        <v>1</v>
      </c>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row>
    <row r="17" spans="1:43" ht="72.5" x14ac:dyDescent="0.35">
      <c r="A17" s="340" t="s">
        <v>1355</v>
      </c>
      <c r="B17" s="401"/>
      <c r="C17" s="403"/>
      <c r="D17" s="409"/>
      <c r="E17" s="262" t="s">
        <v>14</v>
      </c>
      <c r="F17" s="405"/>
      <c r="G17" s="30" t="s">
        <v>741</v>
      </c>
      <c r="H17" s="296" t="s">
        <v>742</v>
      </c>
      <c r="I17" s="405"/>
      <c r="J17" s="31" t="s">
        <v>6</v>
      </c>
      <c r="K17" s="37"/>
      <c r="L17" s="37"/>
      <c r="M17" s="32">
        <f>IF(J17="","0",IF(J17="Pass",1,IF(J17="Not Testable",1,IF(J17="Fail",0,IF(J17="TBD",0,IF(J17="N/A (Please provide reason)",1))))))</f>
        <v>0</v>
      </c>
      <c r="N17" s="105">
        <f>IF(AND(D12="M",J17="N/A (Please provide reason)"),1,0)</f>
        <v>0</v>
      </c>
      <c r="O17" s="215">
        <f t="shared" si="1"/>
        <v>1</v>
      </c>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row>
    <row r="18" spans="1:43" ht="72.5" x14ac:dyDescent="0.35">
      <c r="A18" s="340" t="s">
        <v>1356</v>
      </c>
      <c r="B18" s="401"/>
      <c r="C18" s="403"/>
      <c r="D18" s="409"/>
      <c r="E18" s="262" t="s">
        <v>14</v>
      </c>
      <c r="F18" s="405"/>
      <c r="G18" s="30" t="s">
        <v>743</v>
      </c>
      <c r="H18" s="30" t="s">
        <v>744</v>
      </c>
      <c r="I18" s="405"/>
      <c r="J18" s="31" t="s">
        <v>6</v>
      </c>
      <c r="K18" s="37"/>
      <c r="L18" s="37"/>
      <c r="M18" s="32">
        <f t="shared" ref="M18" si="5">IF(J18="","0",IF(J18="Pass",1,IF(J18="Not Testable",1,IF(J18="Fail",0,IF(J18="TBD",0,IF(J18="N/A (Please provide reason)",1))))))</f>
        <v>0</v>
      </c>
      <c r="N18" s="105">
        <f>IF(AND(D12="M",J18="N/A (Please provide reason)"),1,0)</f>
        <v>0</v>
      </c>
      <c r="O18" s="215">
        <f t="shared" si="1"/>
        <v>1</v>
      </c>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row>
    <row r="19" spans="1:43" ht="72.5" x14ac:dyDescent="0.35">
      <c r="A19" s="340" t="s">
        <v>1357</v>
      </c>
      <c r="B19" s="418"/>
      <c r="C19" s="411"/>
      <c r="D19" s="410"/>
      <c r="E19" s="262" t="s">
        <v>14</v>
      </c>
      <c r="F19" s="406"/>
      <c r="G19" s="30" t="s">
        <v>745</v>
      </c>
      <c r="H19" s="30" t="s">
        <v>746</v>
      </c>
      <c r="I19" s="406"/>
      <c r="J19" s="31" t="s">
        <v>6</v>
      </c>
      <c r="K19" s="37"/>
      <c r="L19" s="37"/>
      <c r="M19" s="32">
        <f t="shared" ref="M19" si="6">IF(J19="","0",IF(J19="Pass",1,IF(J19="Not Testable",1,IF(J19="Fail",0,IF(J19="TBD",0,IF(J19="N/A (Please provide reason)",1))))))</f>
        <v>0</v>
      </c>
      <c r="N19" s="105">
        <f>IF(AND(D12="M",J19="N/A (Please provide reason)"),1,0)</f>
        <v>0</v>
      </c>
      <c r="O19" s="215">
        <f t="shared" si="1"/>
        <v>1</v>
      </c>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row>
    <row r="20" spans="1:43" ht="13" x14ac:dyDescent="0.35">
      <c r="A20" s="26" t="s">
        <v>18</v>
      </c>
      <c r="B20" s="26"/>
      <c r="C20" s="28"/>
      <c r="D20" s="28"/>
      <c r="E20" s="28"/>
      <c r="F20" s="28"/>
      <c r="G20" s="28"/>
      <c r="H20" s="28"/>
      <c r="I20" s="28"/>
      <c r="J20" s="29"/>
      <c r="K20" s="12"/>
      <c r="L20" s="12"/>
      <c r="M20" s="29"/>
      <c r="N20" s="106"/>
      <c r="O20" s="104"/>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row>
    <row r="21" spans="1:43" ht="13" x14ac:dyDescent="0.35">
      <c r="A21" s="26" t="s">
        <v>23</v>
      </c>
      <c r="B21" s="26"/>
      <c r="C21" s="27"/>
      <c r="D21" s="28"/>
      <c r="E21" s="28"/>
      <c r="F21" s="28"/>
      <c r="G21" s="28"/>
      <c r="H21" s="28"/>
      <c r="I21" s="28"/>
      <c r="J21" s="28"/>
      <c r="K21" s="28"/>
      <c r="L21" s="28"/>
      <c r="M21" s="29"/>
      <c r="N21" s="106"/>
      <c r="O21" s="104"/>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row>
    <row r="22" spans="1:43" ht="75" customHeight="1" x14ac:dyDescent="0.35">
      <c r="A22" s="340" t="s">
        <v>1116</v>
      </c>
      <c r="B22" s="400" t="s">
        <v>38</v>
      </c>
      <c r="C22" s="402" t="s">
        <v>751</v>
      </c>
      <c r="D22" s="408" t="s">
        <v>5</v>
      </c>
      <c r="E22" s="262" t="s">
        <v>14</v>
      </c>
      <c r="F22" s="404" t="s">
        <v>699</v>
      </c>
      <c r="G22" s="30" t="s">
        <v>747</v>
      </c>
      <c r="H22" s="404" t="s">
        <v>680</v>
      </c>
      <c r="I22" s="404" t="s">
        <v>646</v>
      </c>
      <c r="J22" s="31" t="s">
        <v>6</v>
      </c>
      <c r="K22" s="37"/>
      <c r="L22" s="37"/>
      <c r="M22" s="32">
        <f t="shared" ref="M22:M23" si="7">IF(J22="","0",IF(J22="Pass",1,IF(J22="Not Testable",1,IF(J22="Fail",0,IF(J22="TBD",0,IF(J22="N/A (Please provide reason)",1))))))</f>
        <v>0</v>
      </c>
      <c r="N22" s="105">
        <f>IF(AND(D22="M",J22="N/A (Please provide reason)"),1,0)</f>
        <v>0</v>
      </c>
      <c r="O22" s="215">
        <f t="shared" ref="O22:O29" si="8">IF(E22 = "YES",1,0)</f>
        <v>1</v>
      </c>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row>
    <row r="23" spans="1:43" ht="75" customHeight="1" x14ac:dyDescent="0.35">
      <c r="A23" s="340" t="s">
        <v>1117</v>
      </c>
      <c r="B23" s="401"/>
      <c r="C23" s="403"/>
      <c r="D23" s="409"/>
      <c r="E23" s="262" t="s">
        <v>14</v>
      </c>
      <c r="F23" s="405"/>
      <c r="G23" s="30" t="s">
        <v>748</v>
      </c>
      <c r="H23" s="405"/>
      <c r="I23" s="405"/>
      <c r="J23" s="31" t="s">
        <v>6</v>
      </c>
      <c r="K23" s="37"/>
      <c r="L23" s="37"/>
      <c r="M23" s="32">
        <f t="shared" si="7"/>
        <v>0</v>
      </c>
      <c r="N23" s="105">
        <f>IF(AND(D22="M",J23="N/A (Please provide reason)"),1,0)</f>
        <v>0</v>
      </c>
      <c r="O23" s="215">
        <f t="shared" si="8"/>
        <v>1</v>
      </c>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row>
    <row r="24" spans="1:43" ht="119.25" customHeight="1" x14ac:dyDescent="0.35">
      <c r="A24" s="340" t="s">
        <v>1118</v>
      </c>
      <c r="B24" s="401"/>
      <c r="C24" s="403"/>
      <c r="D24" s="409"/>
      <c r="E24" s="262" t="s">
        <v>14</v>
      </c>
      <c r="F24" s="405"/>
      <c r="G24" s="30" t="s">
        <v>749</v>
      </c>
      <c r="H24" s="405"/>
      <c r="I24" s="405"/>
      <c r="J24" s="31" t="s">
        <v>6</v>
      </c>
      <c r="K24" s="37"/>
      <c r="L24" s="37"/>
      <c r="M24" s="32">
        <f t="shared" ref="M24" si="9">IF(J24="","0",IF(J24="Pass",1,IF(J24="Not Testable",1,IF(J24="Fail",0,IF(J24="TBD",0,IF(J24="N/A (Please provide reason)",1))))))</f>
        <v>0</v>
      </c>
      <c r="N24" s="105">
        <f>IF(AND(D22="M",J24="N/A (Please provide reason)"),1,0)</f>
        <v>0</v>
      </c>
      <c r="O24" s="215">
        <f t="shared" si="8"/>
        <v>1</v>
      </c>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row>
    <row r="25" spans="1:43" ht="100.5" customHeight="1" x14ac:dyDescent="0.35">
      <c r="A25" s="340" t="s">
        <v>1119</v>
      </c>
      <c r="B25" s="401"/>
      <c r="C25" s="403"/>
      <c r="D25" s="409"/>
      <c r="E25" s="262" t="s">
        <v>14</v>
      </c>
      <c r="F25" s="405"/>
      <c r="G25" s="30" t="s">
        <v>750</v>
      </c>
      <c r="H25" s="406"/>
      <c r="I25" s="406"/>
      <c r="J25" s="31" t="s">
        <v>6</v>
      </c>
      <c r="K25" s="37"/>
      <c r="L25" s="37"/>
      <c r="M25" s="32">
        <f t="shared" ref="M25" si="10">IF(J25="","0",IF(J25="Pass",1,IF(J25="Not Testable",1,IF(J25="Fail",0,IF(J25="TBD",0,IF(J25="N/A (Please provide reason)",1))))))</f>
        <v>0</v>
      </c>
      <c r="N25" s="105">
        <f>IF(AND(D22="M",J25="N/A (Please provide reason)"),1,0)</f>
        <v>0</v>
      </c>
      <c r="O25" s="215">
        <f t="shared" si="8"/>
        <v>1</v>
      </c>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row>
    <row r="26" spans="1:43" ht="46.5" customHeight="1" x14ac:dyDescent="0.35">
      <c r="A26" s="340" t="s">
        <v>1120</v>
      </c>
      <c r="B26" s="401"/>
      <c r="C26" s="403"/>
      <c r="D26" s="409"/>
      <c r="E26" s="262" t="s">
        <v>14</v>
      </c>
      <c r="F26" s="405"/>
      <c r="G26" s="30" t="s">
        <v>233</v>
      </c>
      <c r="H26" s="30" t="s">
        <v>235</v>
      </c>
      <c r="I26" s="407" t="s">
        <v>610</v>
      </c>
      <c r="J26" s="31" t="s">
        <v>6</v>
      </c>
      <c r="K26" s="37"/>
      <c r="L26" s="37"/>
      <c r="M26" s="32">
        <f t="shared" ref="M26:M27" si="11">IF(J26="","0",IF(J26="Pass",1,IF(J26="Not Testable",1,IF(J26="Fail",0,IF(J26="TBD",0,IF(J26="N/A (Please provide reason)",1))))))</f>
        <v>0</v>
      </c>
      <c r="N26" s="105">
        <f>IF(AND(D22="M",J26="N/A (Please provide reason)"),1,0)</f>
        <v>0</v>
      </c>
      <c r="O26" s="215">
        <f t="shared" si="8"/>
        <v>1</v>
      </c>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row>
    <row r="27" spans="1:43" ht="74.25" customHeight="1" x14ac:dyDescent="0.35">
      <c r="A27" s="340" t="s">
        <v>1121</v>
      </c>
      <c r="B27" s="401"/>
      <c r="C27" s="403"/>
      <c r="D27" s="410"/>
      <c r="E27" s="262" t="s">
        <v>14</v>
      </c>
      <c r="F27" s="405"/>
      <c r="G27" s="30" t="s">
        <v>234</v>
      </c>
      <c r="H27" s="30" t="s">
        <v>236</v>
      </c>
      <c r="I27" s="407"/>
      <c r="J27" s="31" t="s">
        <v>6</v>
      </c>
      <c r="K27" s="37"/>
      <c r="L27" s="37"/>
      <c r="M27" s="32">
        <f t="shared" si="11"/>
        <v>0</v>
      </c>
      <c r="N27" s="105">
        <f>IF(AND(D22="M",J27="N/A (Please provide reason)"),1,0)</f>
        <v>0</v>
      </c>
      <c r="O27" s="215">
        <f t="shared" si="8"/>
        <v>1</v>
      </c>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row>
    <row r="28" spans="1:43" ht="189.75" customHeight="1" x14ac:dyDescent="0.35">
      <c r="A28" s="40" t="s">
        <v>1122</v>
      </c>
      <c r="B28" s="41" t="s">
        <v>397</v>
      </c>
      <c r="C28" s="37" t="s">
        <v>681</v>
      </c>
      <c r="D28" s="68" t="s">
        <v>5</v>
      </c>
      <c r="E28" s="262" t="s">
        <v>14</v>
      </c>
      <c r="F28" s="37" t="s">
        <v>398</v>
      </c>
      <c r="G28" s="30" t="s">
        <v>399</v>
      </c>
      <c r="H28" s="30" t="s">
        <v>400</v>
      </c>
      <c r="I28" s="37" t="s">
        <v>401</v>
      </c>
      <c r="J28" s="31" t="s">
        <v>6</v>
      </c>
      <c r="K28" s="37"/>
      <c r="L28" s="37"/>
      <c r="M28" s="32">
        <f t="shared" ref="M28" si="12">IF(J28="","0",IF(J28="Pass",1,IF(J28="Not Testable",1,IF(J28="Fail",0,IF(J28="TBD",0,IF(J28="N/A (Please provide reason)",1))))))</f>
        <v>0</v>
      </c>
      <c r="N28" s="105">
        <f>IF(AND(D28="M",J28="N/A (Please provide reason)"),1,0)</f>
        <v>0</v>
      </c>
      <c r="O28" s="215">
        <f t="shared" si="8"/>
        <v>1</v>
      </c>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row>
    <row r="29" spans="1:43" ht="197.25" customHeight="1" x14ac:dyDescent="0.35">
      <c r="A29" s="40" t="s">
        <v>1123</v>
      </c>
      <c r="B29" s="41" t="s">
        <v>447</v>
      </c>
      <c r="C29" s="331" t="s">
        <v>682</v>
      </c>
      <c r="D29" s="68" t="s">
        <v>5</v>
      </c>
      <c r="E29" s="262" t="s">
        <v>14</v>
      </c>
      <c r="F29" s="37" t="s">
        <v>457</v>
      </c>
      <c r="G29" s="30" t="s">
        <v>683</v>
      </c>
      <c r="H29" s="30" t="s">
        <v>477</v>
      </c>
      <c r="I29" s="37" t="s">
        <v>647</v>
      </c>
      <c r="J29" s="31" t="s">
        <v>6</v>
      </c>
      <c r="K29" s="37"/>
      <c r="L29" s="37"/>
      <c r="M29" s="32">
        <f t="shared" ref="M29" si="13">IF(J29="","0",IF(J29="Pass",1,IF(J29="Not Testable",1,IF(J29="Fail",0,IF(J29="TBD",0,IF(J29="N/A (Please provide reason)",1))))))</f>
        <v>0</v>
      </c>
      <c r="N29" s="105">
        <f>IF(AND(D29="M",J29="N/A (Please provide reason)"),1,0)</f>
        <v>0</v>
      </c>
      <c r="O29" s="215">
        <f t="shared" si="8"/>
        <v>1</v>
      </c>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row>
    <row r="30" spans="1:43" ht="13" x14ac:dyDescent="0.35">
      <c r="A30" s="73" t="s">
        <v>22</v>
      </c>
      <c r="B30" s="73"/>
      <c r="C30" s="28"/>
      <c r="D30" s="28"/>
      <c r="E30" s="28"/>
      <c r="F30" s="28"/>
      <c r="G30" s="28"/>
      <c r="H30" s="28"/>
      <c r="I30" s="28"/>
      <c r="J30" s="29"/>
      <c r="K30" s="12"/>
      <c r="L30" s="12"/>
      <c r="M30" s="29"/>
      <c r="N30" s="29"/>
      <c r="O30" s="29"/>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row>
    <row r="31" spans="1:43" ht="13" x14ac:dyDescent="0.35">
      <c r="A31" s="71"/>
      <c r="B31" s="71"/>
      <c r="C31" s="72"/>
      <c r="D31" s="72"/>
      <c r="E31" s="72"/>
      <c r="F31" s="72"/>
      <c r="G31" s="72"/>
      <c r="H31" s="72"/>
      <c r="I31" s="72"/>
      <c r="J31" s="218"/>
      <c r="K31" s="78"/>
      <c r="L31" s="78"/>
      <c r="M31" s="218"/>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row>
    <row r="32" spans="1:43" ht="13" x14ac:dyDescent="0.35">
      <c r="A32" s="71"/>
      <c r="B32" s="71"/>
      <c r="C32" s="72"/>
      <c r="D32" s="72"/>
      <c r="E32" s="72"/>
      <c r="F32" s="72"/>
      <c r="G32" s="72"/>
      <c r="H32" s="72"/>
      <c r="I32" s="72"/>
      <c r="J32" s="77"/>
      <c r="K32" s="217" t="s">
        <v>866</v>
      </c>
      <c r="L32" s="77"/>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row>
    <row r="33" spans="1:43" x14ac:dyDescent="0.35">
      <c r="A33" s="71"/>
      <c r="B33" s="71"/>
      <c r="C33" s="72"/>
      <c r="D33" s="72"/>
      <c r="E33" s="72"/>
      <c r="F33" s="72"/>
      <c r="G33" s="72"/>
      <c r="H33" s="72"/>
      <c r="I33" s="72"/>
      <c r="J33" s="74" t="s">
        <v>291</v>
      </c>
      <c r="K33" s="130" t="s">
        <v>9</v>
      </c>
      <c r="L33" s="221">
        <f>SUM(L34:L35)</f>
        <v>21</v>
      </c>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row>
    <row r="34" spans="1:43" x14ac:dyDescent="0.35">
      <c r="A34" s="125"/>
      <c r="B34" s="126"/>
      <c r="C34" s="127"/>
      <c r="D34" s="126"/>
      <c r="E34" s="265"/>
      <c r="F34" s="125"/>
      <c r="G34" s="126"/>
      <c r="H34" s="126"/>
      <c r="I34" s="126"/>
      <c r="J34" s="70" t="s">
        <v>6</v>
      </c>
      <c r="K34" s="130" t="s">
        <v>11</v>
      </c>
      <c r="L34" s="222">
        <f>COUNTIFS(M6:M28,0,O6:O28,1)</f>
        <v>21</v>
      </c>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row>
    <row r="35" spans="1:43" x14ac:dyDescent="0.35">
      <c r="A35" s="125"/>
      <c r="B35" s="126" t="s">
        <v>7</v>
      </c>
      <c r="C35" s="127"/>
      <c r="D35" s="126"/>
      <c r="E35" s="265"/>
      <c r="F35" s="125"/>
      <c r="G35" s="126"/>
      <c r="H35" s="126"/>
      <c r="I35" s="126"/>
      <c r="J35" s="250" t="s">
        <v>10</v>
      </c>
      <c r="K35" s="131" t="s">
        <v>338</v>
      </c>
      <c r="L35" s="221">
        <f>COUNTIFS(M6:M28,1,O6:O28,1)</f>
        <v>0</v>
      </c>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row>
    <row r="36" spans="1:43" ht="30.75" customHeight="1" x14ac:dyDescent="0.35">
      <c r="A36" s="125"/>
      <c r="B36" s="126"/>
      <c r="C36" s="127"/>
      <c r="D36" s="126"/>
      <c r="E36" s="265"/>
      <c r="F36" s="125"/>
      <c r="G36" s="126"/>
      <c r="H36" s="126"/>
      <c r="I36" s="126"/>
      <c r="J36" s="70" t="s">
        <v>289</v>
      </c>
      <c r="K36" s="131" t="s">
        <v>339</v>
      </c>
      <c r="L36" s="223">
        <f>SUM(L35/L33)</f>
        <v>0</v>
      </c>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row>
    <row r="37" spans="1:43" x14ac:dyDescent="0.35">
      <c r="A37" s="125"/>
      <c r="B37" s="126"/>
      <c r="C37" s="127"/>
      <c r="D37" s="126"/>
      <c r="E37" s="265"/>
      <c r="F37" s="125"/>
      <c r="G37" s="126"/>
      <c r="H37" s="126"/>
      <c r="I37" s="126"/>
      <c r="J37" s="251" t="s">
        <v>12</v>
      </c>
      <c r="K37" s="128"/>
      <c r="L37" s="224"/>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row>
    <row r="38" spans="1:43" x14ac:dyDescent="0.35">
      <c r="A38" s="125"/>
      <c r="B38" s="126"/>
      <c r="C38" s="127"/>
      <c r="D38" s="126"/>
      <c r="E38" s="265"/>
      <c r="F38" s="125"/>
      <c r="G38" s="126"/>
      <c r="H38" s="126"/>
      <c r="I38" s="126"/>
      <c r="J38" s="126"/>
      <c r="K38" s="128"/>
      <c r="L38" s="128"/>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row>
    <row r="39" spans="1:43" x14ac:dyDescent="0.35">
      <c r="A39" s="125"/>
      <c r="B39" s="126"/>
      <c r="C39" s="127"/>
      <c r="D39" s="126"/>
      <c r="E39" s="265"/>
      <c r="F39" s="125"/>
      <c r="G39" s="126"/>
      <c r="H39" s="126"/>
      <c r="I39" s="126"/>
      <c r="J39" s="126"/>
      <c r="K39" s="128"/>
      <c r="L39" s="128"/>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row>
    <row r="40" spans="1:43" x14ac:dyDescent="0.35">
      <c r="A40" s="125"/>
      <c r="B40" s="126"/>
      <c r="C40" s="127"/>
      <c r="D40" s="126"/>
      <c r="E40" s="265"/>
      <c r="F40" s="125"/>
      <c r="G40" s="126"/>
      <c r="H40" s="126"/>
      <c r="I40" s="126"/>
      <c r="J40" s="126"/>
      <c r="K40" s="128"/>
      <c r="L40" s="128"/>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row>
    <row r="41" spans="1:43" x14ac:dyDescent="0.35">
      <c r="A41" s="125"/>
      <c r="B41" s="126"/>
      <c r="C41" s="127"/>
      <c r="D41" s="126"/>
      <c r="E41" s="265"/>
      <c r="F41" s="125"/>
      <c r="G41" s="126"/>
      <c r="H41" s="126"/>
      <c r="I41" s="126"/>
      <c r="J41" s="126"/>
      <c r="K41" s="128"/>
      <c r="L41" s="128"/>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row>
    <row r="42" spans="1:43" x14ac:dyDescent="0.35">
      <c r="A42" s="125"/>
      <c r="B42" s="126"/>
      <c r="C42" s="127"/>
      <c r="D42" s="126"/>
      <c r="E42" s="265"/>
      <c r="F42" s="125"/>
      <c r="G42" s="126"/>
      <c r="H42" s="126"/>
      <c r="I42" s="126"/>
      <c r="J42" s="126"/>
      <c r="K42" s="128"/>
      <c r="L42" s="128"/>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row>
    <row r="43" spans="1:43" x14ac:dyDescent="0.35">
      <c r="A43" s="125"/>
      <c r="B43" s="126"/>
      <c r="C43" s="127"/>
      <c r="D43" s="126"/>
      <c r="E43" s="265"/>
      <c r="F43" s="125"/>
      <c r="G43" s="126"/>
      <c r="H43" s="126"/>
      <c r="I43" s="126"/>
      <c r="J43" s="126"/>
      <c r="K43" s="128"/>
      <c r="L43" s="128"/>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row>
    <row r="44" spans="1:43" x14ac:dyDescent="0.35">
      <c r="A44" s="125"/>
      <c r="B44" s="126"/>
      <c r="C44" s="127"/>
      <c r="D44" s="126"/>
      <c r="E44" s="265"/>
      <c r="F44" s="125"/>
      <c r="G44" s="126"/>
      <c r="H44" s="126"/>
      <c r="I44" s="126"/>
      <c r="J44" s="126"/>
      <c r="K44" s="128"/>
      <c r="L44" s="128"/>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row>
    <row r="45" spans="1:43" x14ac:dyDescent="0.35">
      <c r="A45" s="125"/>
      <c r="B45" s="126"/>
      <c r="C45" s="127"/>
      <c r="D45" s="126"/>
      <c r="E45" s="265"/>
      <c r="F45" s="125"/>
      <c r="G45" s="126"/>
      <c r="H45" s="126"/>
      <c r="I45" s="126"/>
      <c r="J45" s="126"/>
      <c r="K45" s="128"/>
      <c r="L45" s="128"/>
      <c r="M45" s="129"/>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row>
    <row r="46" spans="1:43" x14ac:dyDescent="0.35">
      <c r="A46" s="125"/>
      <c r="B46" s="126"/>
      <c r="C46" s="127"/>
      <c r="D46" s="126"/>
      <c r="E46" s="265"/>
      <c r="F46" s="125"/>
      <c r="G46" s="126"/>
      <c r="H46" s="126"/>
      <c r="I46" s="126"/>
      <c r="J46" s="126"/>
      <c r="K46" s="126"/>
      <c r="L46" s="126"/>
      <c r="M46" s="129"/>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row>
    <row r="47" spans="1:43" x14ac:dyDescent="0.35">
      <c r="A47" s="125"/>
      <c r="B47" s="126"/>
      <c r="C47" s="127"/>
      <c r="D47" s="126"/>
      <c r="E47" s="265"/>
      <c r="F47" s="125"/>
      <c r="G47" s="126"/>
      <c r="H47" s="126"/>
      <c r="I47" s="126"/>
      <c r="J47" s="126"/>
      <c r="K47" s="126"/>
      <c r="L47" s="126"/>
      <c r="M47" s="129"/>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row>
    <row r="48" spans="1:43" x14ac:dyDescent="0.35">
      <c r="A48" s="125"/>
      <c r="B48" s="126"/>
      <c r="C48" s="127"/>
      <c r="D48" s="126"/>
      <c r="E48" s="265"/>
      <c r="F48" s="125"/>
      <c r="G48" s="126"/>
      <c r="H48" s="126"/>
      <c r="I48" s="126"/>
      <c r="J48" s="126"/>
      <c r="K48" s="126"/>
      <c r="L48" s="126"/>
      <c r="M48" s="129"/>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row>
    <row r="49" spans="1:43" x14ac:dyDescent="0.35">
      <c r="A49" s="125"/>
      <c r="B49" s="126"/>
      <c r="C49" s="127"/>
      <c r="D49" s="126"/>
      <c r="E49" s="265"/>
      <c r="F49" s="125"/>
      <c r="G49" s="126"/>
      <c r="H49" s="126"/>
      <c r="I49" s="126"/>
      <c r="J49" s="126"/>
      <c r="K49" s="126"/>
      <c r="L49" s="126"/>
      <c r="M49" s="129"/>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row>
    <row r="50" spans="1:43" x14ac:dyDescent="0.35">
      <c r="A50" s="125"/>
      <c r="B50" s="126"/>
      <c r="C50" s="127"/>
      <c r="D50" s="126"/>
      <c r="E50" s="265"/>
      <c r="F50" s="125"/>
      <c r="G50" s="126"/>
      <c r="H50" s="126"/>
      <c r="I50" s="126"/>
      <c r="J50" s="126"/>
      <c r="K50" s="126"/>
      <c r="L50" s="126"/>
      <c r="M50" s="129"/>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row>
    <row r="51" spans="1:43" x14ac:dyDescent="0.35">
      <c r="A51" s="125"/>
      <c r="B51" s="126"/>
      <c r="C51" s="127"/>
      <c r="D51" s="126"/>
      <c r="E51" s="265"/>
      <c r="F51" s="125"/>
      <c r="G51" s="126"/>
      <c r="H51" s="126"/>
      <c r="I51" s="126"/>
      <c r="J51" s="126"/>
      <c r="K51" s="126"/>
      <c r="L51" s="126"/>
      <c r="M51" s="129"/>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row>
    <row r="52" spans="1:43" x14ac:dyDescent="0.35">
      <c r="A52" s="125"/>
      <c r="B52" s="126"/>
      <c r="C52" s="127"/>
      <c r="D52" s="126"/>
      <c r="E52" s="265"/>
      <c r="F52" s="125"/>
      <c r="G52" s="126"/>
      <c r="H52" s="126"/>
      <c r="I52" s="126"/>
      <c r="J52" s="126"/>
      <c r="K52" s="126"/>
      <c r="L52" s="126"/>
      <c r="M52" s="129"/>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row>
    <row r="53" spans="1:43" x14ac:dyDescent="0.35">
      <c r="A53" s="125"/>
      <c r="B53" s="126"/>
      <c r="C53" s="127"/>
      <c r="D53" s="126"/>
      <c r="E53" s="265"/>
      <c r="F53" s="125"/>
      <c r="G53" s="126"/>
      <c r="H53" s="126"/>
      <c r="I53" s="126"/>
      <c r="J53" s="126"/>
      <c r="K53" s="126"/>
      <c r="L53" s="126"/>
      <c r="M53" s="129"/>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row>
    <row r="54" spans="1:43" x14ac:dyDescent="0.35">
      <c r="A54" s="125"/>
      <c r="B54" s="126"/>
      <c r="C54" s="127"/>
      <c r="D54" s="126"/>
      <c r="E54" s="265"/>
      <c r="F54" s="125"/>
      <c r="G54" s="126"/>
      <c r="H54" s="126"/>
      <c r="I54" s="126"/>
      <c r="J54" s="126"/>
      <c r="K54" s="126"/>
      <c r="L54" s="126"/>
      <c r="M54" s="129"/>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row>
    <row r="55" spans="1:43" x14ac:dyDescent="0.35">
      <c r="A55" s="125"/>
      <c r="B55" s="126"/>
      <c r="C55" s="127"/>
      <c r="D55" s="126"/>
      <c r="E55" s="265"/>
      <c r="F55" s="125"/>
      <c r="G55" s="126"/>
      <c r="H55" s="126"/>
      <c r="I55" s="126"/>
      <c r="J55" s="126"/>
      <c r="K55" s="126"/>
      <c r="L55" s="126"/>
      <c r="M55" s="129"/>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row>
    <row r="56" spans="1:43" x14ac:dyDescent="0.35">
      <c r="A56" s="125"/>
      <c r="B56" s="126"/>
      <c r="C56" s="127"/>
      <c r="D56" s="126"/>
      <c r="E56" s="265"/>
      <c r="F56" s="125"/>
      <c r="G56" s="126"/>
      <c r="H56" s="126"/>
      <c r="I56" s="126"/>
      <c r="J56" s="126"/>
      <c r="K56" s="126"/>
      <c r="L56" s="126"/>
      <c r="M56" s="129"/>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row>
    <row r="57" spans="1:43" x14ac:dyDescent="0.35">
      <c r="A57" s="125"/>
      <c r="B57" s="126"/>
      <c r="C57" s="127"/>
      <c r="D57" s="126"/>
      <c r="E57" s="265"/>
      <c r="F57" s="125"/>
      <c r="G57" s="126"/>
      <c r="H57" s="126"/>
      <c r="I57" s="126"/>
      <c r="J57" s="126"/>
      <c r="K57" s="126"/>
      <c r="L57" s="126"/>
      <c r="M57" s="129"/>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row>
    <row r="58" spans="1:43" x14ac:dyDescent="0.35">
      <c r="A58" s="125"/>
      <c r="B58" s="126"/>
      <c r="C58" s="127"/>
      <c r="D58" s="126"/>
      <c r="E58" s="265"/>
      <c r="F58" s="125"/>
      <c r="G58" s="126"/>
      <c r="H58" s="126"/>
      <c r="I58" s="126"/>
      <c r="J58" s="126"/>
      <c r="K58" s="126"/>
      <c r="L58" s="126"/>
      <c r="M58" s="129"/>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row>
    <row r="59" spans="1:43" x14ac:dyDescent="0.35">
      <c r="A59" s="125"/>
      <c r="B59" s="126"/>
      <c r="C59" s="127"/>
      <c r="D59" s="126"/>
      <c r="E59" s="265"/>
      <c r="F59" s="125"/>
      <c r="G59" s="126"/>
      <c r="H59" s="126"/>
      <c r="I59" s="126"/>
      <c r="J59" s="126"/>
      <c r="K59" s="126"/>
      <c r="L59" s="126"/>
      <c r="M59" s="129"/>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row>
    <row r="60" spans="1:43" x14ac:dyDescent="0.35">
      <c r="A60" s="125"/>
      <c r="B60" s="126"/>
      <c r="C60" s="127"/>
      <c r="D60" s="126"/>
      <c r="E60" s="265"/>
      <c r="F60" s="125"/>
      <c r="G60" s="126"/>
      <c r="H60" s="126"/>
      <c r="I60" s="126"/>
      <c r="J60" s="126"/>
      <c r="K60" s="126"/>
      <c r="L60" s="126"/>
      <c r="M60" s="129"/>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row>
    <row r="61" spans="1:43" x14ac:dyDescent="0.35">
      <c r="A61" s="125"/>
      <c r="B61" s="126"/>
      <c r="C61" s="127"/>
      <c r="D61" s="126"/>
      <c r="E61" s="265"/>
      <c r="F61" s="125"/>
      <c r="G61" s="126"/>
      <c r="H61" s="126"/>
      <c r="I61" s="126"/>
      <c r="J61" s="126"/>
      <c r="K61" s="126"/>
      <c r="L61" s="126"/>
      <c r="M61" s="129"/>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row>
    <row r="62" spans="1:43" x14ac:dyDescent="0.35">
      <c r="A62" s="125"/>
      <c r="B62" s="126"/>
      <c r="C62" s="127"/>
      <c r="D62" s="126"/>
      <c r="E62" s="265"/>
      <c r="F62" s="125"/>
      <c r="G62" s="126"/>
      <c r="H62" s="126"/>
      <c r="I62" s="126"/>
      <c r="J62" s="126"/>
      <c r="K62" s="126"/>
      <c r="L62" s="126"/>
      <c r="M62" s="129"/>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row>
    <row r="63" spans="1:43" x14ac:dyDescent="0.35">
      <c r="A63" s="125"/>
      <c r="B63" s="126"/>
      <c r="C63" s="127"/>
      <c r="D63" s="126"/>
      <c r="E63" s="265"/>
      <c r="F63" s="125"/>
      <c r="G63" s="126"/>
      <c r="H63" s="126"/>
      <c r="I63" s="126"/>
      <c r="J63" s="126"/>
      <c r="K63" s="126"/>
      <c r="L63" s="126"/>
      <c r="M63" s="129"/>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row>
    <row r="64" spans="1:43" x14ac:dyDescent="0.35">
      <c r="A64" s="125"/>
      <c r="B64" s="126"/>
      <c r="C64" s="127"/>
      <c r="D64" s="126"/>
      <c r="E64" s="265"/>
      <c r="F64" s="125"/>
      <c r="G64" s="126"/>
      <c r="H64" s="126"/>
      <c r="I64" s="126"/>
      <c r="J64" s="126"/>
      <c r="K64" s="126"/>
      <c r="L64" s="126"/>
      <c r="M64" s="129"/>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row>
    <row r="65" spans="1:43" x14ac:dyDescent="0.35">
      <c r="A65" s="125"/>
      <c r="B65" s="126"/>
      <c r="C65" s="127"/>
      <c r="D65" s="126"/>
      <c r="E65" s="265"/>
      <c r="F65" s="125"/>
      <c r="G65" s="126"/>
      <c r="H65" s="126"/>
      <c r="I65" s="126"/>
      <c r="J65" s="126"/>
      <c r="K65" s="126"/>
      <c r="L65" s="126"/>
      <c r="M65" s="129"/>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row>
    <row r="66" spans="1:43" x14ac:dyDescent="0.35">
      <c r="A66" s="125"/>
      <c r="B66" s="126"/>
      <c r="C66" s="127"/>
      <c r="D66" s="126"/>
      <c r="E66" s="265"/>
      <c r="F66" s="125"/>
      <c r="G66" s="126"/>
      <c r="H66" s="126"/>
      <c r="I66" s="126"/>
      <c r="J66" s="126"/>
      <c r="K66" s="126"/>
      <c r="L66" s="126"/>
      <c r="M66" s="129"/>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row>
    <row r="67" spans="1:43" x14ac:dyDescent="0.35">
      <c r="A67" s="125"/>
      <c r="B67" s="126"/>
      <c r="C67" s="127"/>
      <c r="D67" s="126"/>
      <c r="E67" s="265"/>
      <c r="F67" s="125"/>
      <c r="G67" s="126"/>
      <c r="H67" s="126"/>
      <c r="I67" s="126"/>
      <c r="J67" s="126"/>
      <c r="K67" s="126"/>
      <c r="L67" s="126"/>
      <c r="M67" s="129"/>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row>
    <row r="68" spans="1:43" x14ac:dyDescent="0.35">
      <c r="A68" s="125"/>
      <c r="B68" s="126"/>
      <c r="C68" s="127"/>
      <c r="D68" s="126"/>
      <c r="E68" s="265"/>
      <c r="F68" s="125"/>
      <c r="G68" s="126"/>
      <c r="H68" s="126"/>
      <c r="I68" s="126"/>
      <c r="J68" s="126"/>
      <c r="K68" s="126"/>
      <c r="L68" s="126"/>
      <c r="M68" s="129"/>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row>
    <row r="69" spans="1:43" x14ac:dyDescent="0.35">
      <c r="A69" s="125"/>
      <c r="B69" s="126"/>
      <c r="C69" s="127"/>
      <c r="D69" s="126"/>
      <c r="E69" s="265"/>
      <c r="F69" s="125"/>
      <c r="G69" s="126"/>
      <c r="H69" s="126"/>
      <c r="I69" s="126"/>
      <c r="J69" s="126"/>
      <c r="K69" s="126"/>
      <c r="L69" s="126"/>
      <c r="M69" s="129"/>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row>
    <row r="70" spans="1:43" x14ac:dyDescent="0.35">
      <c r="A70" s="125"/>
      <c r="B70" s="126"/>
      <c r="C70" s="127"/>
      <c r="D70" s="126"/>
      <c r="E70" s="265"/>
      <c r="F70" s="125"/>
      <c r="G70" s="126"/>
      <c r="H70" s="126"/>
      <c r="I70" s="126"/>
      <c r="J70" s="126"/>
      <c r="K70" s="126"/>
      <c r="L70" s="126"/>
      <c r="M70" s="129"/>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row>
    <row r="71" spans="1:43" x14ac:dyDescent="0.35">
      <c r="A71" s="125"/>
      <c r="B71" s="126"/>
      <c r="C71" s="127"/>
      <c r="D71" s="126"/>
      <c r="E71" s="265"/>
      <c r="F71" s="125"/>
      <c r="G71" s="126"/>
      <c r="H71" s="126"/>
      <c r="I71" s="126"/>
      <c r="J71" s="126"/>
      <c r="K71" s="126"/>
      <c r="L71" s="126"/>
      <c r="M71" s="129"/>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row>
    <row r="72" spans="1:43" x14ac:dyDescent="0.35">
      <c r="A72" s="125"/>
      <c r="B72" s="126"/>
      <c r="C72" s="127"/>
      <c r="D72" s="126"/>
      <c r="E72" s="265"/>
      <c r="F72" s="125"/>
      <c r="G72" s="126"/>
      <c r="H72" s="126"/>
      <c r="I72" s="126"/>
      <c r="J72" s="126"/>
      <c r="K72" s="126"/>
      <c r="L72" s="126"/>
      <c r="M72" s="129"/>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row>
    <row r="73" spans="1:43" x14ac:dyDescent="0.35">
      <c r="A73" s="125"/>
      <c r="B73" s="126"/>
      <c r="C73" s="127"/>
      <c r="D73" s="126"/>
      <c r="E73" s="265"/>
      <c r="F73" s="125"/>
      <c r="G73" s="126"/>
      <c r="H73" s="126"/>
      <c r="I73" s="126"/>
      <c r="J73" s="126"/>
      <c r="K73" s="126"/>
      <c r="L73" s="126"/>
      <c r="M73" s="129"/>
      <c r="N73" s="126"/>
      <c r="O73" s="126"/>
      <c r="P73" s="126"/>
      <c r="Q73" s="126"/>
      <c r="R73" s="126"/>
      <c r="S73" s="126"/>
      <c r="T73" s="126"/>
      <c r="U73" s="126"/>
      <c r="V73" s="126"/>
      <c r="W73" s="126"/>
      <c r="X73" s="126"/>
      <c r="Y73" s="126"/>
      <c r="Z73" s="126"/>
      <c r="AA73" s="126"/>
      <c r="AB73" s="126"/>
      <c r="AC73" s="126"/>
      <c r="AD73" s="126"/>
      <c r="AE73" s="126"/>
      <c r="AF73" s="126"/>
      <c r="AG73" s="126"/>
      <c r="AH73" s="126"/>
      <c r="AI73" s="126"/>
    </row>
    <row r="74" spans="1:43" x14ac:dyDescent="0.35">
      <c r="A74" s="125"/>
      <c r="B74" s="126"/>
      <c r="C74" s="127"/>
      <c r="D74" s="126"/>
      <c r="E74" s="265"/>
      <c r="F74" s="125"/>
      <c r="G74" s="126"/>
      <c r="H74" s="126"/>
      <c r="I74" s="126"/>
      <c r="J74" s="126"/>
      <c r="K74" s="126"/>
      <c r="L74" s="126"/>
      <c r="M74" s="129"/>
      <c r="N74" s="126"/>
      <c r="O74" s="126"/>
      <c r="P74" s="126"/>
      <c r="Q74" s="126"/>
      <c r="R74" s="126"/>
      <c r="S74" s="126"/>
      <c r="T74" s="126"/>
      <c r="U74" s="126"/>
      <c r="V74" s="126"/>
      <c r="W74" s="126"/>
      <c r="X74" s="126"/>
      <c r="Y74" s="126"/>
      <c r="Z74" s="126"/>
      <c r="AA74" s="126"/>
      <c r="AB74" s="126"/>
      <c r="AC74" s="126"/>
      <c r="AD74" s="126"/>
      <c r="AE74" s="126"/>
      <c r="AF74" s="126"/>
      <c r="AG74" s="126"/>
      <c r="AH74" s="126"/>
      <c r="AI74" s="126"/>
    </row>
    <row r="75" spans="1:43" x14ac:dyDescent="0.35">
      <c r="A75" s="125"/>
      <c r="B75" s="126"/>
      <c r="C75" s="127"/>
      <c r="D75" s="126"/>
      <c r="E75" s="265"/>
      <c r="F75" s="125"/>
      <c r="G75" s="126"/>
      <c r="H75" s="126"/>
      <c r="I75" s="126"/>
      <c r="J75" s="126"/>
      <c r="K75" s="126"/>
      <c r="L75" s="126"/>
      <c r="M75" s="129"/>
      <c r="N75" s="126"/>
      <c r="O75" s="126"/>
      <c r="P75" s="126"/>
      <c r="Q75" s="126"/>
      <c r="R75" s="126"/>
      <c r="S75" s="126"/>
      <c r="T75" s="126"/>
      <c r="U75" s="126"/>
      <c r="V75" s="126"/>
      <c r="W75" s="126"/>
      <c r="X75" s="126"/>
      <c r="Y75" s="126"/>
      <c r="Z75" s="126"/>
      <c r="AA75" s="126"/>
      <c r="AB75" s="126"/>
      <c r="AC75" s="126"/>
      <c r="AD75" s="126"/>
      <c r="AE75" s="126"/>
      <c r="AF75" s="126"/>
      <c r="AG75" s="126"/>
      <c r="AH75" s="126"/>
      <c r="AI75" s="126"/>
    </row>
    <row r="76" spans="1:43" x14ac:dyDescent="0.35">
      <c r="A76" s="125"/>
      <c r="B76" s="126"/>
      <c r="C76" s="127"/>
      <c r="D76" s="126"/>
      <c r="E76" s="265"/>
      <c r="F76" s="125"/>
      <c r="G76" s="126"/>
      <c r="H76" s="126"/>
      <c r="I76" s="126"/>
      <c r="J76" s="126"/>
      <c r="K76" s="126"/>
      <c r="L76" s="126"/>
      <c r="M76" s="129"/>
      <c r="N76" s="126"/>
      <c r="O76" s="126"/>
      <c r="P76" s="126"/>
      <c r="Q76" s="126"/>
      <c r="R76" s="126"/>
      <c r="S76" s="126"/>
      <c r="T76" s="126"/>
      <c r="U76" s="126"/>
      <c r="V76" s="126"/>
      <c r="W76" s="126"/>
      <c r="X76" s="126"/>
      <c r="Y76" s="126"/>
      <c r="Z76" s="126"/>
      <c r="AA76" s="126"/>
      <c r="AB76" s="126"/>
      <c r="AC76" s="126"/>
      <c r="AD76" s="126"/>
      <c r="AE76" s="126"/>
      <c r="AF76" s="126"/>
      <c r="AG76" s="126"/>
      <c r="AH76" s="126"/>
      <c r="AI76" s="126"/>
    </row>
    <row r="77" spans="1:43" x14ac:dyDescent="0.35">
      <c r="A77" s="125"/>
      <c r="B77" s="126"/>
      <c r="C77" s="127"/>
      <c r="D77" s="126"/>
      <c r="E77" s="265"/>
      <c r="F77" s="125"/>
      <c r="G77" s="126"/>
      <c r="H77" s="126"/>
      <c r="I77" s="126"/>
      <c r="J77" s="126"/>
      <c r="K77" s="126"/>
      <c r="L77" s="126"/>
      <c r="M77" s="129"/>
      <c r="N77" s="126"/>
      <c r="O77" s="126"/>
      <c r="P77" s="126"/>
      <c r="Q77" s="126"/>
      <c r="R77" s="126"/>
      <c r="S77" s="126"/>
      <c r="T77" s="126"/>
      <c r="U77" s="126"/>
      <c r="V77" s="126"/>
      <c r="W77" s="126"/>
      <c r="X77" s="126"/>
      <c r="Y77" s="126"/>
      <c r="Z77" s="126"/>
      <c r="AA77" s="126"/>
      <c r="AB77" s="126"/>
      <c r="AC77" s="126"/>
      <c r="AD77" s="126"/>
      <c r="AE77" s="126"/>
      <c r="AF77" s="126"/>
      <c r="AG77" s="126"/>
      <c r="AH77" s="126"/>
      <c r="AI77" s="126"/>
    </row>
    <row r="78" spans="1:43" x14ac:dyDescent="0.35">
      <c r="A78" s="125"/>
      <c r="B78" s="126"/>
      <c r="C78" s="127"/>
      <c r="D78" s="126"/>
      <c r="E78" s="265"/>
      <c r="F78" s="125"/>
      <c r="G78" s="126"/>
      <c r="H78" s="126"/>
      <c r="I78" s="126"/>
      <c r="J78" s="126"/>
      <c r="K78" s="126"/>
      <c r="L78" s="126"/>
      <c r="M78" s="129"/>
      <c r="N78" s="126"/>
      <c r="O78" s="126"/>
      <c r="P78" s="126"/>
      <c r="Q78" s="126"/>
      <c r="R78" s="126"/>
      <c r="S78" s="126"/>
      <c r="T78" s="126"/>
      <c r="U78" s="126"/>
      <c r="V78" s="126"/>
      <c r="W78" s="126"/>
      <c r="X78" s="126"/>
      <c r="Y78" s="126"/>
      <c r="Z78" s="126"/>
      <c r="AA78" s="126"/>
      <c r="AB78" s="126"/>
      <c r="AC78" s="126"/>
      <c r="AD78" s="126"/>
      <c r="AE78" s="126"/>
      <c r="AF78" s="126"/>
      <c r="AG78" s="126"/>
      <c r="AH78" s="126"/>
      <c r="AI78" s="126"/>
    </row>
    <row r="79" spans="1:43" x14ac:dyDescent="0.35">
      <c r="A79" s="125"/>
      <c r="B79" s="126"/>
      <c r="C79" s="127"/>
      <c r="D79" s="126"/>
      <c r="E79" s="265"/>
      <c r="F79" s="125"/>
      <c r="G79" s="126"/>
      <c r="H79" s="126"/>
      <c r="I79" s="126"/>
      <c r="J79" s="126"/>
      <c r="K79" s="126"/>
      <c r="L79" s="126"/>
      <c r="M79" s="129"/>
      <c r="N79" s="126"/>
      <c r="O79" s="126"/>
      <c r="P79" s="126"/>
      <c r="Q79" s="126"/>
      <c r="R79" s="126"/>
      <c r="S79" s="126"/>
      <c r="T79" s="126"/>
      <c r="U79" s="126"/>
      <c r="V79" s="126"/>
      <c r="W79" s="126"/>
      <c r="X79" s="126"/>
      <c r="Y79" s="126"/>
      <c r="Z79" s="126"/>
      <c r="AA79" s="126"/>
      <c r="AB79" s="126"/>
      <c r="AC79" s="126"/>
      <c r="AD79" s="126"/>
      <c r="AE79" s="126"/>
      <c r="AF79" s="126"/>
      <c r="AG79" s="126"/>
      <c r="AH79" s="126"/>
      <c r="AI79" s="126"/>
    </row>
    <row r="80" spans="1:43" x14ac:dyDescent="0.35">
      <c r="A80" s="125"/>
      <c r="B80" s="126"/>
      <c r="C80" s="127"/>
      <c r="D80" s="126"/>
      <c r="E80" s="265"/>
      <c r="F80" s="125"/>
      <c r="G80" s="126"/>
      <c r="H80" s="126"/>
      <c r="I80" s="126"/>
      <c r="J80" s="126"/>
      <c r="K80" s="126"/>
      <c r="L80" s="126"/>
      <c r="M80" s="129"/>
      <c r="N80" s="126"/>
      <c r="O80" s="126"/>
      <c r="P80" s="126"/>
      <c r="Q80" s="126"/>
      <c r="R80" s="126"/>
      <c r="S80" s="126"/>
      <c r="T80" s="126"/>
      <c r="U80" s="126"/>
      <c r="V80" s="126"/>
      <c r="W80" s="126"/>
      <c r="X80" s="126"/>
      <c r="Y80" s="126"/>
      <c r="Z80" s="126"/>
      <c r="AA80" s="126"/>
      <c r="AB80" s="126"/>
      <c r="AC80" s="126"/>
      <c r="AD80" s="126"/>
      <c r="AE80" s="126"/>
      <c r="AF80" s="126"/>
      <c r="AG80" s="126"/>
      <c r="AH80" s="126"/>
      <c r="AI80" s="126"/>
    </row>
    <row r="81" spans="1:35" x14ac:dyDescent="0.35">
      <c r="A81" s="125"/>
      <c r="B81" s="126"/>
      <c r="C81" s="127"/>
      <c r="D81" s="126"/>
      <c r="E81" s="265"/>
      <c r="F81" s="125"/>
      <c r="G81" s="126"/>
      <c r="H81" s="126"/>
      <c r="I81" s="126"/>
      <c r="J81" s="126"/>
      <c r="K81" s="126"/>
      <c r="L81" s="126"/>
      <c r="M81" s="129"/>
      <c r="N81" s="126"/>
      <c r="O81" s="126"/>
      <c r="P81" s="126"/>
      <c r="Q81" s="126"/>
      <c r="R81" s="126"/>
      <c r="S81" s="126"/>
      <c r="T81" s="126"/>
      <c r="U81" s="126"/>
      <c r="V81" s="126"/>
      <c r="W81" s="126"/>
      <c r="X81" s="126"/>
      <c r="Y81" s="126"/>
      <c r="Z81" s="126"/>
      <c r="AA81" s="126"/>
      <c r="AB81" s="126"/>
      <c r="AC81" s="126"/>
      <c r="AD81" s="126"/>
      <c r="AE81" s="126"/>
      <c r="AF81" s="126"/>
      <c r="AG81" s="126"/>
      <c r="AH81" s="126"/>
      <c r="AI81" s="126"/>
    </row>
    <row r="82" spans="1:35" x14ac:dyDescent="0.35">
      <c r="A82" s="125"/>
      <c r="B82" s="126"/>
      <c r="C82" s="127"/>
      <c r="D82" s="126"/>
      <c r="E82" s="265"/>
      <c r="F82" s="125"/>
      <c r="G82" s="126"/>
      <c r="H82" s="126"/>
      <c r="I82" s="126"/>
      <c r="J82" s="126"/>
      <c r="K82" s="126"/>
      <c r="L82" s="126"/>
      <c r="M82" s="129"/>
      <c r="N82" s="126"/>
      <c r="O82" s="126"/>
      <c r="P82" s="126"/>
      <c r="Q82" s="126"/>
      <c r="R82" s="126"/>
      <c r="S82" s="126"/>
      <c r="T82" s="126"/>
      <c r="U82" s="126"/>
      <c r="V82" s="126"/>
      <c r="W82" s="126"/>
      <c r="X82" s="126"/>
      <c r="Y82" s="126"/>
      <c r="Z82" s="126"/>
      <c r="AA82" s="126"/>
      <c r="AB82" s="126"/>
      <c r="AC82" s="126"/>
      <c r="AD82" s="126"/>
      <c r="AE82" s="126"/>
      <c r="AF82" s="126"/>
      <c r="AG82" s="126"/>
      <c r="AH82" s="126"/>
      <c r="AI82" s="126"/>
    </row>
    <row r="83" spans="1:35" x14ac:dyDescent="0.35">
      <c r="A83" s="125"/>
      <c r="B83" s="126"/>
      <c r="C83" s="127"/>
      <c r="D83" s="126"/>
      <c r="E83" s="265"/>
      <c r="F83" s="125"/>
      <c r="G83" s="126"/>
      <c r="H83" s="126"/>
      <c r="I83" s="126"/>
      <c r="J83" s="126"/>
      <c r="K83" s="126"/>
      <c r="L83" s="126"/>
      <c r="M83" s="129"/>
      <c r="N83" s="126"/>
      <c r="O83" s="126"/>
      <c r="P83" s="126"/>
      <c r="Q83" s="126"/>
      <c r="R83" s="126"/>
      <c r="S83" s="126"/>
      <c r="T83" s="126"/>
      <c r="U83" s="126"/>
      <c r="V83" s="126"/>
      <c r="W83" s="126"/>
      <c r="X83" s="126"/>
      <c r="Y83" s="126"/>
      <c r="Z83" s="126"/>
      <c r="AA83" s="126"/>
      <c r="AB83" s="126"/>
      <c r="AC83" s="126"/>
      <c r="AD83" s="126"/>
      <c r="AE83" s="126"/>
      <c r="AF83" s="126"/>
      <c r="AG83" s="126"/>
      <c r="AH83" s="126"/>
      <c r="AI83" s="126"/>
    </row>
    <row r="84" spans="1:35" x14ac:dyDescent="0.35">
      <c r="A84" s="125"/>
      <c r="B84" s="126"/>
      <c r="C84" s="127"/>
      <c r="D84" s="126"/>
      <c r="E84" s="265"/>
      <c r="F84" s="125"/>
      <c r="G84" s="126"/>
      <c r="H84" s="126"/>
      <c r="I84" s="126"/>
      <c r="J84" s="126"/>
      <c r="K84" s="126"/>
      <c r="L84" s="126"/>
      <c r="M84" s="129"/>
      <c r="N84" s="126"/>
      <c r="O84" s="126"/>
      <c r="P84" s="126"/>
      <c r="Q84" s="126"/>
      <c r="R84" s="126"/>
      <c r="S84" s="126"/>
      <c r="T84" s="126"/>
      <c r="U84" s="126"/>
      <c r="V84" s="126"/>
      <c r="W84" s="126"/>
      <c r="X84" s="126"/>
      <c r="Y84" s="126"/>
      <c r="Z84" s="126"/>
      <c r="AA84" s="126"/>
      <c r="AB84" s="126"/>
      <c r="AC84" s="126"/>
      <c r="AD84" s="126"/>
      <c r="AE84" s="126"/>
      <c r="AF84" s="126"/>
      <c r="AG84" s="126"/>
      <c r="AH84" s="126"/>
      <c r="AI84" s="126"/>
    </row>
    <row r="85" spans="1:35" x14ac:dyDescent="0.35">
      <c r="A85" s="125"/>
      <c r="B85" s="126"/>
      <c r="C85" s="127"/>
      <c r="D85" s="126"/>
      <c r="E85" s="265"/>
      <c r="F85" s="125"/>
      <c r="G85" s="126"/>
      <c r="H85" s="126"/>
      <c r="I85" s="126"/>
      <c r="J85" s="126"/>
      <c r="K85" s="126"/>
      <c r="L85" s="126"/>
      <c r="M85" s="129"/>
      <c r="N85" s="126"/>
      <c r="O85" s="126"/>
      <c r="P85" s="126"/>
      <c r="Q85" s="126"/>
      <c r="R85" s="126"/>
      <c r="S85" s="126"/>
      <c r="T85" s="126"/>
      <c r="U85" s="126"/>
      <c r="V85" s="126"/>
      <c r="W85" s="126"/>
      <c r="X85" s="126"/>
      <c r="Y85" s="126"/>
      <c r="Z85" s="126"/>
      <c r="AA85" s="126"/>
      <c r="AB85" s="126"/>
      <c r="AC85" s="126"/>
      <c r="AD85" s="126"/>
      <c r="AE85" s="126"/>
      <c r="AF85" s="126"/>
      <c r="AG85" s="126"/>
      <c r="AH85" s="126"/>
      <c r="AI85" s="126"/>
    </row>
    <row r="86" spans="1:35" x14ac:dyDescent="0.35">
      <c r="A86" s="125"/>
      <c r="B86" s="126"/>
      <c r="C86" s="127"/>
      <c r="D86" s="126"/>
      <c r="E86" s="265"/>
      <c r="F86" s="125"/>
      <c r="G86" s="126"/>
      <c r="H86" s="126"/>
      <c r="I86" s="126"/>
      <c r="J86" s="126"/>
      <c r="K86" s="126"/>
      <c r="L86" s="126"/>
      <c r="M86" s="129"/>
      <c r="N86" s="126"/>
      <c r="O86" s="126"/>
      <c r="P86" s="126"/>
      <c r="Q86" s="126"/>
      <c r="R86" s="126"/>
      <c r="S86" s="126"/>
      <c r="T86" s="126"/>
      <c r="U86" s="126"/>
      <c r="V86" s="126"/>
      <c r="W86" s="126"/>
      <c r="X86" s="126"/>
      <c r="Y86" s="126"/>
      <c r="Z86" s="126"/>
      <c r="AA86" s="126"/>
      <c r="AB86" s="126"/>
      <c r="AC86" s="126"/>
      <c r="AD86" s="126"/>
      <c r="AE86" s="126"/>
      <c r="AF86" s="126"/>
      <c r="AG86" s="126"/>
      <c r="AH86" s="126"/>
      <c r="AI86" s="126"/>
    </row>
    <row r="87" spans="1:35" x14ac:dyDescent="0.35">
      <c r="A87" s="125"/>
      <c r="B87" s="126"/>
      <c r="C87" s="127"/>
      <c r="D87" s="126"/>
      <c r="E87" s="265"/>
      <c r="F87" s="125"/>
      <c r="G87" s="126"/>
      <c r="H87" s="126"/>
      <c r="I87" s="126"/>
      <c r="J87" s="126"/>
      <c r="K87" s="126"/>
      <c r="L87" s="126"/>
      <c r="M87" s="129"/>
      <c r="N87" s="126"/>
      <c r="O87" s="126"/>
      <c r="P87" s="126"/>
      <c r="Q87" s="126"/>
      <c r="R87" s="126"/>
      <c r="S87" s="126"/>
      <c r="T87" s="126"/>
      <c r="U87" s="126"/>
      <c r="V87" s="126"/>
      <c r="W87" s="126"/>
      <c r="X87" s="126"/>
      <c r="Y87" s="126"/>
      <c r="Z87" s="126"/>
      <c r="AA87" s="126"/>
      <c r="AB87" s="126"/>
      <c r="AC87" s="126"/>
      <c r="AD87" s="126"/>
      <c r="AE87" s="126"/>
      <c r="AF87" s="126"/>
      <c r="AG87" s="126"/>
      <c r="AH87" s="126"/>
      <c r="AI87" s="126"/>
    </row>
    <row r="88" spans="1:35" x14ac:dyDescent="0.35">
      <c r="A88" s="125"/>
      <c r="B88" s="126"/>
      <c r="C88" s="127"/>
      <c r="D88" s="126"/>
      <c r="E88" s="265"/>
      <c r="F88" s="125"/>
      <c r="G88" s="126"/>
      <c r="H88" s="126"/>
      <c r="I88" s="126"/>
      <c r="J88" s="126"/>
      <c r="K88" s="126"/>
      <c r="L88" s="126"/>
      <c r="M88" s="129"/>
      <c r="N88" s="126"/>
      <c r="O88" s="126"/>
      <c r="P88" s="126"/>
      <c r="Q88" s="126"/>
      <c r="R88" s="126"/>
      <c r="S88" s="126"/>
      <c r="T88" s="126"/>
      <c r="U88" s="126"/>
      <c r="V88" s="126"/>
      <c r="W88" s="126"/>
      <c r="X88" s="126"/>
      <c r="Y88" s="126"/>
      <c r="Z88" s="126"/>
      <c r="AA88" s="126"/>
      <c r="AB88" s="126"/>
      <c r="AC88" s="126"/>
      <c r="AD88" s="126"/>
      <c r="AE88" s="126"/>
      <c r="AF88" s="126"/>
      <c r="AG88" s="126"/>
      <c r="AH88" s="126"/>
      <c r="AI88" s="126"/>
    </row>
    <row r="89" spans="1:35" x14ac:dyDescent="0.35">
      <c r="A89" s="125"/>
      <c r="B89" s="126"/>
      <c r="C89" s="127"/>
      <c r="D89" s="126"/>
      <c r="E89" s="265"/>
      <c r="F89" s="125"/>
      <c r="G89" s="126"/>
      <c r="H89" s="126"/>
      <c r="I89" s="126"/>
      <c r="J89" s="126"/>
      <c r="K89" s="126"/>
      <c r="L89" s="126"/>
      <c r="M89" s="129"/>
      <c r="N89" s="126"/>
      <c r="O89" s="126"/>
      <c r="P89" s="126"/>
      <c r="Q89" s="126"/>
      <c r="R89" s="126"/>
      <c r="S89" s="126"/>
      <c r="T89" s="126"/>
      <c r="U89" s="126"/>
      <c r="V89" s="126"/>
      <c r="W89" s="126"/>
      <c r="X89" s="126"/>
      <c r="Y89" s="126"/>
      <c r="Z89" s="126"/>
      <c r="AA89" s="126"/>
      <c r="AB89" s="126"/>
      <c r="AC89" s="126"/>
      <c r="AD89" s="126"/>
      <c r="AE89" s="126"/>
      <c r="AF89" s="126"/>
      <c r="AG89" s="126"/>
      <c r="AH89" s="126"/>
      <c r="AI89" s="126"/>
    </row>
    <row r="90" spans="1:35" x14ac:dyDescent="0.35">
      <c r="A90" s="125"/>
      <c r="B90" s="126"/>
      <c r="C90" s="127"/>
      <c r="D90" s="126"/>
      <c r="E90" s="265"/>
      <c r="F90" s="125"/>
      <c r="G90" s="126"/>
      <c r="H90" s="126"/>
      <c r="I90" s="126"/>
      <c r="J90" s="126"/>
      <c r="K90" s="126"/>
      <c r="L90" s="126"/>
      <c r="M90" s="129"/>
      <c r="N90" s="126"/>
      <c r="O90" s="126"/>
      <c r="P90" s="126"/>
      <c r="Q90" s="126"/>
      <c r="R90" s="126"/>
      <c r="S90" s="126"/>
      <c r="T90" s="126"/>
      <c r="U90" s="126"/>
      <c r="V90" s="126"/>
      <c r="W90" s="126"/>
      <c r="X90" s="126"/>
      <c r="Y90" s="126"/>
      <c r="Z90" s="126"/>
      <c r="AA90" s="126"/>
      <c r="AB90" s="126"/>
      <c r="AC90" s="126"/>
      <c r="AD90" s="126"/>
      <c r="AE90" s="126"/>
      <c r="AF90" s="126"/>
      <c r="AG90" s="126"/>
      <c r="AH90" s="126"/>
      <c r="AI90" s="126"/>
    </row>
    <row r="91" spans="1:35" x14ac:dyDescent="0.35">
      <c r="A91" s="125"/>
      <c r="B91" s="126"/>
      <c r="C91" s="127"/>
      <c r="D91" s="126"/>
      <c r="E91" s="265"/>
      <c r="F91" s="125"/>
      <c r="G91" s="126"/>
      <c r="H91" s="126"/>
      <c r="I91" s="126"/>
      <c r="J91" s="126"/>
      <c r="K91" s="126"/>
      <c r="L91" s="126"/>
      <c r="M91" s="129"/>
      <c r="N91" s="126"/>
      <c r="O91" s="126"/>
      <c r="P91" s="126"/>
      <c r="Q91" s="126"/>
      <c r="R91" s="126"/>
      <c r="S91" s="126"/>
      <c r="T91" s="126"/>
      <c r="U91" s="126"/>
      <c r="V91" s="126"/>
      <c r="W91" s="126"/>
      <c r="X91" s="126"/>
      <c r="Y91" s="126"/>
      <c r="Z91" s="126"/>
      <c r="AA91" s="126"/>
      <c r="AB91" s="126"/>
      <c r="AC91" s="126"/>
      <c r="AD91" s="126"/>
      <c r="AE91" s="126"/>
      <c r="AF91" s="126"/>
      <c r="AG91" s="126"/>
      <c r="AH91" s="126"/>
      <c r="AI91" s="126"/>
    </row>
    <row r="92" spans="1:35" x14ac:dyDescent="0.35">
      <c r="A92" s="125"/>
      <c r="B92" s="126"/>
      <c r="C92" s="127"/>
      <c r="D92" s="126"/>
      <c r="E92" s="265"/>
      <c r="F92" s="125"/>
      <c r="G92" s="126"/>
      <c r="H92" s="126"/>
      <c r="I92" s="126"/>
      <c r="J92" s="126"/>
      <c r="K92" s="126"/>
      <c r="L92" s="126"/>
      <c r="M92" s="129"/>
      <c r="N92" s="126"/>
      <c r="O92" s="126"/>
      <c r="P92" s="126"/>
      <c r="Q92" s="126"/>
      <c r="R92" s="126"/>
      <c r="S92" s="126"/>
      <c r="T92" s="126"/>
      <c r="U92" s="126"/>
      <c r="V92" s="126"/>
      <c r="W92" s="126"/>
      <c r="X92" s="126"/>
      <c r="Y92" s="126"/>
      <c r="Z92" s="126"/>
      <c r="AA92" s="126"/>
      <c r="AB92" s="126"/>
      <c r="AC92" s="126"/>
      <c r="AD92" s="126"/>
      <c r="AE92" s="126"/>
      <c r="AF92" s="126"/>
      <c r="AG92" s="126"/>
      <c r="AH92" s="126"/>
      <c r="AI92" s="126"/>
    </row>
    <row r="93" spans="1:35" x14ac:dyDescent="0.35">
      <c r="A93" s="125"/>
      <c r="B93" s="126"/>
      <c r="C93" s="127"/>
      <c r="D93" s="126"/>
      <c r="E93" s="265"/>
      <c r="F93" s="125"/>
      <c r="G93" s="126"/>
      <c r="H93" s="126"/>
      <c r="I93" s="126"/>
      <c r="J93" s="126"/>
      <c r="K93" s="126"/>
      <c r="L93" s="126"/>
      <c r="M93" s="129"/>
      <c r="N93" s="126"/>
      <c r="O93" s="126"/>
      <c r="P93" s="126"/>
      <c r="Q93" s="126"/>
      <c r="R93" s="126"/>
      <c r="S93" s="126"/>
      <c r="T93" s="126"/>
      <c r="U93" s="126"/>
      <c r="V93" s="126"/>
      <c r="W93" s="126"/>
      <c r="X93" s="126"/>
      <c r="Y93" s="126"/>
      <c r="Z93" s="126"/>
      <c r="AA93" s="126"/>
      <c r="AB93" s="126"/>
      <c r="AC93" s="126"/>
      <c r="AD93" s="126"/>
      <c r="AE93" s="126"/>
      <c r="AF93" s="126"/>
      <c r="AG93" s="126"/>
      <c r="AH93" s="126"/>
      <c r="AI93" s="126"/>
    </row>
    <row r="94" spans="1:35" x14ac:dyDescent="0.35">
      <c r="A94" s="125"/>
      <c r="B94" s="126"/>
      <c r="C94" s="127"/>
      <c r="D94" s="126"/>
      <c r="E94" s="265"/>
      <c r="F94" s="125"/>
      <c r="G94" s="126"/>
      <c r="H94" s="126"/>
      <c r="I94" s="126"/>
      <c r="J94" s="126"/>
      <c r="K94" s="126"/>
      <c r="L94" s="126"/>
      <c r="M94" s="129"/>
      <c r="N94" s="126"/>
      <c r="O94" s="126"/>
      <c r="P94" s="126"/>
      <c r="Q94" s="126"/>
      <c r="R94" s="126"/>
      <c r="S94" s="126"/>
      <c r="T94" s="126"/>
      <c r="U94" s="126"/>
      <c r="V94" s="126"/>
      <c r="W94" s="126"/>
      <c r="X94" s="126"/>
      <c r="Y94" s="126"/>
      <c r="Z94" s="126"/>
      <c r="AA94" s="126"/>
      <c r="AB94" s="126"/>
      <c r="AC94" s="126"/>
      <c r="AD94" s="126"/>
      <c r="AE94" s="126"/>
      <c r="AF94" s="126"/>
      <c r="AG94" s="126"/>
      <c r="AH94" s="126"/>
      <c r="AI94" s="126"/>
    </row>
    <row r="95" spans="1:35" x14ac:dyDescent="0.35">
      <c r="A95" s="125"/>
      <c r="B95" s="126"/>
      <c r="C95" s="127"/>
      <c r="D95" s="126"/>
      <c r="E95" s="265"/>
      <c r="F95" s="125"/>
      <c r="G95" s="126"/>
      <c r="H95" s="126"/>
      <c r="I95" s="126"/>
      <c r="J95" s="126"/>
      <c r="K95" s="126"/>
      <c r="L95" s="126"/>
      <c r="M95" s="129"/>
      <c r="N95" s="126"/>
      <c r="O95" s="126"/>
      <c r="P95" s="126"/>
      <c r="Q95" s="126"/>
      <c r="R95" s="126"/>
      <c r="S95" s="126"/>
      <c r="T95" s="126"/>
      <c r="U95" s="126"/>
      <c r="V95" s="126"/>
      <c r="W95" s="126"/>
      <c r="X95" s="126"/>
      <c r="Y95" s="126"/>
      <c r="Z95" s="126"/>
      <c r="AA95" s="126"/>
      <c r="AB95" s="126"/>
      <c r="AC95" s="126"/>
      <c r="AD95" s="126"/>
      <c r="AE95" s="126"/>
      <c r="AF95" s="126"/>
      <c r="AG95" s="126"/>
      <c r="AH95" s="126"/>
      <c r="AI95" s="126"/>
    </row>
    <row r="96" spans="1:35" x14ac:dyDescent="0.35">
      <c r="A96" s="125"/>
      <c r="B96" s="126"/>
      <c r="C96" s="127"/>
      <c r="D96" s="126"/>
      <c r="E96" s="265"/>
      <c r="F96" s="125"/>
      <c r="G96" s="126"/>
      <c r="H96" s="126"/>
      <c r="I96" s="126"/>
      <c r="J96" s="126"/>
      <c r="K96" s="126"/>
      <c r="L96" s="126"/>
      <c r="M96" s="129"/>
      <c r="N96" s="126"/>
      <c r="O96" s="126"/>
      <c r="P96" s="126"/>
      <c r="Q96" s="126"/>
      <c r="R96" s="126"/>
      <c r="S96" s="126"/>
      <c r="T96" s="126"/>
      <c r="U96" s="126"/>
      <c r="V96" s="126"/>
      <c r="W96" s="126"/>
      <c r="X96" s="126"/>
      <c r="Y96" s="126"/>
      <c r="Z96" s="126"/>
      <c r="AA96" s="126"/>
      <c r="AB96" s="126"/>
      <c r="AC96" s="126"/>
      <c r="AD96" s="126"/>
      <c r="AE96" s="126"/>
      <c r="AF96" s="126"/>
      <c r="AG96" s="126"/>
      <c r="AH96" s="126"/>
      <c r="AI96" s="126"/>
    </row>
    <row r="97" spans="1:35" x14ac:dyDescent="0.35">
      <c r="A97" s="125"/>
      <c r="B97" s="126"/>
      <c r="C97" s="127"/>
      <c r="D97" s="126"/>
      <c r="E97" s="265"/>
      <c r="F97" s="125"/>
      <c r="G97" s="126"/>
      <c r="H97" s="126"/>
      <c r="I97" s="126"/>
      <c r="J97" s="126"/>
      <c r="K97" s="126"/>
      <c r="L97" s="126"/>
      <c r="M97" s="129"/>
      <c r="N97" s="126"/>
      <c r="O97" s="126"/>
      <c r="P97" s="126"/>
      <c r="Q97" s="126"/>
      <c r="R97" s="126"/>
      <c r="S97" s="126"/>
      <c r="T97" s="126"/>
      <c r="U97" s="126"/>
      <c r="V97" s="126"/>
      <c r="W97" s="126"/>
      <c r="X97" s="126"/>
      <c r="Y97" s="126"/>
      <c r="Z97" s="126"/>
      <c r="AA97" s="126"/>
      <c r="AB97" s="126"/>
      <c r="AC97" s="126"/>
      <c r="AD97" s="126"/>
      <c r="AE97" s="126"/>
      <c r="AF97" s="126"/>
      <c r="AG97" s="126"/>
      <c r="AH97" s="126"/>
      <c r="AI97" s="126"/>
    </row>
    <row r="98" spans="1:35" x14ac:dyDescent="0.35">
      <c r="A98" s="125"/>
      <c r="B98" s="126"/>
      <c r="C98" s="127"/>
      <c r="D98" s="126"/>
      <c r="E98" s="265"/>
      <c r="F98" s="125"/>
      <c r="G98" s="126"/>
      <c r="H98" s="126"/>
      <c r="I98" s="126"/>
      <c r="J98" s="126"/>
      <c r="K98" s="126"/>
      <c r="L98" s="126"/>
      <c r="M98" s="129"/>
      <c r="N98" s="126"/>
      <c r="O98" s="126"/>
      <c r="P98" s="126"/>
      <c r="Q98" s="126"/>
      <c r="R98" s="126"/>
      <c r="S98" s="126"/>
      <c r="T98" s="126"/>
      <c r="U98" s="126"/>
      <c r="V98" s="126"/>
      <c r="W98" s="126"/>
      <c r="X98" s="126"/>
      <c r="Y98" s="126"/>
      <c r="Z98" s="126"/>
      <c r="AA98" s="126"/>
      <c r="AB98" s="126"/>
      <c r="AC98" s="126"/>
      <c r="AD98" s="126"/>
      <c r="AE98" s="126"/>
      <c r="AF98" s="126"/>
      <c r="AG98" s="126"/>
      <c r="AH98" s="126"/>
      <c r="AI98" s="126"/>
    </row>
    <row r="99" spans="1:35" x14ac:dyDescent="0.35">
      <c r="A99" s="125"/>
      <c r="B99" s="126"/>
      <c r="C99" s="127"/>
      <c r="D99" s="126"/>
      <c r="E99" s="265"/>
      <c r="F99" s="125"/>
      <c r="G99" s="126"/>
      <c r="H99" s="126"/>
      <c r="I99" s="126"/>
      <c r="J99" s="126"/>
      <c r="K99" s="126"/>
      <c r="L99" s="126"/>
      <c r="M99" s="129"/>
      <c r="N99" s="126"/>
      <c r="O99" s="126"/>
      <c r="P99" s="126"/>
      <c r="Q99" s="126"/>
      <c r="R99" s="126"/>
      <c r="S99" s="126"/>
      <c r="T99" s="126"/>
      <c r="U99" s="126"/>
      <c r="V99" s="126"/>
      <c r="W99" s="126"/>
      <c r="X99" s="126"/>
      <c r="Y99" s="126"/>
      <c r="Z99" s="126"/>
      <c r="AA99" s="126"/>
      <c r="AB99" s="126"/>
      <c r="AC99" s="126"/>
      <c r="AD99" s="126"/>
      <c r="AE99" s="126"/>
      <c r="AF99" s="126"/>
      <c r="AG99" s="126"/>
      <c r="AH99" s="126"/>
      <c r="AI99" s="126"/>
    </row>
    <row r="100" spans="1:35" x14ac:dyDescent="0.35">
      <c r="A100" s="125"/>
      <c r="B100" s="126"/>
      <c r="C100" s="127"/>
      <c r="D100" s="126"/>
      <c r="E100" s="265"/>
      <c r="F100" s="125"/>
      <c r="G100" s="126"/>
      <c r="H100" s="126"/>
      <c r="I100" s="126"/>
      <c r="J100" s="126"/>
      <c r="K100" s="126"/>
      <c r="L100" s="126"/>
      <c r="M100" s="129"/>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row>
    <row r="101" spans="1:35" x14ac:dyDescent="0.35">
      <c r="A101" s="125"/>
      <c r="B101" s="126"/>
      <c r="C101" s="127"/>
      <c r="D101" s="126"/>
      <c r="E101" s="265"/>
      <c r="F101" s="125"/>
      <c r="G101" s="126"/>
      <c r="H101" s="126"/>
      <c r="I101" s="126"/>
      <c r="J101" s="126"/>
      <c r="K101" s="126"/>
      <c r="L101" s="126"/>
      <c r="M101" s="129"/>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row>
    <row r="102" spans="1:35" x14ac:dyDescent="0.35">
      <c r="A102" s="125"/>
      <c r="B102" s="126"/>
      <c r="C102" s="127"/>
      <c r="D102" s="126"/>
      <c r="E102" s="265"/>
      <c r="F102" s="125"/>
      <c r="G102" s="126"/>
      <c r="H102" s="126"/>
      <c r="I102" s="126"/>
      <c r="J102" s="126"/>
      <c r="K102" s="126"/>
      <c r="L102" s="126"/>
      <c r="M102" s="129"/>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row>
    <row r="103" spans="1:35" x14ac:dyDescent="0.35">
      <c r="A103" s="125"/>
      <c r="B103" s="126"/>
      <c r="C103" s="127"/>
      <c r="D103" s="126"/>
      <c r="E103" s="265"/>
      <c r="F103" s="125"/>
      <c r="G103" s="126"/>
      <c r="H103" s="126"/>
      <c r="I103" s="126"/>
      <c r="J103" s="126"/>
      <c r="K103" s="126"/>
      <c r="L103" s="126"/>
      <c r="M103" s="129"/>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row>
    <row r="104" spans="1:35" x14ac:dyDescent="0.35">
      <c r="A104" s="125"/>
      <c r="B104" s="126"/>
      <c r="C104" s="127"/>
      <c r="D104" s="126"/>
      <c r="E104" s="265"/>
      <c r="F104" s="125"/>
      <c r="G104" s="126"/>
      <c r="H104" s="126"/>
      <c r="I104" s="126"/>
      <c r="J104" s="126"/>
      <c r="K104" s="126"/>
      <c r="L104" s="126"/>
      <c r="M104" s="129"/>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row>
    <row r="105" spans="1:35" x14ac:dyDescent="0.35">
      <c r="A105" s="125"/>
      <c r="B105" s="126"/>
      <c r="C105" s="127"/>
      <c r="D105" s="126"/>
      <c r="E105" s="265"/>
      <c r="F105" s="125"/>
      <c r="G105" s="126"/>
      <c r="H105" s="126"/>
      <c r="I105" s="126"/>
      <c r="J105" s="126"/>
      <c r="K105" s="126"/>
      <c r="L105" s="126"/>
      <c r="M105" s="129"/>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row>
    <row r="106" spans="1:35" x14ac:dyDescent="0.35">
      <c r="A106" s="125"/>
      <c r="B106" s="126"/>
      <c r="C106" s="127"/>
      <c r="D106" s="126"/>
      <c r="E106" s="265"/>
      <c r="F106" s="125"/>
      <c r="G106" s="126"/>
      <c r="H106" s="126"/>
      <c r="I106" s="126"/>
      <c r="J106" s="126"/>
      <c r="K106" s="126"/>
      <c r="L106" s="126"/>
      <c r="M106" s="129"/>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row>
    <row r="107" spans="1:35" x14ac:dyDescent="0.35">
      <c r="A107" s="125"/>
      <c r="B107" s="126"/>
      <c r="C107" s="127"/>
      <c r="D107" s="126"/>
      <c r="E107" s="265"/>
      <c r="F107" s="125"/>
      <c r="G107" s="126"/>
      <c r="H107" s="126"/>
      <c r="I107" s="126"/>
      <c r="J107" s="126"/>
      <c r="K107" s="126"/>
      <c r="L107" s="126"/>
      <c r="M107" s="129"/>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row>
    <row r="108" spans="1:35" x14ac:dyDescent="0.35">
      <c r="A108" s="125"/>
      <c r="B108" s="126"/>
      <c r="C108" s="127"/>
      <c r="D108" s="126"/>
      <c r="E108" s="265"/>
      <c r="F108" s="125"/>
      <c r="G108" s="126"/>
      <c r="H108" s="126"/>
      <c r="I108" s="126"/>
      <c r="J108" s="126"/>
      <c r="K108" s="126"/>
      <c r="L108" s="126"/>
      <c r="M108" s="129"/>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row>
    <row r="109" spans="1:35" x14ac:dyDescent="0.35">
      <c r="A109" s="125"/>
      <c r="B109" s="126"/>
      <c r="C109" s="127"/>
      <c r="D109" s="126"/>
      <c r="E109" s="265"/>
      <c r="F109" s="125"/>
      <c r="G109" s="126"/>
      <c r="H109" s="126"/>
      <c r="I109" s="126"/>
      <c r="J109" s="126"/>
      <c r="K109" s="126"/>
      <c r="L109" s="126"/>
      <c r="M109" s="129"/>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row>
    <row r="110" spans="1:35" x14ac:dyDescent="0.35">
      <c r="A110" s="125"/>
      <c r="B110" s="126"/>
      <c r="C110" s="127"/>
      <c r="D110" s="126"/>
      <c r="E110" s="265"/>
      <c r="F110" s="125"/>
      <c r="G110" s="126"/>
      <c r="H110" s="126"/>
      <c r="I110" s="126"/>
      <c r="J110" s="126"/>
      <c r="K110" s="126"/>
      <c r="L110" s="126"/>
      <c r="M110" s="129"/>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row>
    <row r="111" spans="1:35" x14ac:dyDescent="0.35">
      <c r="A111" s="125"/>
      <c r="B111" s="126"/>
      <c r="C111" s="127"/>
      <c r="D111" s="126"/>
      <c r="E111" s="265"/>
      <c r="F111" s="125"/>
      <c r="G111" s="126"/>
      <c r="H111" s="126"/>
      <c r="I111" s="126"/>
      <c r="J111" s="126"/>
      <c r="K111" s="126"/>
      <c r="L111" s="126"/>
      <c r="M111" s="129"/>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row>
    <row r="112" spans="1:35" x14ac:dyDescent="0.35">
      <c r="A112" s="125"/>
      <c r="B112" s="126"/>
      <c r="C112" s="127"/>
      <c r="D112" s="126"/>
      <c r="E112" s="265"/>
      <c r="F112" s="125"/>
      <c r="G112" s="126"/>
      <c r="H112" s="126"/>
      <c r="I112" s="126"/>
      <c r="J112" s="126"/>
      <c r="K112" s="126"/>
      <c r="L112" s="126"/>
      <c r="M112" s="129"/>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row>
    <row r="113" spans="1:35" x14ac:dyDescent="0.35">
      <c r="A113" s="125"/>
      <c r="B113" s="126"/>
      <c r="C113" s="127"/>
      <c r="D113" s="126"/>
      <c r="E113" s="265"/>
      <c r="F113" s="125"/>
      <c r="G113" s="126"/>
      <c r="H113" s="126"/>
      <c r="I113" s="126"/>
      <c r="J113" s="126"/>
      <c r="K113" s="126"/>
      <c r="L113" s="126"/>
      <c r="M113" s="129"/>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row>
    <row r="114" spans="1:35" x14ac:dyDescent="0.35">
      <c r="A114" s="125"/>
      <c r="B114" s="126"/>
      <c r="C114" s="127"/>
      <c r="D114" s="126"/>
      <c r="E114" s="265"/>
      <c r="F114" s="125"/>
      <c r="G114" s="126"/>
      <c r="H114" s="126"/>
      <c r="I114" s="126"/>
      <c r="J114" s="126"/>
      <c r="K114" s="126"/>
      <c r="L114" s="126"/>
      <c r="M114" s="129"/>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row>
    <row r="115" spans="1:35" x14ac:dyDescent="0.35">
      <c r="A115" s="125"/>
      <c r="B115" s="126"/>
      <c r="C115" s="127"/>
      <c r="D115" s="126"/>
      <c r="E115" s="265"/>
      <c r="F115" s="125"/>
      <c r="G115" s="126"/>
      <c r="H115" s="126"/>
      <c r="I115" s="126"/>
      <c r="J115" s="126"/>
      <c r="K115" s="126"/>
      <c r="L115" s="126"/>
      <c r="M115" s="129"/>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row>
    <row r="116" spans="1:35" x14ac:dyDescent="0.35">
      <c r="A116" s="125"/>
      <c r="B116" s="126"/>
      <c r="C116" s="127"/>
      <c r="D116" s="126"/>
      <c r="E116" s="265"/>
      <c r="F116" s="125"/>
      <c r="G116" s="126"/>
      <c r="H116" s="126"/>
      <c r="I116" s="126"/>
      <c r="J116" s="126"/>
      <c r="K116" s="126"/>
      <c r="L116" s="126"/>
      <c r="M116" s="129"/>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row>
    <row r="117" spans="1:35" x14ac:dyDescent="0.35">
      <c r="A117" s="125"/>
      <c r="B117" s="126"/>
      <c r="C117" s="127"/>
      <c r="D117" s="126"/>
      <c r="E117" s="265"/>
      <c r="F117" s="125"/>
      <c r="G117" s="126"/>
      <c r="H117" s="126"/>
      <c r="I117" s="126"/>
      <c r="J117" s="126"/>
      <c r="K117" s="126"/>
      <c r="L117" s="126"/>
      <c r="M117" s="129"/>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row>
    <row r="118" spans="1:35" x14ac:dyDescent="0.35">
      <c r="A118" s="125"/>
      <c r="B118" s="126"/>
      <c r="C118" s="127"/>
      <c r="D118" s="126"/>
      <c r="E118" s="265"/>
      <c r="F118" s="125"/>
      <c r="G118" s="126"/>
      <c r="H118" s="126"/>
      <c r="I118" s="126"/>
      <c r="J118" s="126"/>
      <c r="K118" s="126"/>
      <c r="L118" s="126"/>
      <c r="M118" s="129"/>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row>
    <row r="119" spans="1:35" x14ac:dyDescent="0.35">
      <c r="A119" s="125"/>
      <c r="B119" s="126"/>
      <c r="C119" s="127"/>
      <c r="D119" s="126"/>
      <c r="E119" s="265"/>
      <c r="F119" s="125"/>
      <c r="G119" s="126"/>
      <c r="H119" s="126"/>
      <c r="I119" s="126"/>
      <c r="J119" s="126"/>
      <c r="K119" s="126"/>
      <c r="L119" s="126"/>
      <c r="M119" s="129"/>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row>
    <row r="120" spans="1:35" x14ac:dyDescent="0.35">
      <c r="A120" s="125"/>
      <c r="B120" s="126"/>
      <c r="C120" s="127"/>
      <c r="D120" s="126"/>
      <c r="E120" s="265"/>
      <c r="F120" s="125"/>
      <c r="G120" s="126"/>
      <c r="H120" s="126"/>
      <c r="I120" s="126"/>
      <c r="J120" s="126"/>
      <c r="K120" s="126"/>
      <c r="L120" s="126"/>
      <c r="M120" s="129"/>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row>
    <row r="121" spans="1:35" x14ac:dyDescent="0.35">
      <c r="A121" s="125"/>
      <c r="B121" s="126"/>
      <c r="C121" s="127"/>
      <c r="D121" s="126"/>
      <c r="E121" s="265"/>
      <c r="F121" s="125"/>
      <c r="G121" s="126"/>
      <c r="H121" s="126"/>
      <c r="I121" s="126"/>
      <c r="J121" s="126"/>
      <c r="K121" s="126"/>
      <c r="L121" s="126"/>
      <c r="M121" s="129"/>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row>
    <row r="122" spans="1:35" x14ac:dyDescent="0.35">
      <c r="A122" s="125"/>
      <c r="B122" s="126"/>
      <c r="C122" s="127"/>
      <c r="D122" s="126"/>
      <c r="E122" s="265"/>
      <c r="F122" s="125"/>
      <c r="G122" s="126"/>
      <c r="H122" s="126"/>
      <c r="I122" s="126"/>
      <c r="J122" s="126"/>
      <c r="K122" s="126"/>
      <c r="L122" s="126"/>
      <c r="M122" s="129"/>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row>
    <row r="123" spans="1:35" x14ac:dyDescent="0.35">
      <c r="A123" s="125"/>
      <c r="B123" s="126"/>
      <c r="C123" s="127"/>
      <c r="D123" s="126"/>
      <c r="E123" s="265"/>
      <c r="F123" s="125"/>
      <c r="G123" s="126"/>
      <c r="H123" s="126"/>
      <c r="I123" s="126"/>
      <c r="J123" s="126"/>
      <c r="K123" s="126"/>
      <c r="L123" s="126"/>
      <c r="M123" s="129"/>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row>
    <row r="124" spans="1:35" x14ac:dyDescent="0.35">
      <c r="A124" s="125"/>
      <c r="B124" s="126"/>
      <c r="C124" s="127"/>
      <c r="D124" s="126"/>
      <c r="E124" s="265"/>
      <c r="F124" s="125"/>
      <c r="G124" s="126"/>
      <c r="H124" s="126"/>
      <c r="I124" s="126"/>
      <c r="J124" s="126"/>
      <c r="K124" s="126"/>
      <c r="L124" s="126"/>
      <c r="M124" s="129"/>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row>
    <row r="125" spans="1:35" x14ac:dyDescent="0.35">
      <c r="A125" s="125"/>
      <c r="B125" s="126"/>
      <c r="C125" s="127"/>
      <c r="D125" s="126"/>
      <c r="E125" s="265"/>
      <c r="F125" s="125"/>
      <c r="G125" s="126"/>
      <c r="H125" s="126"/>
      <c r="I125" s="126"/>
      <c r="J125" s="126"/>
      <c r="K125" s="126"/>
      <c r="L125" s="126"/>
      <c r="M125" s="129"/>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row>
    <row r="126" spans="1:35" x14ac:dyDescent="0.35">
      <c r="A126" s="125"/>
      <c r="B126" s="126"/>
      <c r="C126" s="127"/>
      <c r="D126" s="126"/>
      <c r="E126" s="265"/>
      <c r="F126" s="125"/>
      <c r="G126" s="126"/>
      <c r="H126" s="126"/>
      <c r="I126" s="126"/>
      <c r="J126" s="126"/>
      <c r="K126" s="126"/>
      <c r="L126" s="126"/>
      <c r="M126" s="129"/>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row>
    <row r="127" spans="1:35" x14ac:dyDescent="0.35">
      <c r="A127" s="125"/>
      <c r="B127" s="126"/>
      <c r="C127" s="127"/>
      <c r="D127" s="126"/>
      <c r="E127" s="265"/>
      <c r="F127" s="125"/>
      <c r="G127" s="126"/>
      <c r="H127" s="126"/>
      <c r="I127" s="126"/>
      <c r="J127" s="126"/>
      <c r="K127" s="126"/>
      <c r="L127" s="126"/>
      <c r="M127" s="129"/>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row>
    <row r="128" spans="1:35" x14ac:dyDescent="0.35">
      <c r="A128" s="125"/>
      <c r="B128" s="126"/>
      <c r="C128" s="127"/>
      <c r="D128" s="126"/>
      <c r="E128" s="265"/>
      <c r="F128" s="125"/>
      <c r="G128" s="126"/>
      <c r="H128" s="126"/>
      <c r="I128" s="126"/>
      <c r="J128" s="126"/>
      <c r="K128" s="126"/>
      <c r="L128" s="126"/>
      <c r="M128" s="129"/>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row>
    <row r="129" spans="1:35" x14ac:dyDescent="0.35">
      <c r="A129" s="125"/>
      <c r="B129" s="126"/>
      <c r="C129" s="127"/>
      <c r="D129" s="126"/>
      <c r="E129" s="265"/>
      <c r="F129" s="125"/>
      <c r="G129" s="126"/>
      <c r="H129" s="126"/>
      <c r="I129" s="126"/>
      <c r="J129" s="126"/>
      <c r="K129" s="126"/>
      <c r="L129" s="126"/>
      <c r="M129" s="129"/>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row>
    <row r="130" spans="1:35" x14ac:dyDescent="0.35">
      <c r="A130" s="125"/>
      <c r="B130" s="126"/>
      <c r="C130" s="127"/>
      <c r="D130" s="126"/>
      <c r="E130" s="265"/>
      <c r="F130" s="125"/>
      <c r="G130" s="126"/>
      <c r="H130" s="126"/>
      <c r="I130" s="126"/>
      <c r="J130" s="126"/>
      <c r="K130" s="126"/>
      <c r="L130" s="126"/>
      <c r="M130" s="129"/>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row>
    <row r="131" spans="1:35" x14ac:dyDescent="0.35">
      <c r="A131" s="125"/>
      <c r="B131" s="126"/>
      <c r="C131" s="127"/>
      <c r="D131" s="126"/>
      <c r="E131" s="265"/>
      <c r="F131" s="125"/>
      <c r="G131" s="126"/>
      <c r="H131" s="126"/>
      <c r="I131" s="126"/>
      <c r="J131" s="126"/>
      <c r="K131" s="126"/>
      <c r="L131" s="126"/>
      <c r="M131" s="129"/>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row>
    <row r="132" spans="1:35" x14ac:dyDescent="0.35">
      <c r="A132" s="125"/>
      <c r="B132" s="126"/>
      <c r="C132" s="127"/>
      <c r="D132" s="126"/>
      <c r="E132" s="265"/>
      <c r="F132" s="125"/>
      <c r="G132" s="126"/>
      <c r="H132" s="126"/>
      <c r="I132" s="126"/>
      <c r="J132" s="126"/>
      <c r="K132" s="126"/>
      <c r="L132" s="126"/>
      <c r="M132" s="129"/>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row>
    <row r="133" spans="1:35" x14ac:dyDescent="0.35">
      <c r="A133" s="125"/>
      <c r="B133" s="126"/>
      <c r="C133" s="127"/>
      <c r="D133" s="126"/>
      <c r="E133" s="265"/>
      <c r="F133" s="125"/>
      <c r="G133" s="126"/>
      <c r="H133" s="126"/>
      <c r="I133" s="126"/>
      <c r="J133" s="126"/>
      <c r="K133" s="126"/>
      <c r="L133" s="126"/>
      <c r="M133" s="129"/>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row>
    <row r="134" spans="1:35" x14ac:dyDescent="0.35">
      <c r="A134" s="125"/>
      <c r="B134" s="126"/>
      <c r="C134" s="127"/>
      <c r="D134" s="126"/>
      <c r="E134" s="265"/>
      <c r="F134" s="125"/>
      <c r="G134" s="126"/>
      <c r="H134" s="126"/>
      <c r="I134" s="126"/>
      <c r="J134" s="126"/>
      <c r="K134" s="126"/>
      <c r="L134" s="126"/>
      <c r="M134" s="129"/>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row>
    <row r="135" spans="1:35" x14ac:dyDescent="0.35">
      <c r="A135" s="125"/>
      <c r="B135" s="126"/>
      <c r="C135" s="127"/>
      <c r="D135" s="126"/>
      <c r="E135" s="265"/>
      <c r="F135" s="125"/>
      <c r="G135" s="126"/>
      <c r="H135" s="126"/>
      <c r="I135" s="126"/>
      <c r="J135" s="126"/>
      <c r="K135" s="126"/>
      <c r="L135" s="126"/>
      <c r="M135" s="129"/>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row>
    <row r="136" spans="1:35" x14ac:dyDescent="0.35">
      <c r="A136" s="125"/>
      <c r="B136" s="126"/>
      <c r="C136" s="127"/>
      <c r="D136" s="126"/>
      <c r="E136" s="265"/>
      <c r="F136" s="125"/>
      <c r="G136" s="126"/>
      <c r="H136" s="126"/>
      <c r="I136" s="126"/>
      <c r="J136" s="126"/>
      <c r="K136" s="126"/>
      <c r="L136" s="126"/>
      <c r="M136" s="129"/>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row>
    <row r="137" spans="1:35" x14ac:dyDescent="0.35">
      <c r="A137" s="125"/>
      <c r="B137" s="126"/>
      <c r="C137" s="127"/>
      <c r="D137" s="126"/>
      <c r="E137" s="265"/>
      <c r="F137" s="125"/>
      <c r="G137" s="126"/>
      <c r="H137" s="126"/>
      <c r="I137" s="126"/>
      <c r="J137" s="126"/>
      <c r="K137" s="126"/>
      <c r="L137" s="126"/>
      <c r="M137" s="129"/>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row>
    <row r="138" spans="1:35" x14ac:dyDescent="0.35">
      <c r="A138" s="125"/>
      <c r="B138" s="126"/>
      <c r="C138" s="127"/>
      <c r="D138" s="126"/>
      <c r="E138" s="265"/>
      <c r="F138" s="125"/>
      <c r="G138" s="126"/>
      <c r="H138" s="126"/>
      <c r="I138" s="126"/>
      <c r="J138" s="126"/>
      <c r="K138" s="126"/>
      <c r="L138" s="126"/>
      <c r="M138" s="129"/>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row>
    <row r="139" spans="1:35" x14ac:dyDescent="0.35">
      <c r="A139" s="125"/>
      <c r="B139" s="126"/>
      <c r="C139" s="127"/>
      <c r="D139" s="126"/>
      <c r="E139" s="265"/>
      <c r="F139" s="125"/>
      <c r="G139" s="126"/>
      <c r="H139" s="126"/>
      <c r="I139" s="126"/>
      <c r="J139" s="126"/>
      <c r="K139" s="126"/>
      <c r="L139" s="126"/>
      <c r="M139" s="129"/>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row>
    <row r="140" spans="1:35" x14ac:dyDescent="0.35">
      <c r="A140" s="125"/>
      <c r="B140" s="126"/>
      <c r="C140" s="127"/>
      <c r="D140" s="126"/>
      <c r="E140" s="265"/>
      <c r="F140" s="125"/>
      <c r="G140" s="126"/>
      <c r="H140" s="126"/>
      <c r="I140" s="126"/>
      <c r="J140" s="126"/>
      <c r="K140" s="126"/>
      <c r="L140" s="126"/>
      <c r="M140" s="129"/>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row>
    <row r="141" spans="1:35" x14ac:dyDescent="0.35">
      <c r="A141" s="125"/>
      <c r="B141" s="126"/>
      <c r="C141" s="127"/>
      <c r="D141" s="126"/>
      <c r="E141" s="265"/>
      <c r="F141" s="125"/>
      <c r="G141" s="126"/>
      <c r="H141" s="126"/>
      <c r="I141" s="126"/>
      <c r="J141" s="126"/>
      <c r="K141" s="126"/>
      <c r="L141" s="126"/>
      <c r="M141" s="129"/>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row>
    <row r="142" spans="1:35" x14ac:dyDescent="0.35">
      <c r="A142" s="125"/>
      <c r="B142" s="126"/>
      <c r="C142" s="127"/>
      <c r="D142" s="126"/>
      <c r="E142" s="265"/>
      <c r="F142" s="125"/>
      <c r="G142" s="126"/>
      <c r="H142" s="126"/>
      <c r="I142" s="126"/>
      <c r="J142" s="126"/>
      <c r="K142" s="126"/>
      <c r="L142" s="126"/>
      <c r="M142" s="129"/>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row>
    <row r="143" spans="1:35" x14ac:dyDescent="0.35">
      <c r="A143" s="125"/>
      <c r="B143" s="126"/>
      <c r="C143" s="127"/>
      <c r="D143" s="126"/>
      <c r="E143" s="265"/>
      <c r="F143" s="125"/>
      <c r="G143" s="126"/>
      <c r="H143" s="126"/>
      <c r="I143" s="126"/>
      <c r="J143" s="126"/>
      <c r="K143" s="126"/>
      <c r="L143" s="126"/>
      <c r="M143" s="129"/>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row>
    <row r="144" spans="1:35" x14ac:dyDescent="0.35">
      <c r="A144" s="125"/>
      <c r="B144" s="126"/>
      <c r="C144" s="127"/>
      <c r="D144" s="126"/>
      <c r="E144" s="265"/>
      <c r="F144" s="125"/>
      <c r="G144" s="126"/>
      <c r="H144" s="126"/>
      <c r="I144" s="126"/>
      <c r="J144" s="126"/>
      <c r="K144" s="126"/>
      <c r="L144" s="126"/>
      <c r="M144" s="129"/>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row>
    <row r="145" spans="1:35" x14ac:dyDescent="0.35">
      <c r="A145" s="125"/>
      <c r="B145" s="126"/>
      <c r="C145" s="127"/>
      <c r="D145" s="126"/>
      <c r="E145" s="265"/>
      <c r="F145" s="125"/>
      <c r="G145" s="126"/>
      <c r="H145" s="126"/>
      <c r="I145" s="126"/>
      <c r="J145" s="126"/>
      <c r="K145" s="126"/>
      <c r="L145" s="126"/>
      <c r="M145" s="129"/>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row>
    <row r="146" spans="1:35" x14ac:dyDescent="0.35">
      <c r="A146" s="125"/>
      <c r="B146" s="126"/>
      <c r="C146" s="127"/>
      <c r="D146" s="126"/>
      <c r="E146" s="265"/>
      <c r="F146" s="125"/>
      <c r="G146" s="126"/>
      <c r="H146" s="126"/>
      <c r="I146" s="126"/>
      <c r="J146" s="126"/>
      <c r="K146" s="126"/>
      <c r="L146" s="126"/>
      <c r="M146" s="129"/>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row>
    <row r="147" spans="1:35" x14ac:dyDescent="0.35">
      <c r="A147" s="125"/>
      <c r="B147" s="126"/>
      <c r="C147" s="127"/>
      <c r="D147" s="126"/>
      <c r="E147" s="265"/>
      <c r="F147" s="125"/>
      <c r="G147" s="126"/>
      <c r="H147" s="126"/>
      <c r="I147" s="126"/>
      <c r="J147" s="126"/>
      <c r="K147" s="126"/>
      <c r="L147" s="126"/>
      <c r="M147" s="129"/>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row>
    <row r="148" spans="1:35" x14ac:dyDescent="0.35">
      <c r="A148" s="125"/>
      <c r="B148" s="126"/>
      <c r="C148" s="127"/>
      <c r="D148" s="126"/>
      <c r="E148" s="265"/>
      <c r="F148" s="125"/>
      <c r="G148" s="126"/>
      <c r="H148" s="126"/>
      <c r="I148" s="126"/>
      <c r="J148" s="126"/>
      <c r="K148" s="126"/>
      <c r="L148" s="126"/>
      <c r="M148" s="129"/>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row>
    <row r="149" spans="1:35" x14ac:dyDescent="0.35">
      <c r="A149" s="125"/>
      <c r="B149" s="126"/>
      <c r="C149" s="127"/>
      <c r="D149" s="126"/>
      <c r="E149" s="265"/>
      <c r="F149" s="125"/>
      <c r="G149" s="126"/>
      <c r="H149" s="126"/>
      <c r="I149" s="126"/>
      <c r="J149" s="126"/>
      <c r="K149" s="126"/>
      <c r="L149" s="126"/>
      <c r="M149" s="129"/>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row>
    <row r="150" spans="1:35" x14ac:dyDescent="0.35">
      <c r="A150" s="125"/>
      <c r="B150" s="126"/>
      <c r="C150" s="127"/>
      <c r="D150" s="126"/>
      <c r="E150" s="265"/>
      <c r="F150" s="125"/>
      <c r="G150" s="126"/>
      <c r="H150" s="126"/>
      <c r="I150" s="126"/>
      <c r="J150" s="126"/>
      <c r="K150" s="126"/>
      <c r="L150" s="126"/>
      <c r="M150" s="129"/>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row>
    <row r="151" spans="1:35" x14ac:dyDescent="0.35">
      <c r="A151" s="125"/>
      <c r="B151" s="126"/>
      <c r="C151" s="127"/>
      <c r="D151" s="126"/>
      <c r="E151" s="265"/>
      <c r="F151" s="125"/>
      <c r="G151" s="126"/>
      <c r="H151" s="126"/>
      <c r="I151" s="126"/>
      <c r="J151" s="126"/>
      <c r="K151" s="126"/>
      <c r="L151" s="126"/>
      <c r="M151" s="129"/>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row>
    <row r="152" spans="1:35" x14ac:dyDescent="0.35">
      <c r="A152" s="125"/>
      <c r="B152" s="126"/>
      <c r="C152" s="127"/>
      <c r="D152" s="126"/>
      <c r="E152" s="265"/>
      <c r="F152" s="125"/>
      <c r="G152" s="126"/>
      <c r="H152" s="126"/>
      <c r="I152" s="126"/>
      <c r="J152" s="126"/>
      <c r="K152" s="126"/>
      <c r="L152" s="126"/>
      <c r="M152" s="129"/>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row>
    <row r="153" spans="1:35" x14ac:dyDescent="0.35">
      <c r="A153" s="125"/>
      <c r="B153" s="126"/>
      <c r="C153" s="127"/>
      <c r="D153" s="126"/>
      <c r="E153" s="265"/>
      <c r="F153" s="125"/>
      <c r="G153" s="126"/>
      <c r="H153" s="126"/>
      <c r="I153" s="126"/>
      <c r="J153" s="126"/>
      <c r="K153" s="126"/>
      <c r="L153" s="126"/>
      <c r="M153" s="129"/>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row>
    <row r="154" spans="1:35" x14ac:dyDescent="0.35">
      <c r="A154" s="125"/>
      <c r="B154" s="126"/>
      <c r="C154" s="127"/>
      <c r="D154" s="126"/>
      <c r="E154" s="265"/>
      <c r="F154" s="125"/>
      <c r="G154" s="126"/>
      <c r="H154" s="126"/>
      <c r="I154" s="126"/>
      <c r="J154" s="126"/>
      <c r="K154" s="126"/>
      <c r="L154" s="126"/>
      <c r="M154" s="129"/>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row>
    <row r="155" spans="1:35" x14ac:dyDescent="0.35">
      <c r="A155" s="125"/>
      <c r="B155" s="126"/>
      <c r="C155" s="127"/>
      <c r="D155" s="126"/>
      <c r="E155" s="265"/>
      <c r="F155" s="125"/>
      <c r="G155" s="126"/>
      <c r="H155" s="126"/>
      <c r="I155" s="126"/>
      <c r="J155" s="126"/>
      <c r="K155" s="126"/>
      <c r="L155" s="126"/>
      <c r="M155" s="129"/>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row>
    <row r="156" spans="1:35" x14ac:dyDescent="0.35">
      <c r="A156" s="125"/>
      <c r="B156" s="126"/>
      <c r="C156" s="127"/>
      <c r="D156" s="126"/>
      <c r="E156" s="265"/>
      <c r="F156" s="125"/>
      <c r="G156" s="126"/>
      <c r="H156" s="126"/>
      <c r="I156" s="126"/>
      <c r="J156" s="126"/>
      <c r="K156" s="126"/>
      <c r="L156" s="126"/>
      <c r="M156" s="129"/>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row>
    <row r="157" spans="1:35" x14ac:dyDescent="0.35">
      <c r="A157" s="125"/>
      <c r="B157" s="126"/>
      <c r="C157" s="127"/>
      <c r="D157" s="126"/>
      <c r="E157" s="265"/>
      <c r="F157" s="125"/>
      <c r="G157" s="126"/>
      <c r="H157" s="126"/>
      <c r="I157" s="126"/>
      <c r="J157" s="126"/>
      <c r="K157" s="126"/>
      <c r="L157" s="126"/>
      <c r="M157" s="129"/>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row>
    <row r="158" spans="1:35" x14ac:dyDescent="0.35">
      <c r="A158" s="125"/>
      <c r="B158" s="126"/>
      <c r="C158" s="127"/>
      <c r="D158" s="126"/>
      <c r="E158" s="265"/>
      <c r="F158" s="125"/>
      <c r="G158" s="126"/>
      <c r="H158" s="126"/>
      <c r="I158" s="126"/>
      <c r="J158" s="126"/>
      <c r="K158" s="126"/>
      <c r="L158" s="126"/>
      <c r="M158" s="129"/>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row>
    <row r="159" spans="1:35" x14ac:dyDescent="0.35">
      <c r="A159" s="125"/>
      <c r="B159" s="126"/>
      <c r="C159" s="127"/>
      <c r="D159" s="126"/>
      <c r="E159" s="265"/>
      <c r="F159" s="125"/>
      <c r="G159" s="126"/>
      <c r="H159" s="126"/>
      <c r="I159" s="126"/>
      <c r="J159" s="126"/>
      <c r="K159" s="126"/>
      <c r="L159" s="126"/>
      <c r="M159" s="129"/>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row>
    <row r="160" spans="1:35" x14ac:dyDescent="0.35">
      <c r="A160" s="125"/>
      <c r="B160" s="126"/>
      <c r="C160" s="127"/>
      <c r="D160" s="126"/>
      <c r="E160" s="265"/>
      <c r="F160" s="125"/>
      <c r="G160" s="126"/>
      <c r="H160" s="126"/>
      <c r="I160" s="126"/>
      <c r="J160" s="126"/>
      <c r="K160" s="126"/>
      <c r="L160" s="126"/>
      <c r="M160" s="129"/>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row>
    <row r="161" spans="1:35" x14ac:dyDescent="0.35">
      <c r="A161" s="125"/>
      <c r="B161" s="126"/>
      <c r="C161" s="127"/>
      <c r="D161" s="126"/>
      <c r="E161" s="265"/>
      <c r="F161" s="125"/>
      <c r="G161" s="126"/>
      <c r="H161" s="126"/>
      <c r="I161" s="126"/>
      <c r="J161" s="126"/>
      <c r="K161" s="126"/>
      <c r="L161" s="126"/>
      <c r="M161" s="129"/>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row>
    <row r="162" spans="1:35" x14ac:dyDescent="0.35">
      <c r="A162" s="125"/>
      <c r="B162" s="126"/>
      <c r="C162" s="127"/>
      <c r="D162" s="126"/>
      <c r="E162" s="265"/>
      <c r="F162" s="125"/>
      <c r="G162" s="126"/>
      <c r="H162" s="126"/>
      <c r="I162" s="126"/>
      <c r="J162" s="126"/>
      <c r="K162" s="126"/>
      <c r="L162" s="126"/>
      <c r="M162" s="129"/>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row>
    <row r="163" spans="1:35" x14ac:dyDescent="0.35">
      <c r="A163" s="125"/>
      <c r="B163" s="126"/>
      <c r="C163" s="127"/>
      <c r="D163" s="126"/>
      <c r="E163" s="265"/>
      <c r="F163" s="125"/>
      <c r="G163" s="126"/>
      <c r="H163" s="126"/>
      <c r="I163" s="126"/>
      <c r="J163" s="126"/>
      <c r="K163" s="126"/>
      <c r="L163" s="126"/>
      <c r="M163" s="129"/>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row>
    <row r="164" spans="1:35" x14ac:dyDescent="0.35">
      <c r="A164" s="125"/>
      <c r="B164" s="126"/>
      <c r="C164" s="127"/>
      <c r="D164" s="126"/>
      <c r="E164" s="265"/>
      <c r="F164" s="125"/>
      <c r="G164" s="126"/>
      <c r="H164" s="126"/>
      <c r="I164" s="126"/>
      <c r="J164" s="126"/>
      <c r="K164" s="126"/>
      <c r="L164" s="126"/>
      <c r="M164" s="129"/>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row>
    <row r="165" spans="1:35" x14ac:dyDescent="0.35">
      <c r="A165" s="125"/>
      <c r="B165" s="126"/>
      <c r="C165" s="127"/>
      <c r="D165" s="126"/>
      <c r="E165" s="265"/>
      <c r="F165" s="125"/>
      <c r="G165" s="126"/>
      <c r="H165" s="126"/>
      <c r="I165" s="126"/>
      <c r="J165" s="126"/>
      <c r="K165" s="126"/>
      <c r="L165" s="126"/>
      <c r="M165" s="129"/>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row>
    <row r="166" spans="1:35" x14ac:dyDescent="0.35">
      <c r="A166" s="125"/>
      <c r="B166" s="126"/>
      <c r="C166" s="127"/>
      <c r="D166" s="126"/>
      <c r="E166" s="265"/>
      <c r="F166" s="125"/>
      <c r="G166" s="126"/>
      <c r="H166" s="126"/>
      <c r="I166" s="126"/>
      <c r="J166" s="126"/>
      <c r="K166" s="126"/>
      <c r="L166" s="126"/>
      <c r="M166" s="129"/>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row>
    <row r="167" spans="1:35" x14ac:dyDescent="0.35">
      <c r="A167" s="125"/>
      <c r="B167" s="126"/>
      <c r="C167" s="127"/>
      <c r="D167" s="126"/>
      <c r="E167" s="265"/>
      <c r="F167" s="125"/>
      <c r="G167" s="126"/>
      <c r="H167" s="126"/>
      <c r="I167" s="126"/>
      <c r="J167" s="126"/>
      <c r="K167" s="126"/>
      <c r="L167" s="126"/>
      <c r="M167" s="129"/>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row>
    <row r="168" spans="1:35" x14ac:dyDescent="0.35">
      <c r="A168" s="125"/>
      <c r="B168" s="126"/>
      <c r="C168" s="127"/>
      <c r="D168" s="126"/>
      <c r="E168" s="265"/>
      <c r="F168" s="125"/>
      <c r="G168" s="126"/>
      <c r="H168" s="126"/>
      <c r="I168" s="126"/>
      <c r="J168" s="126"/>
      <c r="K168" s="126"/>
      <c r="L168" s="126"/>
      <c r="M168" s="129"/>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row>
    <row r="169" spans="1:35" x14ac:dyDescent="0.35">
      <c r="A169" s="125"/>
      <c r="B169" s="126"/>
      <c r="C169" s="127"/>
      <c r="D169" s="126"/>
      <c r="E169" s="265"/>
      <c r="F169" s="125"/>
      <c r="G169" s="126"/>
      <c r="H169" s="126"/>
      <c r="I169" s="126"/>
      <c r="J169" s="126"/>
      <c r="K169" s="126"/>
      <c r="L169" s="126"/>
      <c r="M169" s="129"/>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row>
    <row r="170" spans="1:35" x14ac:dyDescent="0.35">
      <c r="A170" s="125"/>
      <c r="B170" s="126"/>
      <c r="C170" s="127"/>
      <c r="D170" s="126"/>
      <c r="E170" s="265"/>
      <c r="F170" s="125"/>
      <c r="G170" s="126"/>
      <c r="H170" s="126"/>
      <c r="I170" s="126"/>
      <c r="J170" s="126"/>
      <c r="K170" s="126"/>
      <c r="L170" s="126"/>
      <c r="M170" s="129"/>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row>
    <row r="171" spans="1:35" x14ac:dyDescent="0.35">
      <c r="A171" s="125"/>
      <c r="B171" s="126"/>
      <c r="C171" s="127"/>
      <c r="D171" s="126"/>
      <c r="E171" s="265"/>
      <c r="F171" s="125"/>
      <c r="G171" s="126"/>
      <c r="H171" s="126"/>
      <c r="I171" s="126"/>
      <c r="J171" s="126"/>
      <c r="K171" s="126"/>
      <c r="L171" s="126"/>
      <c r="M171" s="129"/>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row>
    <row r="172" spans="1:35" x14ac:dyDescent="0.35">
      <c r="A172" s="125"/>
      <c r="B172" s="126"/>
      <c r="C172" s="127"/>
      <c r="D172" s="126"/>
      <c r="E172" s="265"/>
      <c r="F172" s="125"/>
      <c r="G172" s="126"/>
      <c r="H172" s="126"/>
      <c r="I172" s="126"/>
      <c r="J172" s="126"/>
      <c r="K172" s="126"/>
      <c r="L172" s="126"/>
      <c r="M172" s="129"/>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row>
    <row r="173" spans="1:35" x14ac:dyDescent="0.35">
      <c r="A173" s="125"/>
      <c r="B173" s="126"/>
      <c r="C173" s="127"/>
      <c r="D173" s="126"/>
      <c r="E173" s="265"/>
      <c r="F173" s="125"/>
      <c r="G173" s="126"/>
      <c r="H173" s="126"/>
      <c r="I173" s="126"/>
      <c r="J173" s="126"/>
      <c r="K173" s="126"/>
      <c r="L173" s="126"/>
      <c r="M173" s="129"/>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row>
    <row r="174" spans="1:35" x14ac:dyDescent="0.35">
      <c r="A174" s="125"/>
      <c r="B174" s="126"/>
      <c r="C174" s="127"/>
      <c r="D174" s="126"/>
      <c r="E174" s="265"/>
      <c r="F174" s="125"/>
      <c r="G174" s="126"/>
      <c r="H174" s="126"/>
      <c r="I174" s="126"/>
      <c r="J174" s="126"/>
      <c r="K174" s="126"/>
      <c r="L174" s="126"/>
      <c r="M174" s="129"/>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row>
    <row r="175" spans="1:35" x14ac:dyDescent="0.35">
      <c r="A175" s="125"/>
      <c r="B175" s="126"/>
      <c r="C175" s="127"/>
      <c r="D175" s="126"/>
      <c r="E175" s="265"/>
      <c r="F175" s="125"/>
      <c r="G175" s="126"/>
      <c r="H175" s="126"/>
      <c r="I175" s="126"/>
      <c r="J175" s="126"/>
      <c r="K175" s="126"/>
      <c r="L175" s="126"/>
      <c r="M175" s="129"/>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row>
    <row r="176" spans="1:35" x14ac:dyDescent="0.35">
      <c r="A176" s="125"/>
      <c r="B176" s="126"/>
      <c r="C176" s="127"/>
      <c r="D176" s="126"/>
      <c r="E176" s="265"/>
      <c r="F176" s="125"/>
      <c r="G176" s="126"/>
      <c r="H176" s="126"/>
      <c r="I176" s="126"/>
      <c r="J176" s="126"/>
      <c r="K176" s="126"/>
      <c r="L176" s="126"/>
      <c r="M176" s="129"/>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row>
    <row r="177" spans="1:35" x14ac:dyDescent="0.35">
      <c r="A177" s="125"/>
      <c r="B177" s="126"/>
      <c r="C177" s="127"/>
      <c r="D177" s="126"/>
      <c r="E177" s="265"/>
      <c r="F177" s="125"/>
      <c r="G177" s="126"/>
      <c r="H177" s="126"/>
      <c r="I177" s="126"/>
      <c r="J177" s="126"/>
      <c r="K177" s="126"/>
      <c r="L177" s="126"/>
      <c r="M177" s="129"/>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row>
    <row r="178" spans="1:35" x14ac:dyDescent="0.35">
      <c r="A178" s="125"/>
      <c r="B178" s="126"/>
      <c r="C178" s="127"/>
      <c r="D178" s="126"/>
      <c r="E178" s="265"/>
      <c r="F178" s="125"/>
      <c r="G178" s="126"/>
      <c r="H178" s="126"/>
      <c r="I178" s="126"/>
      <c r="J178" s="126"/>
      <c r="K178" s="126"/>
      <c r="L178" s="126"/>
      <c r="M178" s="129"/>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row>
    <row r="179" spans="1:35" x14ac:dyDescent="0.35">
      <c r="A179" s="125"/>
      <c r="B179" s="126"/>
      <c r="C179" s="127"/>
      <c r="D179" s="126"/>
      <c r="E179" s="265"/>
      <c r="F179" s="125"/>
      <c r="G179" s="126"/>
      <c r="H179" s="126"/>
      <c r="I179" s="126"/>
      <c r="J179" s="126"/>
      <c r="K179" s="126"/>
      <c r="L179" s="126"/>
      <c r="M179" s="129"/>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row>
    <row r="180" spans="1:35" x14ac:dyDescent="0.35">
      <c r="A180" s="125"/>
      <c r="B180" s="126"/>
      <c r="C180" s="127"/>
      <c r="D180" s="126"/>
      <c r="E180" s="265"/>
      <c r="F180" s="125"/>
      <c r="G180" s="126"/>
      <c r="H180" s="126"/>
      <c r="I180" s="126"/>
      <c r="J180" s="126"/>
      <c r="K180" s="126"/>
      <c r="L180" s="126"/>
      <c r="M180" s="129"/>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row>
    <row r="181" spans="1:35" x14ac:dyDescent="0.35">
      <c r="A181" s="125"/>
      <c r="B181" s="126"/>
      <c r="C181" s="127"/>
      <c r="D181" s="126"/>
      <c r="E181" s="265"/>
      <c r="F181" s="125"/>
      <c r="G181" s="126"/>
      <c r="H181" s="126"/>
      <c r="I181" s="126"/>
      <c r="J181" s="126"/>
      <c r="K181" s="126"/>
      <c r="L181" s="126"/>
      <c r="M181" s="129"/>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row>
    <row r="182" spans="1:35" x14ac:dyDescent="0.35">
      <c r="A182" s="125"/>
      <c r="B182" s="126"/>
      <c r="C182" s="127"/>
      <c r="D182" s="126"/>
      <c r="E182" s="265"/>
      <c r="F182" s="125"/>
      <c r="G182" s="126"/>
      <c r="H182" s="126"/>
      <c r="I182" s="126"/>
      <c r="J182" s="126"/>
      <c r="K182" s="126"/>
      <c r="L182" s="126"/>
      <c r="M182" s="129"/>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row>
    <row r="183" spans="1:35" x14ac:dyDescent="0.35">
      <c r="A183" s="125"/>
      <c r="B183" s="126"/>
      <c r="C183" s="127"/>
      <c r="D183" s="126"/>
      <c r="E183" s="265"/>
      <c r="F183" s="125"/>
      <c r="G183" s="126"/>
      <c r="H183" s="126"/>
      <c r="I183" s="126"/>
      <c r="J183" s="126"/>
      <c r="K183" s="126"/>
      <c r="L183" s="126"/>
      <c r="M183" s="129"/>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row>
    <row r="184" spans="1:35" x14ac:dyDescent="0.35">
      <c r="A184" s="125"/>
      <c r="B184" s="126"/>
      <c r="C184" s="127"/>
      <c r="D184" s="126"/>
      <c r="E184" s="265"/>
      <c r="F184" s="125"/>
      <c r="G184" s="126"/>
      <c r="H184" s="126"/>
      <c r="I184" s="126"/>
      <c r="J184" s="126"/>
      <c r="K184" s="126"/>
      <c r="L184" s="126"/>
      <c r="M184" s="129"/>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row>
    <row r="185" spans="1:35" x14ac:dyDescent="0.35">
      <c r="A185" s="125"/>
      <c r="B185" s="126"/>
      <c r="C185" s="127"/>
      <c r="D185" s="126"/>
      <c r="E185" s="265"/>
      <c r="F185" s="125"/>
      <c r="G185" s="126"/>
      <c r="H185" s="126"/>
      <c r="I185" s="126"/>
      <c r="J185" s="126"/>
      <c r="K185" s="126"/>
      <c r="L185" s="126"/>
      <c r="M185" s="129"/>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row>
    <row r="186" spans="1:35" x14ac:dyDescent="0.35">
      <c r="A186" s="125"/>
      <c r="B186" s="126"/>
      <c r="C186" s="127"/>
      <c r="D186" s="126"/>
      <c r="E186" s="265"/>
      <c r="F186" s="125"/>
      <c r="G186" s="126"/>
      <c r="H186" s="126"/>
      <c r="I186" s="126"/>
      <c r="J186" s="126"/>
      <c r="K186" s="126"/>
      <c r="L186" s="126"/>
      <c r="M186" s="129"/>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row>
    <row r="187" spans="1:35" x14ac:dyDescent="0.35">
      <c r="A187" s="125"/>
      <c r="B187" s="126"/>
      <c r="C187" s="127"/>
      <c r="D187" s="126"/>
      <c r="E187" s="265"/>
      <c r="F187" s="125"/>
      <c r="G187" s="126"/>
      <c r="H187" s="126"/>
      <c r="I187" s="126"/>
      <c r="J187" s="126"/>
      <c r="K187" s="126"/>
      <c r="L187" s="126"/>
      <c r="M187" s="129"/>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row>
    <row r="188" spans="1:35" x14ac:dyDescent="0.35">
      <c r="A188" s="125"/>
      <c r="B188" s="126"/>
      <c r="C188" s="127"/>
      <c r="D188" s="126"/>
      <c r="E188" s="265"/>
      <c r="F188" s="125"/>
      <c r="G188" s="126"/>
      <c r="H188" s="126"/>
      <c r="I188" s="126"/>
      <c r="J188" s="126"/>
      <c r="K188" s="126"/>
      <c r="L188" s="126"/>
      <c r="M188" s="129"/>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row>
    <row r="189" spans="1:35" x14ac:dyDescent="0.35">
      <c r="A189" s="125"/>
      <c r="B189" s="126"/>
      <c r="C189" s="127"/>
      <c r="D189" s="126"/>
      <c r="E189" s="265"/>
      <c r="F189" s="125"/>
      <c r="G189" s="126"/>
      <c r="H189" s="126"/>
      <c r="I189" s="126"/>
      <c r="J189" s="126"/>
      <c r="K189" s="126"/>
      <c r="L189" s="126"/>
      <c r="M189" s="129"/>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row>
    <row r="190" spans="1:35" x14ac:dyDescent="0.35">
      <c r="A190" s="125"/>
      <c r="B190" s="126"/>
      <c r="C190" s="127"/>
      <c r="D190" s="126"/>
      <c r="E190" s="265"/>
      <c r="F190" s="125"/>
      <c r="G190" s="126"/>
      <c r="H190" s="126"/>
      <c r="I190" s="126"/>
      <c r="J190" s="126"/>
      <c r="K190" s="126"/>
      <c r="L190" s="126"/>
      <c r="M190" s="129"/>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row>
    <row r="191" spans="1:35" x14ac:dyDescent="0.35">
      <c r="A191" s="125"/>
      <c r="B191" s="126"/>
      <c r="C191" s="127"/>
      <c r="D191" s="126"/>
      <c r="E191" s="265"/>
      <c r="F191" s="125"/>
      <c r="G191" s="126"/>
      <c r="H191" s="126"/>
      <c r="I191" s="126"/>
      <c r="J191" s="126"/>
      <c r="K191" s="126"/>
      <c r="L191" s="126"/>
      <c r="M191" s="129"/>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row>
    <row r="192" spans="1:35" x14ac:dyDescent="0.35">
      <c r="A192" s="125"/>
      <c r="B192" s="126"/>
      <c r="C192" s="127"/>
      <c r="D192" s="126"/>
      <c r="E192" s="265"/>
      <c r="F192" s="125"/>
      <c r="G192" s="126"/>
      <c r="H192" s="126"/>
      <c r="I192" s="126"/>
      <c r="J192" s="126"/>
      <c r="K192" s="126"/>
      <c r="L192" s="126"/>
      <c r="M192" s="129"/>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row>
    <row r="193" spans="1:35" x14ac:dyDescent="0.35">
      <c r="A193" s="125"/>
      <c r="B193" s="126"/>
      <c r="C193" s="127"/>
      <c r="D193" s="126"/>
      <c r="E193" s="265"/>
      <c r="F193" s="125"/>
      <c r="G193" s="126"/>
      <c r="H193" s="126"/>
      <c r="I193" s="126"/>
      <c r="J193" s="126"/>
      <c r="K193" s="126"/>
      <c r="L193" s="126"/>
      <c r="M193" s="129"/>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row>
    <row r="194" spans="1:35" x14ac:dyDescent="0.35">
      <c r="A194" s="125"/>
      <c r="B194" s="126"/>
      <c r="C194" s="127"/>
      <c r="D194" s="126"/>
      <c r="E194" s="265"/>
      <c r="F194" s="125"/>
      <c r="G194" s="126"/>
      <c r="H194" s="126"/>
      <c r="I194" s="126"/>
      <c r="J194" s="126"/>
      <c r="K194" s="126"/>
      <c r="L194" s="126"/>
      <c r="M194" s="129"/>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row>
    <row r="195" spans="1:35" x14ac:dyDescent="0.35">
      <c r="A195" s="125"/>
      <c r="B195" s="126"/>
      <c r="C195" s="127"/>
      <c r="D195" s="126"/>
      <c r="E195" s="265"/>
      <c r="F195" s="125"/>
      <c r="G195" s="126"/>
      <c r="H195" s="126"/>
      <c r="I195" s="126"/>
      <c r="J195" s="126"/>
      <c r="K195" s="126"/>
      <c r="L195" s="126"/>
      <c r="M195" s="129"/>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row>
    <row r="196" spans="1:35" x14ac:dyDescent="0.35">
      <c r="A196" s="125"/>
      <c r="B196" s="126"/>
      <c r="C196" s="127"/>
      <c r="D196" s="126"/>
      <c r="E196" s="265"/>
      <c r="F196" s="125"/>
      <c r="G196" s="126"/>
      <c r="H196" s="126"/>
      <c r="I196" s="126"/>
      <c r="J196" s="126"/>
      <c r="K196" s="126"/>
      <c r="L196" s="126"/>
      <c r="M196" s="129"/>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row>
    <row r="197" spans="1:35" x14ac:dyDescent="0.35">
      <c r="A197" s="125"/>
      <c r="B197" s="126"/>
      <c r="C197" s="127"/>
      <c r="D197" s="126"/>
      <c r="E197" s="265"/>
      <c r="F197" s="125"/>
      <c r="G197" s="126"/>
      <c r="H197" s="126"/>
      <c r="I197" s="126"/>
      <c r="J197" s="126"/>
      <c r="K197" s="126"/>
      <c r="L197" s="126"/>
      <c r="M197" s="129"/>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row>
    <row r="198" spans="1:35" x14ac:dyDescent="0.35">
      <c r="A198" s="125"/>
      <c r="B198" s="126"/>
      <c r="C198" s="127"/>
      <c r="D198" s="126"/>
      <c r="E198" s="265"/>
      <c r="F198" s="125"/>
      <c r="G198" s="126"/>
      <c r="H198" s="126"/>
      <c r="I198" s="126"/>
      <c r="J198" s="126"/>
      <c r="K198" s="126"/>
      <c r="L198" s="126"/>
      <c r="M198" s="129"/>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row>
    <row r="199" spans="1:35" x14ac:dyDescent="0.35">
      <c r="A199" s="125"/>
      <c r="B199" s="126"/>
      <c r="C199" s="127"/>
      <c r="D199" s="126"/>
      <c r="E199" s="265"/>
      <c r="F199" s="125"/>
      <c r="G199" s="126"/>
      <c r="H199" s="126"/>
      <c r="I199" s="126"/>
      <c r="J199" s="126"/>
      <c r="K199" s="126"/>
      <c r="L199" s="126"/>
      <c r="M199" s="129"/>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row>
    <row r="200" spans="1:35" x14ac:dyDescent="0.35">
      <c r="A200" s="125"/>
      <c r="B200" s="126"/>
      <c r="C200" s="127"/>
      <c r="D200" s="126"/>
      <c r="E200" s="265"/>
      <c r="F200" s="125"/>
      <c r="G200" s="126"/>
      <c r="H200" s="126"/>
      <c r="I200" s="126"/>
      <c r="J200" s="126"/>
      <c r="K200" s="126"/>
      <c r="L200" s="126"/>
      <c r="M200" s="129"/>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row>
    <row r="201" spans="1:35" x14ac:dyDescent="0.35">
      <c r="A201" s="125"/>
      <c r="B201" s="126"/>
      <c r="C201" s="127"/>
      <c r="D201" s="126"/>
      <c r="E201" s="265"/>
      <c r="F201" s="125"/>
      <c r="G201" s="126"/>
      <c r="H201" s="126"/>
      <c r="I201" s="126"/>
      <c r="J201" s="126"/>
      <c r="K201" s="126"/>
      <c r="L201" s="126"/>
      <c r="M201" s="129"/>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row>
    <row r="202" spans="1:35" x14ac:dyDescent="0.35">
      <c r="A202" s="125"/>
      <c r="B202" s="126"/>
      <c r="C202" s="127"/>
      <c r="D202" s="126"/>
      <c r="E202" s="265"/>
      <c r="F202" s="125"/>
      <c r="G202" s="126"/>
      <c r="H202" s="126"/>
      <c r="I202" s="126"/>
      <c r="J202" s="126"/>
      <c r="K202" s="126"/>
      <c r="L202" s="126"/>
      <c r="M202" s="129"/>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row>
    <row r="203" spans="1:35" x14ac:dyDescent="0.35">
      <c r="A203" s="125"/>
      <c r="B203" s="126"/>
      <c r="C203" s="127"/>
      <c r="D203" s="126"/>
      <c r="E203" s="265"/>
      <c r="F203" s="125"/>
      <c r="G203" s="126"/>
      <c r="H203" s="126"/>
      <c r="I203" s="126"/>
      <c r="J203" s="126"/>
      <c r="K203" s="126"/>
      <c r="L203" s="126"/>
      <c r="M203" s="129"/>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row>
    <row r="204" spans="1:35" x14ac:dyDescent="0.35">
      <c r="A204" s="125"/>
      <c r="B204" s="126"/>
      <c r="C204" s="127"/>
      <c r="D204" s="126"/>
      <c r="E204" s="265"/>
      <c r="F204" s="125"/>
      <c r="G204" s="126"/>
      <c r="H204" s="126"/>
      <c r="I204" s="126"/>
      <c r="J204" s="126"/>
      <c r="K204" s="126"/>
      <c r="L204" s="126"/>
      <c r="M204" s="129"/>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row>
    <row r="205" spans="1:35" x14ac:dyDescent="0.35">
      <c r="A205" s="125"/>
      <c r="B205" s="126"/>
      <c r="C205" s="127"/>
      <c r="D205" s="126"/>
      <c r="E205" s="265"/>
      <c r="F205" s="125"/>
      <c r="G205" s="126"/>
      <c r="H205" s="126"/>
      <c r="I205" s="126"/>
      <c r="J205" s="126"/>
      <c r="K205" s="126"/>
      <c r="L205" s="126"/>
      <c r="M205" s="129"/>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row>
    <row r="206" spans="1:35" x14ac:dyDescent="0.35">
      <c r="A206" s="125"/>
      <c r="B206" s="126"/>
      <c r="C206" s="127"/>
      <c r="D206" s="126"/>
      <c r="E206" s="265"/>
      <c r="F206" s="125"/>
      <c r="G206" s="126"/>
      <c r="H206" s="126"/>
      <c r="I206" s="126"/>
      <c r="J206" s="126"/>
      <c r="K206" s="126"/>
      <c r="L206" s="126"/>
      <c r="M206" s="129"/>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row>
    <row r="207" spans="1:35" x14ac:dyDescent="0.35">
      <c r="A207" s="125"/>
      <c r="B207" s="126"/>
      <c r="C207" s="127"/>
      <c r="D207" s="126"/>
      <c r="E207" s="265"/>
      <c r="F207" s="125"/>
      <c r="G207" s="126"/>
      <c r="H207" s="126"/>
      <c r="I207" s="126"/>
      <c r="J207" s="126"/>
      <c r="K207" s="126"/>
      <c r="L207" s="126"/>
      <c r="M207" s="129"/>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row>
    <row r="208" spans="1:35" x14ac:dyDescent="0.35">
      <c r="A208" s="125"/>
      <c r="B208" s="126"/>
      <c r="C208" s="127"/>
      <c r="D208" s="126"/>
      <c r="E208" s="265"/>
      <c r="F208" s="125"/>
      <c r="G208" s="126"/>
      <c r="H208" s="126"/>
      <c r="I208" s="126"/>
      <c r="J208" s="126"/>
      <c r="K208" s="126"/>
      <c r="L208" s="126"/>
      <c r="M208" s="129"/>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row>
    <row r="209" spans="1:35" x14ac:dyDescent="0.35">
      <c r="A209" s="125"/>
      <c r="B209" s="126"/>
      <c r="C209" s="127"/>
      <c r="D209" s="126"/>
      <c r="E209" s="265"/>
      <c r="F209" s="125"/>
      <c r="G209" s="126"/>
      <c r="H209" s="126"/>
      <c r="I209" s="126"/>
      <c r="J209" s="126"/>
      <c r="K209" s="126"/>
      <c r="L209" s="126"/>
      <c r="M209" s="129"/>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row>
    <row r="210" spans="1:35" x14ac:dyDescent="0.35">
      <c r="A210" s="125"/>
      <c r="B210" s="126"/>
      <c r="C210" s="127"/>
      <c r="D210" s="126"/>
      <c r="E210" s="265"/>
      <c r="F210" s="125"/>
      <c r="G210" s="126"/>
      <c r="H210" s="126"/>
      <c r="I210" s="126"/>
      <c r="J210" s="126"/>
      <c r="K210" s="126"/>
      <c r="L210" s="126"/>
      <c r="M210" s="129"/>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row>
    <row r="211" spans="1:35" x14ac:dyDescent="0.35">
      <c r="A211" s="125"/>
      <c r="B211" s="126"/>
      <c r="C211" s="127"/>
      <c r="D211" s="126"/>
      <c r="E211" s="265"/>
      <c r="F211" s="125"/>
      <c r="G211" s="126"/>
      <c r="H211" s="126"/>
      <c r="I211" s="126"/>
      <c r="J211" s="126"/>
      <c r="K211" s="126"/>
      <c r="L211" s="126"/>
      <c r="M211" s="129"/>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row>
    <row r="212" spans="1:35" x14ac:dyDescent="0.35">
      <c r="A212" s="125"/>
      <c r="B212" s="126"/>
      <c r="C212" s="127"/>
      <c r="D212" s="126"/>
      <c r="E212" s="265"/>
      <c r="F212" s="125"/>
      <c r="G212" s="126"/>
      <c r="H212" s="126"/>
      <c r="I212" s="126"/>
      <c r="J212" s="126"/>
      <c r="K212" s="126"/>
      <c r="L212" s="126"/>
      <c r="M212" s="129"/>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row>
    <row r="213" spans="1:35" x14ac:dyDescent="0.35">
      <c r="A213" s="125"/>
      <c r="B213" s="126"/>
      <c r="C213" s="127"/>
      <c r="D213" s="126"/>
      <c r="E213" s="265"/>
      <c r="F213" s="125"/>
      <c r="G213" s="126"/>
      <c r="H213" s="126"/>
      <c r="I213" s="126"/>
      <c r="J213" s="126"/>
      <c r="K213" s="126"/>
      <c r="L213" s="126"/>
      <c r="M213" s="129"/>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row>
    <row r="214" spans="1:35" x14ac:dyDescent="0.35">
      <c r="A214" s="125"/>
      <c r="B214" s="126"/>
      <c r="C214" s="127"/>
      <c r="D214" s="126"/>
      <c r="E214" s="265"/>
      <c r="F214" s="125"/>
      <c r="G214" s="126"/>
      <c r="H214" s="126"/>
      <c r="I214" s="126"/>
      <c r="J214" s="126"/>
      <c r="K214" s="126"/>
      <c r="L214" s="126"/>
      <c r="M214" s="129"/>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row>
    <row r="215" spans="1:35" x14ac:dyDescent="0.35">
      <c r="A215" s="125"/>
      <c r="B215" s="126"/>
      <c r="C215" s="127"/>
      <c r="D215" s="126"/>
      <c r="E215" s="265"/>
      <c r="F215" s="125"/>
      <c r="G215" s="126"/>
      <c r="H215" s="126"/>
      <c r="I215" s="126"/>
      <c r="J215" s="126"/>
      <c r="K215" s="126"/>
      <c r="L215" s="126"/>
      <c r="M215" s="129"/>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row>
    <row r="216" spans="1:35" x14ac:dyDescent="0.35">
      <c r="A216" s="125"/>
      <c r="B216" s="126"/>
      <c r="C216" s="127"/>
      <c r="D216" s="126"/>
      <c r="E216" s="265"/>
      <c r="F216" s="125"/>
      <c r="G216" s="126"/>
      <c r="H216" s="126"/>
      <c r="I216" s="126"/>
      <c r="J216" s="126"/>
      <c r="K216" s="126"/>
      <c r="L216" s="126"/>
      <c r="M216" s="129"/>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row>
    <row r="217" spans="1:35" x14ac:dyDescent="0.35">
      <c r="A217" s="125"/>
      <c r="B217" s="126"/>
      <c r="C217" s="127"/>
      <c r="D217" s="126"/>
      <c r="E217" s="265"/>
      <c r="F217" s="125"/>
      <c r="G217" s="126"/>
      <c r="H217" s="126"/>
      <c r="I217" s="126"/>
      <c r="J217" s="126"/>
      <c r="K217" s="126"/>
      <c r="L217" s="126"/>
      <c r="M217" s="129"/>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row>
    <row r="218" spans="1:35" x14ac:dyDescent="0.35">
      <c r="A218" s="125"/>
      <c r="B218" s="126"/>
      <c r="C218" s="127"/>
      <c r="D218" s="126"/>
      <c r="E218" s="265"/>
      <c r="F218" s="125"/>
      <c r="G218" s="126"/>
      <c r="H218" s="126"/>
      <c r="I218" s="126"/>
      <c r="J218" s="126"/>
      <c r="K218" s="126"/>
      <c r="L218" s="126"/>
      <c r="M218" s="129"/>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row>
    <row r="219" spans="1:35" x14ac:dyDescent="0.35">
      <c r="A219" s="125"/>
      <c r="B219" s="126"/>
      <c r="C219" s="127"/>
      <c r="D219" s="126"/>
      <c r="E219" s="265"/>
      <c r="F219" s="125"/>
      <c r="G219" s="126"/>
      <c r="H219" s="126"/>
      <c r="I219" s="126"/>
      <c r="J219" s="126"/>
      <c r="K219" s="126"/>
      <c r="L219" s="126"/>
      <c r="M219" s="129"/>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row>
    <row r="220" spans="1:35" x14ac:dyDescent="0.35">
      <c r="A220" s="125"/>
      <c r="B220" s="126"/>
      <c r="C220" s="127"/>
      <c r="D220" s="126"/>
      <c r="E220" s="265"/>
      <c r="F220" s="125"/>
      <c r="G220" s="126"/>
      <c r="H220" s="126"/>
      <c r="I220" s="126"/>
      <c r="J220" s="126"/>
      <c r="K220" s="126"/>
      <c r="L220" s="126"/>
      <c r="M220" s="129"/>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row>
    <row r="221" spans="1:35" x14ac:dyDescent="0.35">
      <c r="A221" s="125"/>
      <c r="B221" s="126"/>
      <c r="C221" s="127"/>
      <c r="D221" s="126"/>
      <c r="E221" s="265"/>
      <c r="F221" s="125"/>
      <c r="G221" s="126"/>
      <c r="H221" s="126"/>
      <c r="I221" s="126"/>
      <c r="J221" s="126"/>
      <c r="K221" s="126"/>
      <c r="L221" s="126"/>
      <c r="M221" s="129"/>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row>
    <row r="222" spans="1:35" x14ac:dyDescent="0.35">
      <c r="A222" s="125"/>
      <c r="B222" s="126"/>
      <c r="C222" s="127"/>
      <c r="D222" s="126"/>
      <c r="E222" s="265"/>
      <c r="F222" s="125"/>
      <c r="G222" s="126"/>
      <c r="H222" s="126"/>
      <c r="I222" s="126"/>
      <c r="J222" s="126"/>
      <c r="K222" s="126"/>
      <c r="L222" s="126"/>
      <c r="M222" s="129"/>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row>
    <row r="223" spans="1:35" x14ac:dyDescent="0.35">
      <c r="A223" s="125"/>
      <c r="B223" s="126"/>
      <c r="C223" s="127"/>
      <c r="D223" s="126"/>
      <c r="E223" s="265"/>
      <c r="F223" s="125"/>
      <c r="G223" s="126"/>
      <c r="H223" s="126"/>
      <c r="I223" s="126"/>
      <c r="J223" s="126"/>
      <c r="K223" s="126"/>
      <c r="L223" s="126"/>
      <c r="M223" s="129"/>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row>
    <row r="224" spans="1:35" x14ac:dyDescent="0.35">
      <c r="A224" s="125"/>
      <c r="B224" s="126"/>
      <c r="C224" s="127"/>
      <c r="D224" s="126"/>
      <c r="E224" s="265"/>
      <c r="F224" s="125"/>
      <c r="G224" s="126"/>
      <c r="H224" s="126"/>
      <c r="I224" s="126"/>
      <c r="J224" s="126"/>
      <c r="K224" s="126"/>
      <c r="L224" s="126"/>
      <c r="M224" s="129"/>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row>
    <row r="225" spans="1:35" x14ac:dyDescent="0.35">
      <c r="A225" s="125"/>
      <c r="B225" s="126"/>
      <c r="C225" s="127"/>
      <c r="D225" s="126"/>
      <c r="E225" s="265"/>
      <c r="F225" s="125"/>
      <c r="G225" s="126"/>
      <c r="H225" s="126"/>
      <c r="I225" s="126"/>
      <c r="J225" s="126"/>
      <c r="K225" s="126"/>
      <c r="L225" s="126"/>
      <c r="M225" s="129"/>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row>
    <row r="226" spans="1:35" x14ac:dyDescent="0.35">
      <c r="A226" s="125"/>
      <c r="B226" s="126"/>
      <c r="C226" s="127"/>
      <c r="D226" s="126"/>
      <c r="E226" s="265"/>
      <c r="F226" s="125"/>
      <c r="G226" s="126"/>
      <c r="H226" s="126"/>
      <c r="I226" s="126"/>
      <c r="J226" s="126"/>
      <c r="K226" s="126"/>
      <c r="L226" s="126"/>
      <c r="M226" s="129"/>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row>
    <row r="227" spans="1:35" x14ac:dyDescent="0.35">
      <c r="A227" s="125"/>
      <c r="B227" s="126"/>
      <c r="C227" s="127"/>
      <c r="D227" s="126"/>
      <c r="E227" s="265"/>
      <c r="F227" s="125"/>
      <c r="G227" s="126"/>
      <c r="H227" s="126"/>
      <c r="I227" s="126"/>
      <c r="J227" s="126"/>
      <c r="K227" s="126"/>
      <c r="L227" s="126"/>
      <c r="M227" s="129"/>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row>
    <row r="228" spans="1:35" x14ac:dyDescent="0.35">
      <c r="A228" s="125"/>
      <c r="B228" s="126"/>
      <c r="C228" s="127"/>
      <c r="D228" s="126"/>
      <c r="E228" s="265"/>
      <c r="F228" s="125"/>
      <c r="G228" s="126"/>
      <c r="H228" s="126"/>
      <c r="I228" s="126"/>
      <c r="J228" s="126"/>
      <c r="K228" s="126"/>
      <c r="L228" s="126"/>
      <c r="M228" s="129"/>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row>
    <row r="229" spans="1:35" x14ac:dyDescent="0.35">
      <c r="A229" s="125"/>
      <c r="B229" s="126"/>
      <c r="C229" s="127"/>
      <c r="D229" s="126"/>
      <c r="E229" s="265"/>
      <c r="F229" s="125"/>
      <c r="G229" s="126"/>
      <c r="H229" s="126"/>
      <c r="I229" s="126"/>
      <c r="J229" s="126"/>
      <c r="K229" s="126"/>
      <c r="L229" s="126"/>
      <c r="M229" s="129"/>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row>
    <row r="230" spans="1:35" x14ac:dyDescent="0.35">
      <c r="A230" s="125"/>
      <c r="B230" s="126"/>
      <c r="C230" s="127"/>
      <c r="D230" s="126"/>
      <c r="E230" s="265"/>
      <c r="F230" s="125"/>
      <c r="G230" s="126"/>
      <c r="H230" s="126"/>
      <c r="I230" s="126"/>
      <c r="J230" s="126"/>
      <c r="K230" s="126"/>
      <c r="L230" s="126"/>
      <c r="M230" s="129"/>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row>
    <row r="231" spans="1:35" x14ac:dyDescent="0.35">
      <c r="A231" s="125"/>
      <c r="B231" s="126"/>
      <c r="C231" s="127"/>
      <c r="D231" s="126"/>
      <c r="E231" s="265"/>
      <c r="F231" s="125"/>
      <c r="G231" s="126"/>
      <c r="H231" s="126"/>
      <c r="I231" s="126"/>
      <c r="J231" s="126"/>
      <c r="K231" s="126"/>
      <c r="L231" s="126"/>
      <c r="M231" s="129"/>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row>
    <row r="232" spans="1:35" x14ac:dyDescent="0.35">
      <c r="A232" s="125"/>
      <c r="B232" s="126"/>
      <c r="C232" s="127"/>
      <c r="D232" s="126"/>
      <c r="E232" s="265"/>
      <c r="F232" s="125"/>
      <c r="G232" s="126"/>
      <c r="H232" s="126"/>
      <c r="I232" s="126"/>
      <c r="J232" s="126"/>
      <c r="K232" s="126"/>
      <c r="L232" s="126"/>
      <c r="M232" s="129"/>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row>
    <row r="233" spans="1:35" x14ac:dyDescent="0.35">
      <c r="A233" s="125"/>
      <c r="B233" s="126"/>
      <c r="C233" s="127"/>
      <c r="D233" s="126"/>
      <c r="E233" s="265"/>
      <c r="F233" s="125"/>
      <c r="G233" s="126"/>
      <c r="H233" s="126"/>
      <c r="I233" s="126"/>
      <c r="J233" s="126"/>
      <c r="K233" s="126"/>
      <c r="L233" s="126"/>
      <c r="M233" s="129"/>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row>
    <row r="234" spans="1:35" x14ac:dyDescent="0.35">
      <c r="A234" s="125"/>
      <c r="B234" s="126"/>
      <c r="C234" s="127"/>
      <c r="D234" s="126"/>
      <c r="E234" s="265"/>
      <c r="F234" s="125"/>
      <c r="G234" s="126"/>
      <c r="H234" s="126"/>
      <c r="I234" s="126"/>
      <c r="J234" s="126"/>
      <c r="K234" s="126"/>
      <c r="L234" s="126"/>
      <c r="M234" s="129"/>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row>
    <row r="235" spans="1:35" x14ac:dyDescent="0.35">
      <c r="A235" s="125"/>
      <c r="B235" s="126"/>
      <c r="C235" s="127"/>
      <c r="D235" s="126"/>
      <c r="E235" s="265"/>
      <c r="F235" s="125"/>
      <c r="G235" s="126"/>
      <c r="H235" s="126"/>
      <c r="I235" s="126"/>
      <c r="J235" s="126"/>
      <c r="K235" s="126"/>
      <c r="L235" s="126"/>
      <c r="M235" s="129"/>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row>
    <row r="236" spans="1:35" x14ac:dyDescent="0.35">
      <c r="A236" s="125"/>
      <c r="B236" s="126"/>
      <c r="C236" s="127"/>
      <c r="D236" s="126"/>
      <c r="E236" s="265"/>
      <c r="F236" s="125"/>
      <c r="G236" s="126"/>
      <c r="H236" s="126"/>
      <c r="I236" s="126"/>
      <c r="J236" s="126"/>
      <c r="K236" s="126"/>
      <c r="L236" s="126"/>
      <c r="M236" s="129"/>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row>
    <row r="237" spans="1:35" x14ac:dyDescent="0.35">
      <c r="A237" s="125"/>
      <c r="B237" s="126"/>
      <c r="C237" s="127"/>
      <c r="D237" s="126"/>
      <c r="E237" s="265"/>
      <c r="F237" s="125"/>
      <c r="G237" s="126"/>
      <c r="H237" s="126"/>
      <c r="I237" s="126"/>
      <c r="J237" s="126"/>
      <c r="K237" s="126"/>
      <c r="L237" s="126"/>
      <c r="M237" s="129"/>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row>
    <row r="238" spans="1:35" x14ac:dyDescent="0.35">
      <c r="A238" s="125"/>
      <c r="B238" s="126"/>
      <c r="C238" s="127"/>
      <c r="D238" s="126"/>
      <c r="E238" s="265"/>
      <c r="F238" s="125"/>
      <c r="G238" s="126"/>
      <c r="H238" s="126"/>
      <c r="I238" s="126"/>
      <c r="J238" s="126"/>
      <c r="K238" s="126"/>
      <c r="L238" s="126"/>
      <c r="M238" s="129"/>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row>
    <row r="239" spans="1:35" x14ac:dyDescent="0.35">
      <c r="A239" s="125"/>
      <c r="B239" s="126"/>
      <c r="C239" s="127"/>
      <c r="D239" s="126"/>
      <c r="E239" s="265"/>
      <c r="F239" s="125"/>
      <c r="G239" s="126"/>
      <c r="H239" s="126"/>
      <c r="I239" s="126"/>
      <c r="J239" s="126"/>
      <c r="K239" s="126"/>
      <c r="L239" s="126"/>
      <c r="M239" s="129"/>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row>
    <row r="240" spans="1:35" x14ac:dyDescent="0.35">
      <c r="A240" s="125"/>
      <c r="B240" s="126"/>
      <c r="C240" s="127"/>
      <c r="D240" s="126"/>
      <c r="E240" s="265"/>
      <c r="F240" s="125"/>
      <c r="G240" s="126"/>
      <c r="H240" s="126"/>
      <c r="I240" s="126"/>
      <c r="J240" s="126"/>
      <c r="K240" s="126"/>
      <c r="L240" s="126"/>
      <c r="M240" s="129"/>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row>
    <row r="241" spans="1:35" x14ac:dyDescent="0.35">
      <c r="A241" s="125"/>
      <c r="B241" s="126"/>
      <c r="C241" s="127"/>
      <c r="D241" s="126"/>
      <c r="E241" s="265"/>
      <c r="F241" s="125"/>
      <c r="G241" s="126"/>
      <c r="H241" s="126"/>
      <c r="I241" s="126"/>
      <c r="J241" s="126"/>
      <c r="K241" s="126"/>
      <c r="L241" s="126"/>
      <c r="M241" s="129"/>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row>
    <row r="242" spans="1:35" x14ac:dyDescent="0.35">
      <c r="A242" s="125"/>
      <c r="B242" s="126"/>
      <c r="C242" s="127"/>
      <c r="D242" s="126"/>
      <c r="E242" s="265"/>
      <c r="F242" s="125"/>
      <c r="G242" s="126"/>
      <c r="H242" s="126"/>
      <c r="I242" s="126"/>
      <c r="J242" s="126"/>
      <c r="K242" s="126"/>
      <c r="L242" s="126"/>
      <c r="M242" s="129"/>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row>
    <row r="243" spans="1:35" x14ac:dyDescent="0.35">
      <c r="A243" s="125"/>
      <c r="B243" s="126"/>
      <c r="C243" s="127"/>
      <c r="D243" s="126"/>
      <c r="E243" s="265"/>
      <c r="F243" s="125"/>
      <c r="G243" s="126"/>
      <c r="H243" s="126"/>
      <c r="I243" s="126"/>
      <c r="J243" s="126"/>
      <c r="K243" s="126"/>
      <c r="L243" s="126"/>
      <c r="M243" s="129"/>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row>
    <row r="244" spans="1:35" x14ac:dyDescent="0.35">
      <c r="A244" s="125"/>
      <c r="B244" s="126"/>
      <c r="C244" s="127"/>
      <c r="D244" s="126"/>
      <c r="E244" s="265"/>
      <c r="F244" s="125"/>
      <c r="G244" s="126"/>
      <c r="H244" s="126"/>
      <c r="I244" s="126"/>
      <c r="J244" s="126"/>
      <c r="K244" s="126"/>
      <c r="L244" s="126"/>
      <c r="M244" s="129"/>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row>
    <row r="245" spans="1:35" x14ac:dyDescent="0.35">
      <c r="A245" s="125"/>
      <c r="B245" s="126"/>
      <c r="C245" s="127"/>
      <c r="D245" s="126"/>
      <c r="E245" s="265"/>
      <c r="F245" s="125"/>
      <c r="G245" s="126"/>
      <c r="H245" s="126"/>
      <c r="I245" s="126"/>
      <c r="J245" s="126"/>
      <c r="K245" s="126"/>
      <c r="L245" s="126"/>
      <c r="M245" s="129"/>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row>
    <row r="246" spans="1:35" x14ac:dyDescent="0.35">
      <c r="A246" s="125"/>
      <c r="B246" s="126"/>
      <c r="C246" s="127"/>
      <c r="D246" s="126"/>
      <c r="E246" s="265"/>
      <c r="F246" s="125"/>
      <c r="G246" s="126"/>
      <c r="H246" s="126"/>
      <c r="I246" s="126"/>
      <c r="J246" s="126"/>
      <c r="K246" s="126"/>
      <c r="L246" s="126"/>
      <c r="M246" s="129"/>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row>
    <row r="247" spans="1:35" x14ac:dyDescent="0.35">
      <c r="A247" s="125"/>
      <c r="B247" s="126"/>
      <c r="C247" s="127"/>
      <c r="D247" s="126"/>
      <c r="E247" s="265"/>
      <c r="F247" s="125"/>
      <c r="G247" s="126"/>
      <c r="H247" s="126"/>
      <c r="I247" s="126"/>
      <c r="J247" s="126"/>
      <c r="K247" s="126"/>
      <c r="L247" s="126"/>
      <c r="M247" s="129"/>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row>
    <row r="248" spans="1:35" x14ac:dyDescent="0.35">
      <c r="A248" s="125"/>
      <c r="B248" s="126"/>
      <c r="C248" s="127"/>
      <c r="D248" s="126"/>
      <c r="E248" s="265"/>
      <c r="F248" s="125"/>
      <c r="G248" s="126"/>
      <c r="H248" s="126"/>
      <c r="I248" s="126"/>
      <c r="J248" s="126"/>
      <c r="K248" s="126"/>
      <c r="L248" s="126"/>
      <c r="M248" s="129"/>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row>
    <row r="249" spans="1:35" x14ac:dyDescent="0.35">
      <c r="A249" s="125"/>
      <c r="B249" s="126"/>
      <c r="C249" s="127"/>
      <c r="D249" s="126"/>
      <c r="E249" s="265"/>
      <c r="F249" s="125"/>
      <c r="G249" s="126"/>
      <c r="H249" s="126"/>
      <c r="I249" s="126"/>
      <c r="J249" s="126"/>
      <c r="K249" s="126"/>
      <c r="L249" s="126"/>
      <c r="M249" s="129"/>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row>
    <row r="250" spans="1:35" x14ac:dyDescent="0.35">
      <c r="A250" s="125"/>
      <c r="B250" s="126"/>
      <c r="C250" s="127"/>
      <c r="D250" s="126"/>
      <c r="E250" s="265"/>
      <c r="F250" s="125"/>
      <c r="G250" s="126"/>
      <c r="H250" s="126"/>
      <c r="I250" s="126"/>
      <c r="J250" s="126"/>
      <c r="K250" s="126"/>
      <c r="L250" s="126"/>
      <c r="M250" s="129"/>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row>
    <row r="251" spans="1:35" x14ac:dyDescent="0.35">
      <c r="A251" s="125"/>
      <c r="B251" s="126"/>
      <c r="C251" s="127"/>
      <c r="D251" s="126"/>
      <c r="E251" s="265"/>
      <c r="F251" s="125"/>
      <c r="G251" s="126"/>
      <c r="H251" s="126"/>
      <c r="I251" s="126"/>
      <c r="J251" s="126"/>
      <c r="K251" s="126"/>
      <c r="L251" s="126"/>
      <c r="M251" s="129"/>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row>
    <row r="252" spans="1:35" x14ac:dyDescent="0.35">
      <c r="A252" s="125"/>
      <c r="B252" s="126"/>
      <c r="C252" s="127"/>
      <c r="D252" s="126"/>
      <c r="E252" s="265"/>
      <c r="F252" s="125"/>
      <c r="G252" s="126"/>
      <c r="H252" s="126"/>
      <c r="I252" s="126"/>
      <c r="J252" s="126"/>
      <c r="K252" s="126"/>
      <c r="L252" s="126"/>
      <c r="M252" s="129"/>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row>
    <row r="253" spans="1:35" x14ac:dyDescent="0.35">
      <c r="A253" s="125"/>
      <c r="B253" s="126"/>
      <c r="C253" s="127"/>
      <c r="D253" s="126"/>
      <c r="E253" s="265"/>
      <c r="F253" s="125"/>
      <c r="G253" s="126"/>
      <c r="H253" s="126"/>
      <c r="I253" s="126"/>
      <c r="J253" s="126"/>
      <c r="K253" s="126"/>
      <c r="L253" s="126"/>
      <c r="M253" s="129"/>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row>
    <row r="254" spans="1:35" x14ac:dyDescent="0.35">
      <c r="A254" s="125"/>
      <c r="B254" s="126"/>
      <c r="C254" s="127"/>
      <c r="D254" s="126"/>
      <c r="E254" s="265"/>
      <c r="F254" s="125"/>
      <c r="G254" s="126"/>
      <c r="H254" s="126"/>
      <c r="I254" s="126"/>
      <c r="J254" s="126"/>
      <c r="K254" s="126"/>
      <c r="L254" s="126"/>
      <c r="M254" s="129"/>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row>
    <row r="255" spans="1:35" x14ac:dyDescent="0.35">
      <c r="A255" s="125"/>
      <c r="B255" s="126"/>
      <c r="C255" s="127"/>
      <c r="D255" s="126"/>
      <c r="E255" s="265"/>
      <c r="F255" s="125"/>
      <c r="G255" s="126"/>
      <c r="H255" s="126"/>
      <c r="I255" s="126"/>
      <c r="J255" s="126"/>
      <c r="K255" s="126"/>
      <c r="L255" s="126"/>
      <c r="M255" s="129"/>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row>
    <row r="256" spans="1:35" x14ac:dyDescent="0.35">
      <c r="A256" s="125"/>
      <c r="B256" s="126"/>
      <c r="C256" s="127"/>
      <c r="D256" s="126"/>
      <c r="E256" s="265"/>
      <c r="F256" s="125"/>
      <c r="G256" s="126"/>
      <c r="H256" s="126"/>
      <c r="I256" s="126"/>
      <c r="J256" s="126"/>
      <c r="K256" s="126"/>
      <c r="L256" s="126"/>
      <c r="M256" s="129"/>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row>
    <row r="257" spans="1:35" x14ac:dyDescent="0.35">
      <c r="A257" s="125"/>
      <c r="B257" s="126"/>
      <c r="C257" s="127"/>
      <c r="D257" s="126"/>
      <c r="E257" s="265"/>
      <c r="F257" s="125"/>
      <c r="G257" s="126"/>
      <c r="H257" s="126"/>
      <c r="I257" s="126"/>
      <c r="J257" s="126"/>
      <c r="K257" s="126"/>
      <c r="L257" s="126"/>
      <c r="M257" s="129"/>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row>
    <row r="258" spans="1:35" x14ac:dyDescent="0.35">
      <c r="A258" s="125"/>
      <c r="B258" s="126"/>
      <c r="C258" s="127"/>
      <c r="D258" s="126"/>
      <c r="E258" s="265"/>
      <c r="F258" s="125"/>
      <c r="G258" s="126"/>
      <c r="H258" s="126"/>
      <c r="I258" s="126"/>
      <c r="J258" s="126"/>
      <c r="K258" s="126"/>
      <c r="L258" s="126"/>
      <c r="M258" s="129"/>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row>
    <row r="259" spans="1:35" x14ac:dyDescent="0.35">
      <c r="A259" s="125"/>
      <c r="B259" s="126"/>
      <c r="C259" s="127"/>
      <c r="D259" s="126"/>
      <c r="E259" s="265"/>
      <c r="F259" s="125"/>
      <c r="G259" s="126"/>
      <c r="H259" s="126"/>
      <c r="I259" s="126"/>
      <c r="J259" s="126"/>
      <c r="K259" s="126"/>
      <c r="L259" s="126"/>
      <c r="M259" s="129"/>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row>
    <row r="260" spans="1:35" x14ac:dyDescent="0.35">
      <c r="A260" s="125"/>
      <c r="B260" s="126"/>
      <c r="C260" s="127"/>
      <c r="D260" s="126"/>
      <c r="E260" s="265"/>
      <c r="F260" s="125"/>
      <c r="G260" s="126"/>
      <c r="H260" s="126"/>
      <c r="I260" s="126"/>
      <c r="J260" s="126"/>
      <c r="K260" s="126"/>
      <c r="L260" s="126"/>
      <c r="M260" s="129"/>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row>
    <row r="261" spans="1:35" x14ac:dyDescent="0.35">
      <c r="A261" s="125"/>
      <c r="B261" s="126"/>
      <c r="C261" s="127"/>
      <c r="D261" s="126"/>
      <c r="E261" s="265"/>
      <c r="F261" s="125"/>
      <c r="G261" s="126"/>
      <c r="H261" s="126"/>
      <c r="I261" s="126"/>
      <c r="J261" s="126"/>
      <c r="K261" s="126"/>
      <c r="L261" s="126"/>
      <c r="M261" s="129"/>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row>
    <row r="262" spans="1:35" x14ac:dyDescent="0.35">
      <c r="A262" s="125"/>
      <c r="B262" s="126"/>
      <c r="C262" s="127"/>
      <c r="D262" s="126"/>
      <c r="E262" s="265"/>
      <c r="F262" s="125"/>
      <c r="G262" s="126"/>
      <c r="H262" s="126"/>
      <c r="I262" s="126"/>
      <c r="J262" s="126"/>
      <c r="K262" s="126"/>
      <c r="L262" s="126"/>
      <c r="M262" s="129"/>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row>
    <row r="263" spans="1:35" x14ac:dyDescent="0.35">
      <c r="A263" s="125"/>
      <c r="B263" s="126"/>
      <c r="C263" s="127"/>
      <c r="D263" s="126"/>
      <c r="E263" s="265"/>
      <c r="F263" s="125"/>
      <c r="G263" s="126"/>
      <c r="H263" s="126"/>
      <c r="I263" s="126"/>
      <c r="J263" s="126"/>
      <c r="K263" s="126"/>
      <c r="L263" s="126"/>
      <c r="M263" s="129"/>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row>
    <row r="264" spans="1:35" x14ac:dyDescent="0.35">
      <c r="A264" s="125"/>
      <c r="B264" s="126"/>
      <c r="C264" s="127"/>
      <c r="D264" s="126"/>
      <c r="E264" s="265"/>
      <c r="F264" s="125"/>
      <c r="G264" s="126"/>
      <c r="H264" s="126"/>
      <c r="I264" s="126"/>
      <c r="J264" s="126"/>
      <c r="K264" s="126"/>
      <c r="L264" s="126"/>
      <c r="M264" s="129"/>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row>
    <row r="265" spans="1:35" x14ac:dyDescent="0.35">
      <c r="A265" s="125"/>
      <c r="B265" s="126"/>
      <c r="C265" s="127"/>
      <c r="D265" s="126"/>
      <c r="E265" s="265"/>
      <c r="F265" s="125"/>
      <c r="G265" s="126"/>
      <c r="H265" s="126"/>
      <c r="I265" s="126"/>
      <c r="J265" s="126"/>
      <c r="K265" s="126"/>
      <c r="L265" s="126"/>
      <c r="M265" s="129"/>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row>
    <row r="266" spans="1:35" x14ac:dyDescent="0.35">
      <c r="A266" s="125"/>
      <c r="B266" s="126"/>
      <c r="C266" s="127"/>
      <c r="D266" s="126"/>
      <c r="E266" s="265"/>
      <c r="F266" s="125"/>
      <c r="G266" s="126"/>
      <c r="H266" s="126"/>
      <c r="I266" s="126"/>
      <c r="J266" s="126"/>
      <c r="K266" s="126"/>
      <c r="L266" s="126"/>
      <c r="M266" s="129"/>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row>
    <row r="267" spans="1:35" x14ac:dyDescent="0.35">
      <c r="A267" s="125"/>
      <c r="B267" s="126"/>
      <c r="C267" s="127"/>
      <c r="D267" s="126"/>
      <c r="E267" s="265"/>
      <c r="F267" s="125"/>
      <c r="G267" s="126"/>
      <c r="H267" s="126"/>
      <c r="I267" s="126"/>
      <c r="J267" s="126"/>
      <c r="K267" s="126"/>
      <c r="L267" s="126"/>
      <c r="M267" s="129"/>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row>
    <row r="268" spans="1:35" x14ac:dyDescent="0.35">
      <c r="A268" s="125"/>
      <c r="B268" s="126"/>
      <c r="C268" s="127"/>
      <c r="D268" s="126"/>
      <c r="E268" s="265"/>
      <c r="F268" s="125"/>
      <c r="G268" s="126"/>
      <c r="H268" s="126"/>
      <c r="I268" s="126"/>
      <c r="J268" s="126"/>
      <c r="K268" s="126"/>
      <c r="L268" s="126"/>
      <c r="M268" s="129"/>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row>
    <row r="269" spans="1:35" x14ac:dyDescent="0.35">
      <c r="A269" s="125"/>
      <c r="B269" s="126"/>
      <c r="C269" s="127"/>
      <c r="D269" s="126"/>
      <c r="E269" s="265"/>
      <c r="F269" s="125"/>
      <c r="G269" s="126"/>
      <c r="H269" s="126"/>
      <c r="I269" s="126"/>
      <c r="J269" s="126"/>
      <c r="K269" s="126"/>
      <c r="L269" s="126"/>
      <c r="M269" s="129"/>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row>
    <row r="270" spans="1:35" x14ac:dyDescent="0.35">
      <c r="A270" s="125"/>
      <c r="B270" s="126"/>
      <c r="C270" s="127"/>
      <c r="D270" s="126"/>
      <c r="E270" s="265"/>
      <c r="F270" s="125"/>
      <c r="G270" s="126"/>
      <c r="H270" s="126"/>
      <c r="I270" s="126"/>
      <c r="J270" s="126"/>
      <c r="K270" s="126"/>
      <c r="L270" s="126"/>
      <c r="M270" s="129"/>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row>
    <row r="271" spans="1:35" x14ac:dyDescent="0.35">
      <c r="A271" s="125"/>
      <c r="B271" s="126"/>
      <c r="C271" s="127"/>
      <c r="D271" s="126"/>
      <c r="E271" s="265"/>
      <c r="F271" s="125"/>
      <c r="G271" s="126"/>
      <c r="H271" s="126"/>
      <c r="I271" s="126"/>
      <c r="J271" s="126"/>
      <c r="K271" s="126"/>
      <c r="L271" s="126"/>
      <c r="M271" s="129"/>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row>
    <row r="272" spans="1:35" x14ac:dyDescent="0.35">
      <c r="A272" s="125"/>
      <c r="B272" s="126"/>
      <c r="C272" s="127"/>
      <c r="D272" s="126"/>
      <c r="E272" s="265"/>
      <c r="F272" s="125"/>
      <c r="G272" s="126"/>
      <c r="H272" s="126"/>
      <c r="I272" s="126"/>
      <c r="J272" s="126"/>
      <c r="K272" s="126"/>
      <c r="L272" s="126"/>
      <c r="M272" s="129"/>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row>
    <row r="273" spans="1:35" x14ac:dyDescent="0.35">
      <c r="A273" s="125"/>
      <c r="B273" s="126"/>
      <c r="C273" s="127"/>
      <c r="D273" s="126"/>
      <c r="E273" s="265"/>
      <c r="F273" s="125"/>
      <c r="G273" s="126"/>
      <c r="H273" s="126"/>
      <c r="I273" s="126"/>
      <c r="J273" s="126"/>
      <c r="K273" s="126"/>
      <c r="L273" s="126"/>
      <c r="M273" s="129"/>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row>
    <row r="274" spans="1:35" x14ac:dyDescent="0.35">
      <c r="A274" s="125"/>
      <c r="B274" s="126"/>
      <c r="C274" s="127"/>
      <c r="D274" s="126"/>
      <c r="E274" s="265"/>
      <c r="F274" s="125"/>
      <c r="G274" s="126"/>
      <c r="H274" s="126"/>
      <c r="I274" s="126"/>
      <c r="J274" s="126"/>
      <c r="K274" s="126"/>
      <c r="L274" s="126"/>
      <c r="M274" s="129"/>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row>
    <row r="275" spans="1:35" x14ac:dyDescent="0.35">
      <c r="A275" s="125"/>
      <c r="B275" s="126"/>
      <c r="C275" s="127"/>
      <c r="D275" s="126"/>
      <c r="E275" s="265"/>
      <c r="F275" s="125"/>
      <c r="G275" s="126"/>
      <c r="H275" s="126"/>
      <c r="I275" s="126"/>
      <c r="J275" s="126"/>
      <c r="K275" s="126"/>
      <c r="L275" s="126"/>
      <c r="M275" s="129"/>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row>
    <row r="276" spans="1:35" x14ac:dyDescent="0.35">
      <c r="A276" s="125"/>
      <c r="B276" s="126"/>
      <c r="C276" s="127"/>
      <c r="D276" s="126"/>
      <c r="E276" s="265"/>
      <c r="F276" s="125"/>
      <c r="G276" s="126"/>
      <c r="H276" s="126"/>
      <c r="I276" s="126"/>
      <c r="J276" s="126"/>
      <c r="K276" s="126"/>
      <c r="L276" s="126"/>
      <c r="M276" s="129"/>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row>
    <row r="277" spans="1:35" x14ac:dyDescent="0.35">
      <c r="A277" s="125"/>
      <c r="B277" s="126"/>
      <c r="C277" s="127"/>
      <c r="D277" s="126"/>
      <c r="E277" s="265"/>
      <c r="F277" s="125"/>
      <c r="G277" s="126"/>
      <c r="H277" s="126"/>
      <c r="I277" s="126"/>
      <c r="J277" s="126"/>
      <c r="K277" s="126"/>
      <c r="L277" s="126"/>
      <c r="M277" s="129"/>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row>
    <row r="278" spans="1:35" x14ac:dyDescent="0.35">
      <c r="A278" s="125"/>
      <c r="B278" s="126"/>
      <c r="C278" s="127"/>
      <c r="D278" s="126"/>
      <c r="E278" s="265"/>
      <c r="F278" s="125"/>
      <c r="G278" s="126"/>
      <c r="H278" s="126"/>
      <c r="I278" s="126"/>
      <c r="J278" s="126"/>
      <c r="K278" s="126"/>
      <c r="L278" s="126"/>
      <c r="M278" s="129"/>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row>
    <row r="279" spans="1:35" x14ac:dyDescent="0.35">
      <c r="A279" s="125"/>
      <c r="B279" s="126"/>
      <c r="C279" s="127"/>
      <c r="D279" s="126"/>
      <c r="E279" s="265"/>
      <c r="F279" s="125"/>
      <c r="G279" s="126"/>
      <c r="H279" s="126"/>
      <c r="I279" s="126"/>
      <c r="J279" s="126"/>
      <c r="K279" s="126"/>
      <c r="L279" s="126"/>
      <c r="M279" s="129"/>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row>
    <row r="280" spans="1:35" x14ac:dyDescent="0.35">
      <c r="A280" s="125"/>
      <c r="B280" s="126"/>
      <c r="C280" s="127"/>
      <c r="D280" s="126"/>
      <c r="E280" s="265"/>
      <c r="F280" s="125"/>
      <c r="G280" s="126"/>
      <c r="H280" s="126"/>
      <c r="I280" s="126"/>
      <c r="J280" s="126"/>
      <c r="K280" s="126"/>
      <c r="L280" s="126"/>
      <c r="M280" s="129"/>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row>
    <row r="281" spans="1:35" x14ac:dyDescent="0.35">
      <c r="A281" s="125"/>
      <c r="B281" s="126"/>
      <c r="C281" s="127"/>
      <c r="D281" s="126"/>
      <c r="E281" s="265"/>
      <c r="F281" s="125"/>
      <c r="G281" s="126"/>
      <c r="H281" s="126"/>
      <c r="I281" s="126"/>
      <c r="J281" s="126"/>
      <c r="K281" s="126"/>
      <c r="L281" s="126"/>
      <c r="M281" s="129"/>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row>
    <row r="282" spans="1:35" x14ac:dyDescent="0.35">
      <c r="A282" s="125"/>
      <c r="B282" s="126"/>
      <c r="C282" s="127"/>
      <c r="D282" s="126"/>
      <c r="E282" s="265"/>
      <c r="F282" s="125"/>
      <c r="G282" s="126"/>
      <c r="H282" s="126"/>
      <c r="I282" s="126"/>
      <c r="J282" s="126"/>
      <c r="K282" s="126"/>
      <c r="L282" s="126"/>
      <c r="M282" s="129"/>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row>
    <row r="283" spans="1:35" x14ac:dyDescent="0.35">
      <c r="A283" s="125"/>
      <c r="B283" s="126"/>
      <c r="C283" s="127"/>
      <c r="D283" s="126"/>
      <c r="E283" s="265"/>
      <c r="F283" s="125"/>
      <c r="G283" s="126"/>
      <c r="H283" s="126"/>
      <c r="I283" s="126"/>
      <c r="J283" s="126"/>
      <c r="K283" s="126"/>
      <c r="L283" s="126"/>
      <c r="M283" s="129"/>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row>
    <row r="284" spans="1:35" x14ac:dyDescent="0.35">
      <c r="A284" s="125"/>
      <c r="B284" s="126"/>
      <c r="C284" s="127"/>
      <c r="D284" s="126"/>
      <c r="E284" s="265"/>
      <c r="F284" s="125"/>
      <c r="G284" s="126"/>
      <c r="H284" s="126"/>
      <c r="I284" s="126"/>
      <c r="J284" s="126"/>
      <c r="K284" s="126"/>
      <c r="L284" s="126"/>
      <c r="M284" s="129"/>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row>
    <row r="285" spans="1:35" x14ac:dyDescent="0.35">
      <c r="A285" s="125"/>
      <c r="B285" s="126"/>
      <c r="C285" s="127"/>
      <c r="D285" s="126"/>
      <c r="E285" s="265"/>
      <c r="F285" s="125"/>
      <c r="G285" s="126"/>
      <c r="H285" s="126"/>
      <c r="I285" s="126"/>
      <c r="J285" s="126"/>
      <c r="K285" s="126"/>
      <c r="L285" s="126"/>
      <c r="M285" s="129"/>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row>
    <row r="286" spans="1:35" x14ac:dyDescent="0.35">
      <c r="A286" s="125"/>
      <c r="B286" s="126"/>
      <c r="C286" s="127"/>
      <c r="D286" s="126"/>
      <c r="E286" s="265"/>
      <c r="F286" s="125"/>
      <c r="G286" s="126"/>
      <c r="H286" s="126"/>
      <c r="I286" s="126"/>
      <c r="J286" s="126"/>
      <c r="K286" s="126"/>
      <c r="L286" s="126"/>
      <c r="M286" s="129"/>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row>
    <row r="287" spans="1:35" x14ac:dyDescent="0.35">
      <c r="A287" s="125"/>
      <c r="B287" s="126"/>
      <c r="C287" s="127"/>
      <c r="D287" s="126"/>
      <c r="E287" s="265"/>
      <c r="F287" s="125"/>
      <c r="G287" s="126"/>
      <c r="H287" s="126"/>
      <c r="I287" s="126"/>
      <c r="J287" s="126"/>
      <c r="K287" s="126"/>
      <c r="L287" s="126"/>
      <c r="M287" s="129"/>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row>
    <row r="288" spans="1:35" x14ac:dyDescent="0.35">
      <c r="A288" s="125"/>
      <c r="B288" s="126"/>
      <c r="C288" s="127"/>
      <c r="D288" s="126"/>
      <c r="E288" s="265"/>
      <c r="F288" s="125"/>
      <c r="G288" s="126"/>
      <c r="H288" s="126"/>
      <c r="I288" s="126"/>
      <c r="J288" s="126"/>
      <c r="K288" s="126"/>
      <c r="L288" s="126"/>
      <c r="M288" s="129"/>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row>
    <row r="289" spans="1:35" x14ac:dyDescent="0.35">
      <c r="A289" s="125"/>
      <c r="B289" s="126"/>
      <c r="C289" s="127"/>
      <c r="D289" s="126"/>
      <c r="E289" s="265"/>
      <c r="F289" s="125"/>
      <c r="G289" s="126"/>
      <c r="H289" s="126"/>
      <c r="I289" s="126"/>
      <c r="J289" s="126"/>
      <c r="K289" s="126"/>
      <c r="L289" s="126"/>
      <c r="M289" s="129"/>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row>
    <row r="290" spans="1:35" x14ac:dyDescent="0.35">
      <c r="A290" s="125"/>
      <c r="B290" s="126"/>
      <c r="C290" s="127"/>
      <c r="D290" s="126"/>
      <c r="E290" s="265"/>
      <c r="F290" s="125"/>
      <c r="G290" s="126"/>
      <c r="H290" s="126"/>
      <c r="I290" s="126"/>
      <c r="J290" s="126"/>
      <c r="K290" s="126"/>
      <c r="L290" s="126"/>
      <c r="M290" s="129"/>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row>
    <row r="291" spans="1:35" x14ac:dyDescent="0.35">
      <c r="A291" s="125"/>
      <c r="B291" s="126"/>
      <c r="C291" s="127"/>
      <c r="D291" s="126"/>
      <c r="E291" s="265"/>
      <c r="F291" s="125"/>
      <c r="G291" s="126"/>
      <c r="H291" s="126"/>
      <c r="I291" s="126"/>
      <c r="J291" s="126"/>
      <c r="K291" s="126"/>
      <c r="L291" s="126"/>
      <c r="M291" s="129"/>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row>
    <row r="292" spans="1:35" x14ac:dyDescent="0.35">
      <c r="A292" s="125"/>
      <c r="B292" s="126"/>
      <c r="C292" s="127"/>
      <c r="D292" s="126"/>
      <c r="E292" s="265"/>
      <c r="F292" s="125"/>
      <c r="G292" s="126"/>
      <c r="H292" s="126"/>
      <c r="I292" s="126"/>
      <c r="J292" s="126"/>
      <c r="K292" s="126"/>
      <c r="L292" s="126"/>
      <c r="M292" s="129"/>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row>
    <row r="293" spans="1:35" x14ac:dyDescent="0.35">
      <c r="A293" s="125"/>
      <c r="B293" s="126"/>
      <c r="C293" s="127"/>
      <c r="D293" s="126"/>
      <c r="E293" s="265"/>
      <c r="F293" s="125"/>
      <c r="G293" s="126"/>
      <c r="H293" s="126"/>
      <c r="I293" s="126"/>
      <c r="J293" s="126"/>
      <c r="K293" s="126"/>
      <c r="L293" s="126"/>
      <c r="M293" s="129"/>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row>
    <row r="294" spans="1:35" x14ac:dyDescent="0.35">
      <c r="A294" s="125"/>
      <c r="B294" s="126"/>
      <c r="C294" s="127"/>
      <c r="D294" s="126"/>
      <c r="E294" s="265"/>
      <c r="F294" s="125"/>
      <c r="G294" s="126"/>
      <c r="H294" s="126"/>
      <c r="I294" s="126"/>
      <c r="J294" s="126"/>
      <c r="K294" s="126"/>
      <c r="L294" s="126"/>
      <c r="M294" s="129"/>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row>
    <row r="295" spans="1:35" x14ac:dyDescent="0.35">
      <c r="A295" s="125"/>
      <c r="B295" s="126"/>
      <c r="C295" s="127"/>
      <c r="D295" s="126"/>
      <c r="E295" s="265"/>
      <c r="F295" s="125"/>
      <c r="G295" s="126"/>
      <c r="H295" s="126"/>
      <c r="I295" s="126"/>
      <c r="J295" s="126"/>
      <c r="K295" s="126"/>
      <c r="L295" s="126"/>
      <c r="M295" s="129"/>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row>
    <row r="296" spans="1:35" x14ac:dyDescent="0.35">
      <c r="A296" s="125"/>
      <c r="B296" s="126"/>
      <c r="C296" s="127"/>
      <c r="D296" s="126"/>
      <c r="E296" s="265"/>
      <c r="F296" s="125"/>
      <c r="G296" s="126"/>
      <c r="H296" s="126"/>
      <c r="I296" s="126"/>
      <c r="J296" s="126"/>
      <c r="K296" s="126"/>
      <c r="L296" s="126"/>
      <c r="M296" s="129"/>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row>
    <row r="297" spans="1:35" x14ac:dyDescent="0.35">
      <c r="A297" s="125"/>
      <c r="B297" s="126"/>
      <c r="C297" s="127"/>
      <c r="D297" s="126"/>
      <c r="E297" s="265"/>
      <c r="F297" s="125"/>
      <c r="G297" s="126"/>
      <c r="H297" s="126"/>
      <c r="I297" s="126"/>
      <c r="J297" s="126"/>
      <c r="K297" s="126"/>
      <c r="L297" s="126"/>
      <c r="M297" s="129"/>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row>
    <row r="298" spans="1:35" x14ac:dyDescent="0.35">
      <c r="A298" s="125"/>
      <c r="B298" s="126"/>
      <c r="C298" s="127"/>
      <c r="D298" s="126"/>
      <c r="E298" s="265"/>
      <c r="F298" s="125"/>
      <c r="G298" s="126"/>
      <c r="H298" s="126"/>
      <c r="I298" s="126"/>
      <c r="J298" s="126"/>
      <c r="K298" s="126"/>
      <c r="L298" s="126"/>
      <c r="M298" s="129"/>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row>
    <row r="299" spans="1:35" x14ac:dyDescent="0.35">
      <c r="A299" s="125"/>
      <c r="B299" s="126"/>
      <c r="C299" s="127"/>
      <c r="D299" s="126"/>
      <c r="E299" s="265"/>
      <c r="F299" s="125"/>
      <c r="G299" s="126"/>
      <c r="H299" s="126"/>
      <c r="I299" s="126"/>
      <c r="J299" s="126"/>
      <c r="K299" s="126"/>
      <c r="L299" s="126"/>
      <c r="M299" s="129"/>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row>
    <row r="300" spans="1:35" x14ac:dyDescent="0.35">
      <c r="A300" s="125"/>
      <c r="B300" s="126"/>
      <c r="C300" s="127"/>
      <c r="D300" s="126"/>
      <c r="E300" s="265"/>
      <c r="F300" s="125"/>
      <c r="G300" s="126"/>
      <c r="H300" s="126"/>
      <c r="I300" s="126"/>
      <c r="J300" s="126"/>
      <c r="K300" s="126"/>
      <c r="L300" s="126"/>
      <c r="M300" s="129"/>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row>
    <row r="301" spans="1:35" x14ac:dyDescent="0.35">
      <c r="A301" s="125"/>
      <c r="B301" s="126"/>
      <c r="C301" s="127"/>
      <c r="D301" s="126"/>
      <c r="E301" s="265"/>
      <c r="F301" s="125"/>
      <c r="G301" s="126"/>
      <c r="H301" s="126"/>
      <c r="I301" s="126"/>
      <c r="J301" s="126"/>
      <c r="K301" s="126"/>
      <c r="L301" s="126"/>
      <c r="M301" s="129"/>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row>
    <row r="302" spans="1:35" x14ac:dyDescent="0.35">
      <c r="A302" s="125"/>
      <c r="B302" s="126"/>
      <c r="C302" s="127"/>
      <c r="D302" s="126"/>
      <c r="E302" s="265"/>
      <c r="F302" s="125"/>
      <c r="G302" s="126"/>
      <c r="H302" s="126"/>
      <c r="I302" s="126"/>
      <c r="J302" s="126"/>
      <c r="K302" s="126"/>
      <c r="L302" s="126"/>
      <c r="M302" s="129"/>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row>
    <row r="303" spans="1:35" x14ac:dyDescent="0.35">
      <c r="A303" s="125"/>
      <c r="B303" s="126"/>
      <c r="C303" s="127"/>
      <c r="D303" s="126"/>
      <c r="E303" s="265"/>
      <c r="F303" s="125"/>
      <c r="G303" s="126"/>
      <c r="H303" s="126"/>
      <c r="I303" s="126"/>
      <c r="J303" s="126"/>
      <c r="K303" s="126"/>
      <c r="L303" s="126"/>
      <c r="M303" s="129"/>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row>
    <row r="304" spans="1:35" x14ac:dyDescent="0.35">
      <c r="A304" s="125"/>
      <c r="B304" s="126"/>
      <c r="C304" s="127"/>
      <c r="D304" s="126"/>
      <c r="E304" s="265"/>
      <c r="F304" s="125"/>
      <c r="G304" s="126"/>
      <c r="H304" s="126"/>
      <c r="I304" s="126"/>
      <c r="J304" s="126"/>
      <c r="K304" s="126"/>
      <c r="L304" s="126"/>
      <c r="M304" s="129"/>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row>
    <row r="305" spans="1:35" x14ac:dyDescent="0.35">
      <c r="A305" s="125"/>
      <c r="B305" s="126"/>
      <c r="C305" s="127"/>
      <c r="D305" s="126"/>
      <c r="E305" s="265"/>
      <c r="F305" s="125"/>
      <c r="G305" s="126"/>
      <c r="H305" s="126"/>
      <c r="I305" s="126"/>
      <c r="J305" s="126"/>
      <c r="K305" s="126"/>
      <c r="L305" s="126"/>
      <c r="M305" s="129"/>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row>
    <row r="306" spans="1:35" x14ac:dyDescent="0.35">
      <c r="A306" s="125"/>
      <c r="B306" s="126"/>
      <c r="C306" s="127"/>
      <c r="D306" s="126"/>
      <c r="E306" s="265"/>
      <c r="F306" s="125"/>
      <c r="G306" s="126"/>
      <c r="H306" s="126"/>
      <c r="I306" s="126"/>
      <c r="J306" s="126"/>
      <c r="K306" s="126"/>
      <c r="L306" s="126"/>
      <c r="M306" s="129"/>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row>
    <row r="307" spans="1:35" x14ac:dyDescent="0.35">
      <c r="A307" s="125"/>
      <c r="B307" s="126"/>
      <c r="C307" s="127"/>
      <c r="D307" s="126"/>
      <c r="E307" s="265"/>
      <c r="F307" s="125"/>
      <c r="G307" s="126"/>
      <c r="H307" s="126"/>
      <c r="I307" s="126"/>
      <c r="J307" s="126"/>
      <c r="K307" s="126"/>
      <c r="L307" s="126"/>
      <c r="M307" s="129"/>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row>
    <row r="308" spans="1:35" x14ac:dyDescent="0.35">
      <c r="A308" s="125"/>
      <c r="B308" s="126"/>
      <c r="C308" s="127"/>
      <c r="D308" s="126"/>
      <c r="E308" s="265"/>
      <c r="F308" s="125"/>
      <c r="G308" s="126"/>
      <c r="H308" s="126"/>
      <c r="I308" s="126"/>
      <c r="J308" s="126"/>
      <c r="K308" s="126"/>
      <c r="L308" s="126"/>
      <c r="M308" s="129"/>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row>
    <row r="309" spans="1:35" x14ac:dyDescent="0.35">
      <c r="A309" s="125"/>
      <c r="B309" s="126"/>
      <c r="C309" s="127"/>
      <c r="D309" s="126"/>
      <c r="E309" s="265"/>
      <c r="F309" s="125"/>
      <c r="G309" s="126"/>
      <c r="H309" s="126"/>
      <c r="I309" s="126"/>
      <c r="J309" s="126"/>
      <c r="K309" s="126"/>
      <c r="L309" s="126"/>
      <c r="M309" s="129"/>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row>
    <row r="310" spans="1:35" x14ac:dyDescent="0.35">
      <c r="A310" s="125"/>
      <c r="B310" s="126"/>
      <c r="C310" s="127"/>
      <c r="D310" s="126"/>
      <c r="E310" s="265"/>
      <c r="F310" s="125"/>
      <c r="G310" s="126"/>
      <c r="H310" s="126"/>
      <c r="I310" s="126"/>
      <c r="J310" s="126"/>
      <c r="K310" s="126"/>
      <c r="L310" s="126"/>
      <c r="M310" s="129"/>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row>
    <row r="311" spans="1:35" x14ac:dyDescent="0.35">
      <c r="A311" s="125"/>
      <c r="B311" s="126"/>
      <c r="C311" s="127"/>
      <c r="D311" s="126"/>
      <c r="E311" s="265"/>
      <c r="F311" s="125"/>
      <c r="G311" s="126"/>
      <c r="H311" s="126"/>
      <c r="I311" s="126"/>
      <c r="J311" s="126"/>
      <c r="K311" s="126"/>
      <c r="L311" s="126"/>
      <c r="M311" s="129"/>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row>
    <row r="312" spans="1:35" x14ac:dyDescent="0.35">
      <c r="A312" s="125"/>
      <c r="B312" s="126"/>
      <c r="C312" s="127"/>
      <c r="D312" s="126"/>
      <c r="E312" s="265"/>
      <c r="F312" s="125"/>
      <c r="G312" s="126"/>
      <c r="H312" s="126"/>
      <c r="I312" s="126"/>
      <c r="J312" s="126"/>
      <c r="K312" s="126"/>
      <c r="L312" s="126"/>
      <c r="M312" s="129"/>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row>
    <row r="313" spans="1:35" x14ac:dyDescent="0.35">
      <c r="A313" s="125"/>
      <c r="B313" s="126"/>
      <c r="C313" s="127"/>
      <c r="D313" s="126"/>
      <c r="E313" s="265"/>
      <c r="F313" s="125"/>
      <c r="G313" s="126"/>
      <c r="H313" s="126"/>
      <c r="I313" s="126"/>
      <c r="J313" s="126"/>
      <c r="K313" s="126"/>
      <c r="L313" s="126"/>
      <c r="M313" s="129"/>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row>
    <row r="314" spans="1:35" x14ac:dyDescent="0.35">
      <c r="A314" s="125"/>
      <c r="B314" s="126"/>
      <c r="C314" s="127"/>
      <c r="D314" s="126"/>
      <c r="E314" s="265"/>
      <c r="F314" s="125"/>
      <c r="G314" s="126"/>
      <c r="H314" s="126"/>
      <c r="I314" s="126"/>
      <c r="J314" s="126"/>
      <c r="K314" s="126"/>
      <c r="L314" s="126"/>
      <c r="M314" s="129"/>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row>
    <row r="315" spans="1:35" x14ac:dyDescent="0.35">
      <c r="A315" s="125"/>
      <c r="B315" s="126"/>
      <c r="C315" s="127"/>
      <c r="D315" s="126"/>
      <c r="E315" s="265"/>
      <c r="F315" s="125"/>
      <c r="G315" s="126"/>
      <c r="H315" s="126"/>
      <c r="I315" s="126"/>
      <c r="J315" s="126"/>
      <c r="K315" s="126"/>
      <c r="L315" s="126"/>
      <c r="M315" s="129"/>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row>
    <row r="316" spans="1:35" x14ac:dyDescent="0.35">
      <c r="A316" s="125"/>
      <c r="B316" s="126"/>
      <c r="C316" s="127"/>
      <c r="D316" s="126"/>
      <c r="E316" s="265"/>
      <c r="F316" s="125"/>
      <c r="G316" s="126"/>
      <c r="H316" s="126"/>
      <c r="I316" s="126"/>
      <c r="J316" s="126"/>
      <c r="K316" s="126"/>
      <c r="L316" s="126"/>
      <c r="M316" s="129"/>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row>
    <row r="317" spans="1:35" x14ac:dyDescent="0.35">
      <c r="A317" s="125"/>
      <c r="B317" s="126"/>
      <c r="C317" s="127"/>
      <c r="D317" s="126"/>
      <c r="E317" s="265"/>
      <c r="F317" s="125"/>
      <c r="G317" s="126"/>
      <c r="H317" s="126"/>
      <c r="I317" s="126"/>
      <c r="J317" s="126"/>
      <c r="K317" s="126"/>
      <c r="L317" s="126"/>
      <c r="M317" s="129"/>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row>
    <row r="318" spans="1:35" x14ac:dyDescent="0.35">
      <c r="A318" s="125"/>
      <c r="B318" s="126"/>
      <c r="C318" s="127"/>
      <c r="D318" s="126"/>
      <c r="E318" s="265"/>
      <c r="F318" s="125"/>
      <c r="G318" s="126"/>
      <c r="H318" s="126"/>
      <c r="I318" s="126"/>
      <c r="J318" s="126"/>
      <c r="K318" s="126"/>
      <c r="L318" s="126"/>
      <c r="M318" s="129"/>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row>
    <row r="319" spans="1:35" x14ac:dyDescent="0.35">
      <c r="A319" s="125"/>
      <c r="B319" s="126"/>
      <c r="C319" s="127"/>
      <c r="D319" s="126"/>
      <c r="E319" s="265"/>
      <c r="F319" s="125"/>
      <c r="G319" s="126"/>
      <c r="H319" s="126"/>
      <c r="I319" s="126"/>
      <c r="J319" s="126"/>
      <c r="K319" s="126"/>
      <c r="L319" s="126"/>
      <c r="M319" s="129"/>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row>
    <row r="320" spans="1:35" x14ac:dyDescent="0.35">
      <c r="A320" s="125"/>
      <c r="B320" s="126"/>
      <c r="C320" s="127"/>
      <c r="D320" s="126"/>
      <c r="E320" s="265"/>
      <c r="F320" s="125"/>
      <c r="G320" s="126"/>
      <c r="H320" s="126"/>
      <c r="I320" s="126"/>
      <c r="J320" s="126"/>
      <c r="K320" s="126"/>
      <c r="L320" s="126"/>
      <c r="M320" s="129"/>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row>
    <row r="321" spans="1:35" x14ac:dyDescent="0.35">
      <c r="A321" s="125"/>
      <c r="B321" s="126"/>
      <c r="C321" s="127"/>
      <c r="D321" s="126"/>
      <c r="E321" s="265"/>
      <c r="F321" s="125"/>
      <c r="G321" s="126"/>
      <c r="H321" s="126"/>
      <c r="I321" s="126"/>
      <c r="J321" s="126"/>
      <c r="K321" s="126"/>
      <c r="L321" s="126"/>
      <c r="M321" s="129"/>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row>
    <row r="322" spans="1:35" x14ac:dyDescent="0.35">
      <c r="A322" s="125"/>
      <c r="B322" s="126"/>
      <c r="C322" s="127"/>
      <c r="D322" s="126"/>
      <c r="E322" s="265"/>
      <c r="F322" s="125"/>
      <c r="G322" s="126"/>
      <c r="H322" s="126"/>
      <c r="I322" s="126"/>
      <c r="J322" s="126"/>
      <c r="K322" s="126"/>
      <c r="L322" s="126"/>
      <c r="M322" s="129"/>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row>
    <row r="323" spans="1:35" x14ac:dyDescent="0.35">
      <c r="A323" s="125"/>
      <c r="B323" s="126"/>
      <c r="C323" s="127"/>
      <c r="D323" s="126"/>
      <c r="E323" s="265"/>
      <c r="F323" s="125"/>
      <c r="G323" s="126"/>
      <c r="H323" s="126"/>
      <c r="I323" s="126"/>
      <c r="J323" s="126"/>
      <c r="K323" s="126"/>
      <c r="L323" s="126"/>
      <c r="M323" s="129"/>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row>
    <row r="324" spans="1:35" x14ac:dyDescent="0.35">
      <c r="A324" s="125"/>
      <c r="B324" s="126"/>
      <c r="C324" s="127"/>
      <c r="D324" s="126"/>
      <c r="E324" s="265"/>
      <c r="F324" s="125"/>
      <c r="G324" s="126"/>
      <c r="H324" s="126"/>
      <c r="I324" s="126"/>
      <c r="J324" s="126"/>
      <c r="K324" s="126"/>
      <c r="L324" s="126"/>
      <c r="M324" s="129"/>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row>
    <row r="325" spans="1:35" x14ac:dyDescent="0.35">
      <c r="A325" s="125"/>
      <c r="B325" s="126"/>
      <c r="C325" s="127"/>
      <c r="D325" s="126"/>
      <c r="E325" s="265"/>
      <c r="F325" s="125"/>
      <c r="G325" s="126"/>
      <c r="H325" s="126"/>
      <c r="I325" s="126"/>
      <c r="J325" s="126"/>
      <c r="K325" s="126"/>
      <c r="L325" s="126"/>
      <c r="M325" s="129"/>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row>
    <row r="326" spans="1:35" x14ac:dyDescent="0.35">
      <c r="A326" s="125"/>
      <c r="B326" s="126"/>
      <c r="C326" s="127"/>
      <c r="D326" s="126"/>
      <c r="E326" s="265"/>
      <c r="F326" s="125"/>
      <c r="G326" s="126"/>
      <c r="H326" s="126"/>
      <c r="I326" s="126"/>
      <c r="J326" s="126"/>
      <c r="K326" s="126"/>
      <c r="L326" s="126"/>
      <c r="M326" s="129"/>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row>
    <row r="327" spans="1:35" x14ac:dyDescent="0.35">
      <c r="A327" s="125"/>
      <c r="B327" s="126"/>
      <c r="C327" s="127"/>
      <c r="D327" s="126"/>
      <c r="E327" s="265"/>
      <c r="F327" s="125"/>
      <c r="G327" s="126"/>
      <c r="H327" s="126"/>
      <c r="I327" s="126"/>
      <c r="J327" s="126"/>
      <c r="K327" s="126"/>
      <c r="L327" s="126"/>
      <c r="M327" s="129"/>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row>
    <row r="328" spans="1:35" x14ac:dyDescent="0.35">
      <c r="A328" s="125"/>
      <c r="B328" s="126"/>
      <c r="C328" s="127"/>
      <c r="D328" s="126"/>
      <c r="E328" s="265"/>
      <c r="F328" s="125"/>
      <c r="G328" s="126"/>
      <c r="H328" s="126"/>
      <c r="I328" s="126"/>
      <c r="J328" s="126"/>
      <c r="K328" s="126"/>
      <c r="L328" s="126"/>
      <c r="M328" s="129"/>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row>
    <row r="329" spans="1:35" x14ac:dyDescent="0.35">
      <c r="A329" s="125"/>
      <c r="B329" s="126"/>
      <c r="C329" s="127"/>
      <c r="D329" s="126"/>
      <c r="E329" s="265"/>
      <c r="F329" s="125"/>
      <c r="G329" s="126"/>
      <c r="H329" s="126"/>
      <c r="I329" s="126"/>
      <c r="J329" s="126"/>
      <c r="K329" s="126"/>
      <c r="L329" s="126"/>
      <c r="M329" s="129"/>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row>
    <row r="330" spans="1:35" x14ac:dyDescent="0.35">
      <c r="A330" s="125"/>
      <c r="B330" s="126"/>
      <c r="C330" s="127"/>
      <c r="D330" s="126"/>
      <c r="E330" s="265"/>
      <c r="F330" s="125"/>
      <c r="G330" s="126"/>
      <c r="H330" s="126"/>
      <c r="I330" s="126"/>
      <c r="J330" s="126"/>
      <c r="K330" s="126"/>
      <c r="L330" s="126"/>
      <c r="M330" s="129"/>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row>
    <row r="331" spans="1:35" x14ac:dyDescent="0.35">
      <c r="A331" s="125"/>
      <c r="B331" s="126"/>
      <c r="C331" s="127"/>
      <c r="D331" s="126"/>
      <c r="E331" s="265"/>
      <c r="F331" s="125"/>
      <c r="G331" s="126"/>
      <c r="H331" s="126"/>
      <c r="I331" s="126"/>
      <c r="J331" s="126"/>
      <c r="K331" s="126"/>
      <c r="L331" s="126"/>
      <c r="M331" s="129"/>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row>
    <row r="332" spans="1:35" x14ac:dyDescent="0.35">
      <c r="A332" s="125"/>
      <c r="B332" s="126"/>
      <c r="C332" s="127"/>
      <c r="D332" s="126"/>
      <c r="E332" s="265"/>
      <c r="F332" s="125"/>
      <c r="G332" s="126"/>
      <c r="H332" s="126"/>
      <c r="I332" s="126"/>
      <c r="J332" s="126"/>
      <c r="K332" s="126"/>
      <c r="L332" s="126"/>
      <c r="M332" s="129"/>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row>
    <row r="333" spans="1:35" x14ac:dyDescent="0.35">
      <c r="A333" s="125"/>
      <c r="B333" s="126"/>
      <c r="C333" s="127"/>
      <c r="D333" s="126"/>
      <c r="E333" s="265"/>
      <c r="F333" s="125"/>
      <c r="G333" s="126"/>
      <c r="H333" s="126"/>
      <c r="I333" s="126"/>
      <c r="J333" s="126"/>
      <c r="K333" s="126"/>
      <c r="L333" s="126"/>
      <c r="M333" s="129"/>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row>
    <row r="334" spans="1:35" x14ac:dyDescent="0.35">
      <c r="A334" s="125"/>
      <c r="B334" s="126"/>
      <c r="C334" s="127"/>
      <c r="D334" s="126"/>
      <c r="E334" s="265"/>
      <c r="F334" s="125"/>
      <c r="G334" s="126"/>
      <c r="H334" s="126"/>
      <c r="I334" s="126"/>
      <c r="J334" s="126"/>
      <c r="K334" s="126"/>
      <c r="L334" s="126"/>
      <c r="M334" s="129"/>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row>
    <row r="335" spans="1:35" x14ac:dyDescent="0.35">
      <c r="A335" s="125"/>
      <c r="B335" s="126"/>
      <c r="C335" s="127"/>
      <c r="D335" s="126"/>
      <c r="E335" s="265"/>
      <c r="F335" s="125"/>
      <c r="G335" s="126"/>
      <c r="H335" s="126"/>
      <c r="I335" s="126"/>
      <c r="J335" s="126"/>
      <c r="K335" s="126"/>
      <c r="L335" s="126"/>
      <c r="M335" s="129"/>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row>
    <row r="336" spans="1:35" x14ac:dyDescent="0.35">
      <c r="A336" s="125"/>
      <c r="B336" s="126"/>
      <c r="C336" s="127"/>
      <c r="D336" s="126"/>
      <c r="E336" s="265"/>
      <c r="F336" s="125"/>
      <c r="G336" s="126"/>
      <c r="H336" s="126"/>
      <c r="I336" s="126"/>
      <c r="J336" s="126"/>
      <c r="K336" s="126"/>
      <c r="L336" s="126"/>
      <c r="M336" s="129"/>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row>
    <row r="337" spans="1:35" x14ac:dyDescent="0.35">
      <c r="A337" s="125"/>
      <c r="B337" s="126"/>
      <c r="C337" s="127"/>
      <c r="D337" s="126"/>
      <c r="E337" s="265"/>
      <c r="F337" s="125"/>
      <c r="G337" s="126"/>
      <c r="H337" s="126"/>
      <c r="I337" s="126"/>
      <c r="J337" s="126"/>
      <c r="K337" s="126"/>
      <c r="L337" s="126"/>
      <c r="M337" s="129"/>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row>
    <row r="338" spans="1:35" x14ac:dyDescent="0.35">
      <c r="A338" s="125"/>
      <c r="B338" s="126"/>
      <c r="C338" s="127"/>
      <c r="D338" s="126"/>
      <c r="E338" s="265"/>
      <c r="F338" s="125"/>
      <c r="G338" s="126"/>
      <c r="H338" s="126"/>
      <c r="I338" s="126"/>
      <c r="J338" s="126"/>
      <c r="K338" s="126"/>
      <c r="L338" s="126"/>
      <c r="M338" s="129"/>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row>
    <row r="339" spans="1:35" x14ac:dyDescent="0.35">
      <c r="A339" s="125"/>
      <c r="B339" s="126"/>
      <c r="C339" s="127"/>
      <c r="D339" s="126"/>
      <c r="E339" s="265"/>
      <c r="F339" s="125"/>
      <c r="G339" s="126"/>
      <c r="H339" s="126"/>
      <c r="I339" s="126"/>
      <c r="J339" s="126"/>
      <c r="K339" s="126"/>
      <c r="L339" s="126"/>
      <c r="M339" s="129"/>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row>
    <row r="340" spans="1:35" x14ac:dyDescent="0.35">
      <c r="A340" s="125"/>
      <c r="B340" s="126"/>
      <c r="C340" s="127"/>
      <c r="D340" s="126"/>
      <c r="E340" s="265"/>
      <c r="F340" s="125"/>
      <c r="G340" s="126"/>
      <c r="H340" s="126"/>
      <c r="I340" s="126"/>
      <c r="J340" s="126"/>
      <c r="K340" s="126"/>
      <c r="L340" s="126"/>
      <c r="M340" s="129"/>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row>
    <row r="341" spans="1:35" x14ac:dyDescent="0.35">
      <c r="A341" s="125"/>
      <c r="B341" s="126"/>
      <c r="C341" s="127"/>
      <c r="D341" s="126"/>
      <c r="E341" s="265"/>
      <c r="F341" s="125"/>
      <c r="G341" s="126"/>
      <c r="H341" s="126"/>
      <c r="I341" s="126"/>
      <c r="J341" s="126"/>
      <c r="K341" s="126"/>
      <c r="L341" s="126"/>
      <c r="M341" s="129"/>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row>
    <row r="342" spans="1:35" x14ac:dyDescent="0.35">
      <c r="A342" s="125"/>
      <c r="B342" s="126"/>
      <c r="C342" s="127"/>
      <c r="D342" s="126"/>
      <c r="E342" s="265"/>
      <c r="F342" s="125"/>
      <c r="G342" s="126"/>
      <c r="H342" s="126"/>
      <c r="I342" s="126"/>
      <c r="J342" s="126"/>
      <c r="K342" s="126"/>
      <c r="L342" s="126"/>
      <c r="M342" s="129"/>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row>
    <row r="343" spans="1:35" x14ac:dyDescent="0.35">
      <c r="A343" s="125"/>
      <c r="B343" s="126"/>
      <c r="C343" s="127"/>
      <c r="D343" s="126"/>
      <c r="E343" s="265"/>
      <c r="F343" s="125"/>
      <c r="G343" s="126"/>
      <c r="H343" s="126"/>
      <c r="I343" s="126"/>
      <c r="J343" s="126"/>
      <c r="K343" s="126"/>
      <c r="L343" s="126"/>
      <c r="M343" s="129"/>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row>
    <row r="344" spans="1:35" x14ac:dyDescent="0.35">
      <c r="A344" s="125"/>
      <c r="B344" s="126"/>
      <c r="C344" s="127"/>
      <c r="D344" s="126"/>
      <c r="E344" s="265"/>
      <c r="F344" s="125"/>
      <c r="G344" s="126"/>
      <c r="H344" s="126"/>
      <c r="I344" s="126"/>
      <c r="J344" s="126"/>
      <c r="K344" s="126"/>
      <c r="L344" s="126"/>
      <c r="M344" s="129"/>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row>
    <row r="345" spans="1:35" x14ac:dyDescent="0.35">
      <c r="A345" s="125"/>
      <c r="B345" s="126"/>
      <c r="C345" s="127"/>
      <c r="D345" s="126"/>
      <c r="E345" s="265"/>
      <c r="F345" s="125"/>
      <c r="G345" s="126"/>
      <c r="H345" s="126"/>
      <c r="I345" s="126"/>
      <c r="J345" s="126"/>
      <c r="K345" s="126"/>
      <c r="L345" s="126"/>
      <c r="M345" s="129"/>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row>
    <row r="346" spans="1:35" x14ac:dyDescent="0.35">
      <c r="A346" s="125"/>
      <c r="B346" s="126"/>
      <c r="C346" s="127"/>
      <c r="D346" s="126"/>
      <c r="E346" s="265"/>
      <c r="F346" s="125"/>
      <c r="G346" s="126"/>
      <c r="H346" s="126"/>
      <c r="I346" s="126"/>
      <c r="J346" s="126"/>
      <c r="K346" s="126"/>
      <c r="L346" s="126"/>
      <c r="M346" s="129"/>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row>
    <row r="347" spans="1:35" x14ac:dyDescent="0.35">
      <c r="A347" s="125"/>
      <c r="B347" s="126"/>
      <c r="C347" s="127"/>
      <c r="D347" s="126"/>
      <c r="E347" s="265"/>
      <c r="F347" s="125"/>
      <c r="G347" s="126"/>
      <c r="H347" s="126"/>
      <c r="I347" s="126"/>
      <c r="J347" s="126"/>
      <c r="K347" s="126"/>
      <c r="L347" s="126"/>
      <c r="M347" s="129"/>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row>
    <row r="348" spans="1:35" x14ac:dyDescent="0.35">
      <c r="A348" s="125"/>
      <c r="B348" s="126"/>
      <c r="C348" s="127"/>
      <c r="D348" s="126"/>
      <c r="E348" s="265"/>
      <c r="F348" s="125"/>
      <c r="G348" s="126"/>
      <c r="H348" s="126"/>
      <c r="I348" s="126"/>
      <c r="J348" s="126"/>
      <c r="K348" s="126"/>
      <c r="L348" s="126"/>
      <c r="M348" s="129"/>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row>
    <row r="349" spans="1:35" x14ac:dyDescent="0.35">
      <c r="A349" s="125"/>
      <c r="B349" s="126"/>
      <c r="C349" s="127"/>
      <c r="D349" s="126"/>
      <c r="E349" s="265"/>
      <c r="F349" s="125"/>
      <c r="G349" s="126"/>
      <c r="H349" s="126"/>
      <c r="I349" s="126"/>
      <c r="J349" s="126"/>
      <c r="K349" s="126"/>
      <c r="L349" s="126"/>
      <c r="M349" s="129"/>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row>
    <row r="350" spans="1:35" x14ac:dyDescent="0.35">
      <c r="A350" s="125"/>
      <c r="B350" s="126"/>
      <c r="C350" s="127"/>
      <c r="D350" s="126"/>
      <c r="E350" s="265"/>
      <c r="F350" s="125"/>
      <c r="G350" s="126"/>
      <c r="H350" s="126"/>
      <c r="I350" s="126"/>
      <c r="J350" s="126"/>
      <c r="K350" s="126"/>
      <c r="L350" s="126"/>
      <c r="M350" s="129"/>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row>
    <row r="351" spans="1:35" x14ac:dyDescent="0.35">
      <c r="A351" s="125"/>
      <c r="B351" s="126"/>
      <c r="C351" s="127"/>
      <c r="D351" s="126"/>
      <c r="E351" s="265"/>
      <c r="F351" s="125"/>
      <c r="G351" s="126"/>
      <c r="H351" s="126"/>
      <c r="I351" s="126"/>
      <c r="J351" s="126"/>
      <c r="K351" s="126"/>
      <c r="L351" s="126"/>
      <c r="M351" s="129"/>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row>
    <row r="352" spans="1:35" x14ac:dyDescent="0.35">
      <c r="A352" s="125"/>
      <c r="B352" s="126"/>
      <c r="C352" s="127"/>
      <c r="D352" s="126"/>
      <c r="E352" s="265"/>
      <c r="F352" s="125"/>
      <c r="G352" s="126"/>
      <c r="H352" s="126"/>
      <c r="I352" s="126"/>
      <c r="J352" s="126"/>
      <c r="K352" s="126"/>
      <c r="L352" s="126"/>
      <c r="M352" s="129"/>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row>
    <row r="353" spans="1:35" x14ac:dyDescent="0.35">
      <c r="A353" s="125"/>
      <c r="B353" s="126"/>
      <c r="C353" s="127"/>
      <c r="D353" s="126"/>
      <c r="E353" s="265"/>
      <c r="F353" s="125"/>
      <c r="G353" s="126"/>
      <c r="H353" s="126"/>
      <c r="I353" s="126"/>
      <c r="J353" s="126"/>
      <c r="K353" s="126"/>
      <c r="L353" s="126"/>
      <c r="M353" s="129"/>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row>
    <row r="354" spans="1:35" x14ac:dyDescent="0.35">
      <c r="A354" s="125"/>
      <c r="B354" s="126"/>
      <c r="C354" s="127"/>
      <c r="D354" s="126"/>
      <c r="E354" s="265"/>
      <c r="F354" s="125"/>
      <c r="G354" s="126"/>
      <c r="H354" s="126"/>
      <c r="I354" s="126"/>
      <c r="J354" s="126"/>
      <c r="K354" s="126"/>
      <c r="L354" s="126"/>
      <c r="M354" s="129"/>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row>
    <row r="355" spans="1:35" x14ac:dyDescent="0.35">
      <c r="A355" s="125"/>
      <c r="B355" s="126"/>
      <c r="C355" s="127"/>
      <c r="D355" s="126"/>
      <c r="E355" s="265"/>
      <c r="F355" s="125"/>
      <c r="G355" s="126"/>
      <c r="H355" s="126"/>
      <c r="I355" s="126"/>
      <c r="J355" s="126"/>
      <c r="K355" s="126"/>
      <c r="L355" s="126"/>
      <c r="M355" s="129"/>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row>
    <row r="356" spans="1:35" x14ac:dyDescent="0.35">
      <c r="A356" s="125"/>
      <c r="B356" s="126"/>
      <c r="C356" s="127"/>
      <c r="D356" s="126"/>
      <c r="E356" s="265"/>
      <c r="F356" s="125"/>
      <c r="G356" s="126"/>
      <c r="H356" s="126"/>
      <c r="I356" s="126"/>
      <c r="J356" s="126"/>
      <c r="K356" s="126"/>
      <c r="L356" s="126"/>
      <c r="M356" s="129"/>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row>
    <row r="357" spans="1:35" x14ac:dyDescent="0.35">
      <c r="A357" s="125"/>
      <c r="B357" s="126"/>
      <c r="C357" s="127"/>
      <c r="D357" s="126"/>
      <c r="E357" s="265"/>
      <c r="F357" s="125"/>
      <c r="G357" s="126"/>
      <c r="H357" s="126"/>
      <c r="I357" s="126"/>
      <c r="J357" s="126"/>
      <c r="K357" s="126"/>
      <c r="L357" s="126"/>
      <c r="M357" s="129"/>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row>
    <row r="358" spans="1:35" x14ac:dyDescent="0.35">
      <c r="A358" s="125"/>
      <c r="B358" s="126"/>
      <c r="C358" s="127"/>
      <c r="D358" s="126"/>
      <c r="E358" s="265"/>
      <c r="F358" s="125"/>
      <c r="G358" s="126"/>
      <c r="H358" s="126"/>
      <c r="I358" s="126"/>
      <c r="J358" s="126"/>
      <c r="K358" s="126"/>
      <c r="L358" s="126"/>
      <c r="M358" s="129"/>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row>
    <row r="359" spans="1:35" x14ac:dyDescent="0.35">
      <c r="A359" s="125"/>
      <c r="B359" s="126"/>
      <c r="C359" s="127"/>
      <c r="D359" s="126"/>
      <c r="E359" s="265"/>
      <c r="F359" s="125"/>
      <c r="G359" s="126"/>
      <c r="H359" s="126"/>
      <c r="I359" s="126"/>
      <c r="J359" s="126"/>
      <c r="K359" s="126"/>
      <c r="L359" s="126"/>
      <c r="M359" s="129"/>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row>
    <row r="360" spans="1:35" x14ac:dyDescent="0.35">
      <c r="A360" s="125"/>
      <c r="B360" s="126"/>
      <c r="C360" s="127"/>
      <c r="D360" s="126"/>
      <c r="E360" s="265"/>
      <c r="F360" s="125"/>
      <c r="G360" s="126"/>
      <c r="H360" s="126"/>
      <c r="I360" s="126"/>
      <c r="J360" s="126"/>
      <c r="K360" s="126"/>
      <c r="L360" s="126"/>
      <c r="M360" s="129"/>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row>
    <row r="361" spans="1:35" x14ac:dyDescent="0.35">
      <c r="A361" s="125"/>
      <c r="B361" s="126"/>
      <c r="C361" s="127"/>
      <c r="D361" s="126"/>
      <c r="E361" s="265"/>
      <c r="F361" s="125"/>
      <c r="G361" s="126"/>
      <c r="H361" s="126"/>
      <c r="I361" s="126"/>
      <c r="J361" s="126"/>
      <c r="K361" s="126"/>
      <c r="L361" s="126"/>
      <c r="M361" s="129"/>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row>
    <row r="362" spans="1:35" x14ac:dyDescent="0.35">
      <c r="A362" s="125"/>
      <c r="B362" s="126"/>
      <c r="C362" s="127"/>
      <c r="D362" s="126"/>
      <c r="E362" s="265"/>
      <c r="F362" s="125"/>
      <c r="G362" s="126"/>
      <c r="H362" s="126"/>
      <c r="I362" s="126"/>
      <c r="J362" s="126"/>
      <c r="K362" s="126"/>
      <c r="L362" s="126"/>
      <c r="M362" s="129"/>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row>
    <row r="363" spans="1:35" x14ac:dyDescent="0.35">
      <c r="A363" s="125"/>
      <c r="B363" s="126"/>
      <c r="C363" s="127"/>
      <c r="D363" s="126"/>
      <c r="E363" s="265"/>
      <c r="F363" s="125"/>
      <c r="G363" s="126"/>
      <c r="H363" s="126"/>
      <c r="I363" s="126"/>
      <c r="J363" s="126"/>
      <c r="K363" s="126"/>
      <c r="L363" s="126"/>
      <c r="M363" s="129"/>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row>
    <row r="364" spans="1:35" x14ac:dyDescent="0.35">
      <c r="A364" s="125"/>
      <c r="B364" s="126"/>
      <c r="C364" s="127"/>
      <c r="D364" s="126"/>
      <c r="E364" s="265"/>
      <c r="F364" s="125"/>
      <c r="G364" s="126"/>
      <c r="H364" s="126"/>
      <c r="I364" s="126"/>
      <c r="J364" s="126"/>
      <c r="K364" s="126"/>
      <c r="L364" s="126"/>
      <c r="M364" s="129"/>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row>
    <row r="365" spans="1:35" x14ac:dyDescent="0.35">
      <c r="A365" s="125"/>
      <c r="B365" s="126"/>
      <c r="C365" s="127"/>
      <c r="D365" s="126"/>
      <c r="E365" s="265"/>
      <c r="F365" s="125"/>
      <c r="G365" s="126"/>
      <c r="H365" s="126"/>
      <c r="I365" s="126"/>
      <c r="J365" s="126"/>
      <c r="K365" s="126"/>
      <c r="L365" s="126"/>
      <c r="M365" s="129"/>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row>
    <row r="366" spans="1:35" x14ac:dyDescent="0.35">
      <c r="A366" s="125"/>
      <c r="B366" s="126"/>
      <c r="C366" s="127"/>
      <c r="D366" s="126"/>
      <c r="E366" s="265"/>
      <c r="F366" s="125"/>
      <c r="G366" s="126"/>
      <c r="H366" s="126"/>
      <c r="I366" s="126"/>
      <c r="J366" s="126"/>
      <c r="K366" s="126"/>
      <c r="L366" s="126"/>
      <c r="M366" s="129"/>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row>
    <row r="367" spans="1:35" x14ac:dyDescent="0.35">
      <c r="A367" s="125"/>
      <c r="B367" s="126"/>
      <c r="C367" s="127"/>
      <c r="D367" s="126"/>
      <c r="E367" s="265"/>
      <c r="F367" s="125"/>
      <c r="G367" s="126"/>
      <c r="H367" s="126"/>
      <c r="I367" s="126"/>
      <c r="J367" s="126"/>
      <c r="K367" s="126"/>
      <c r="L367" s="126"/>
      <c r="M367" s="129"/>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row>
    <row r="368" spans="1:35" x14ac:dyDescent="0.35">
      <c r="A368" s="125"/>
      <c r="B368" s="126"/>
      <c r="C368" s="127"/>
      <c r="D368" s="126"/>
      <c r="E368" s="265"/>
      <c r="F368" s="125"/>
      <c r="G368" s="126"/>
      <c r="H368" s="126"/>
      <c r="I368" s="126"/>
      <c r="J368" s="126"/>
      <c r="K368" s="126"/>
      <c r="L368" s="126"/>
      <c r="M368" s="129"/>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row>
    <row r="369" spans="1:35" x14ac:dyDescent="0.35">
      <c r="A369" s="125"/>
      <c r="B369" s="126"/>
      <c r="C369" s="127"/>
      <c r="D369" s="126"/>
      <c r="E369" s="265"/>
      <c r="F369" s="125"/>
      <c r="G369" s="126"/>
      <c r="H369" s="126"/>
      <c r="I369" s="126"/>
      <c r="J369" s="126"/>
      <c r="K369" s="126"/>
      <c r="L369" s="126"/>
      <c r="M369" s="129"/>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row>
    <row r="370" spans="1:35" x14ac:dyDescent="0.35">
      <c r="A370" s="125"/>
      <c r="B370" s="126"/>
      <c r="C370" s="127"/>
      <c r="D370" s="126"/>
      <c r="E370" s="265"/>
      <c r="F370" s="125"/>
      <c r="G370" s="126"/>
      <c r="H370" s="126"/>
      <c r="I370" s="126"/>
      <c r="J370" s="126"/>
      <c r="K370" s="126"/>
      <c r="L370" s="126"/>
      <c r="M370" s="129"/>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row>
    <row r="371" spans="1:35" x14ac:dyDescent="0.35">
      <c r="A371" s="125"/>
      <c r="B371" s="126"/>
      <c r="C371" s="127"/>
      <c r="D371" s="126"/>
      <c r="E371" s="265"/>
      <c r="F371" s="125"/>
      <c r="G371" s="126"/>
      <c r="H371" s="126"/>
      <c r="I371" s="126"/>
      <c r="J371" s="126"/>
      <c r="K371" s="126"/>
      <c r="L371" s="126"/>
      <c r="M371" s="129"/>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row>
    <row r="372" spans="1:35" x14ac:dyDescent="0.35">
      <c r="A372" s="125"/>
      <c r="B372" s="126"/>
      <c r="C372" s="127"/>
      <c r="D372" s="126"/>
      <c r="E372" s="265"/>
      <c r="F372" s="125"/>
      <c r="G372" s="126"/>
      <c r="H372" s="126"/>
      <c r="I372" s="126"/>
      <c r="J372" s="126"/>
      <c r="K372" s="126"/>
      <c r="L372" s="126"/>
      <c r="M372" s="129"/>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row>
    <row r="373" spans="1:35" x14ac:dyDescent="0.35">
      <c r="A373" s="125"/>
      <c r="B373" s="126"/>
      <c r="C373" s="127"/>
      <c r="D373" s="126"/>
      <c r="E373" s="265"/>
      <c r="F373" s="125"/>
      <c r="G373" s="126"/>
      <c r="H373" s="126"/>
      <c r="I373" s="126"/>
      <c r="J373" s="126"/>
      <c r="K373" s="126"/>
      <c r="L373" s="126"/>
      <c r="M373" s="129"/>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row>
    <row r="374" spans="1:35" x14ac:dyDescent="0.35">
      <c r="A374" s="125"/>
      <c r="B374" s="126"/>
      <c r="C374" s="127"/>
      <c r="D374" s="126"/>
      <c r="E374" s="265"/>
      <c r="F374" s="125"/>
      <c r="G374" s="126"/>
      <c r="H374" s="126"/>
      <c r="I374" s="126"/>
      <c r="J374" s="126"/>
      <c r="K374" s="126"/>
      <c r="L374" s="126"/>
      <c r="M374" s="129"/>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row>
    <row r="375" spans="1:35" x14ac:dyDescent="0.35">
      <c r="A375" s="125"/>
      <c r="B375" s="126"/>
      <c r="C375" s="127"/>
      <c r="D375" s="126"/>
      <c r="E375" s="265"/>
      <c r="F375" s="125"/>
      <c r="G375" s="126"/>
      <c r="H375" s="126"/>
      <c r="I375" s="126"/>
      <c r="J375" s="126"/>
      <c r="K375" s="126"/>
      <c r="L375" s="126"/>
      <c r="M375" s="129"/>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row>
    <row r="376" spans="1:35" x14ac:dyDescent="0.35">
      <c r="A376" s="125"/>
      <c r="B376" s="126"/>
      <c r="C376" s="127"/>
      <c r="D376" s="126"/>
      <c r="E376" s="265"/>
      <c r="F376" s="125"/>
      <c r="G376" s="126"/>
      <c r="H376" s="126"/>
      <c r="I376" s="126"/>
      <c r="J376" s="126"/>
      <c r="K376" s="126"/>
      <c r="L376" s="126"/>
      <c r="M376" s="129"/>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row>
    <row r="377" spans="1:35" x14ac:dyDescent="0.35">
      <c r="A377" s="125"/>
      <c r="B377" s="126"/>
      <c r="C377" s="127"/>
      <c r="D377" s="126"/>
      <c r="E377" s="265"/>
      <c r="F377" s="125"/>
      <c r="G377" s="126"/>
      <c r="H377" s="126"/>
      <c r="I377" s="126"/>
      <c r="J377" s="126"/>
      <c r="K377" s="126"/>
      <c r="L377" s="126"/>
      <c r="M377" s="129"/>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row>
    <row r="378" spans="1:35" x14ac:dyDescent="0.35">
      <c r="A378" s="125"/>
      <c r="B378" s="126"/>
      <c r="C378" s="127"/>
      <c r="D378" s="126"/>
      <c r="E378" s="265"/>
      <c r="F378" s="125"/>
      <c r="G378" s="126"/>
      <c r="H378" s="126"/>
      <c r="I378" s="126"/>
      <c r="J378" s="126"/>
      <c r="K378" s="126"/>
      <c r="L378" s="126"/>
      <c r="M378" s="129"/>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row>
    <row r="379" spans="1:35" x14ac:dyDescent="0.35">
      <c r="A379" s="125"/>
      <c r="B379" s="126"/>
      <c r="C379" s="127"/>
      <c r="D379" s="126"/>
      <c r="E379" s="265"/>
      <c r="F379" s="125"/>
      <c r="G379" s="126"/>
      <c r="H379" s="126"/>
      <c r="I379" s="126"/>
      <c r="J379" s="126"/>
      <c r="K379" s="126"/>
      <c r="L379" s="126"/>
      <c r="M379" s="129"/>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row>
    <row r="380" spans="1:35" x14ac:dyDescent="0.35">
      <c r="A380" s="125"/>
      <c r="B380" s="126"/>
      <c r="C380" s="127"/>
      <c r="D380" s="126"/>
      <c r="E380" s="265"/>
      <c r="F380" s="125"/>
      <c r="G380" s="126"/>
      <c r="H380" s="126"/>
      <c r="I380" s="126"/>
      <c r="J380" s="126"/>
      <c r="K380" s="126"/>
      <c r="L380" s="126"/>
      <c r="M380" s="129"/>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row>
    <row r="381" spans="1:35" x14ac:dyDescent="0.35">
      <c r="A381" s="125"/>
      <c r="B381" s="126"/>
      <c r="C381" s="127"/>
      <c r="D381" s="126"/>
      <c r="E381" s="265"/>
      <c r="F381" s="125"/>
      <c r="G381" s="126"/>
      <c r="H381" s="126"/>
      <c r="I381" s="126"/>
      <c r="J381" s="126"/>
      <c r="K381" s="126"/>
      <c r="L381" s="126"/>
      <c r="M381" s="129"/>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row>
    <row r="382" spans="1:35" x14ac:dyDescent="0.35">
      <c r="A382" s="125"/>
      <c r="B382" s="126"/>
      <c r="C382" s="127"/>
      <c r="D382" s="126"/>
      <c r="E382" s="265"/>
      <c r="F382" s="125"/>
      <c r="G382" s="126"/>
      <c r="H382" s="126"/>
      <c r="I382" s="126"/>
      <c r="J382" s="126"/>
      <c r="K382" s="126"/>
      <c r="L382" s="126"/>
      <c r="M382" s="129"/>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row>
    <row r="383" spans="1:35" x14ac:dyDescent="0.35">
      <c r="A383" s="125"/>
      <c r="B383" s="126"/>
      <c r="C383" s="127"/>
      <c r="D383" s="126"/>
      <c r="E383" s="265"/>
      <c r="F383" s="125"/>
      <c r="G383" s="126"/>
      <c r="H383" s="126"/>
      <c r="I383" s="126"/>
      <c r="J383" s="126"/>
      <c r="K383" s="126"/>
      <c r="L383" s="126"/>
      <c r="M383" s="129"/>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row>
    <row r="384" spans="1:35" x14ac:dyDescent="0.35">
      <c r="A384" s="125"/>
      <c r="B384" s="126"/>
      <c r="C384" s="127"/>
      <c r="D384" s="126"/>
      <c r="E384" s="265"/>
      <c r="F384" s="125"/>
      <c r="G384" s="126"/>
      <c r="H384" s="126"/>
      <c r="I384" s="126"/>
      <c r="J384" s="126"/>
      <c r="K384" s="126"/>
      <c r="L384" s="126"/>
      <c r="M384" s="129"/>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row>
    <row r="385" spans="1:35" x14ac:dyDescent="0.35">
      <c r="A385" s="125"/>
      <c r="B385" s="126"/>
      <c r="C385" s="127"/>
      <c r="D385" s="126"/>
      <c r="E385" s="265"/>
      <c r="F385" s="125"/>
      <c r="G385" s="126"/>
      <c r="H385" s="126"/>
      <c r="I385" s="126"/>
      <c r="J385" s="126"/>
      <c r="K385" s="126"/>
      <c r="L385" s="126"/>
      <c r="M385" s="129"/>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row>
    <row r="386" spans="1:35" x14ac:dyDescent="0.35">
      <c r="A386" s="125"/>
      <c r="B386" s="126"/>
      <c r="C386" s="127"/>
      <c r="D386" s="126"/>
      <c r="E386" s="265"/>
      <c r="F386" s="125"/>
      <c r="G386" s="126"/>
      <c r="H386" s="126"/>
      <c r="I386" s="126"/>
      <c r="J386" s="126"/>
      <c r="K386" s="126"/>
      <c r="L386" s="126"/>
      <c r="M386" s="129"/>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row>
    <row r="387" spans="1:35" x14ac:dyDescent="0.35">
      <c r="A387" s="125"/>
      <c r="B387" s="126"/>
      <c r="C387" s="127"/>
      <c r="D387" s="126"/>
      <c r="E387" s="265"/>
      <c r="F387" s="125"/>
      <c r="G387" s="126"/>
      <c r="H387" s="126"/>
      <c r="I387" s="126"/>
      <c r="J387" s="126"/>
      <c r="K387" s="126"/>
      <c r="L387" s="126"/>
      <c r="M387" s="129"/>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row>
    <row r="388" spans="1:35" x14ac:dyDescent="0.35">
      <c r="A388" s="125"/>
      <c r="B388" s="126"/>
      <c r="C388" s="127"/>
      <c r="D388" s="126"/>
      <c r="E388" s="265"/>
      <c r="F388" s="125"/>
      <c r="G388" s="126"/>
      <c r="H388" s="126"/>
      <c r="I388" s="126"/>
      <c r="J388" s="126"/>
      <c r="K388" s="126"/>
      <c r="L388" s="126"/>
      <c r="M388" s="129"/>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row>
    <row r="389" spans="1:35" x14ac:dyDescent="0.35">
      <c r="A389" s="125"/>
      <c r="B389" s="126"/>
      <c r="C389" s="127"/>
      <c r="D389" s="126"/>
      <c r="E389" s="265"/>
      <c r="F389" s="125"/>
      <c r="G389" s="126"/>
      <c r="H389" s="126"/>
      <c r="I389" s="126"/>
      <c r="J389" s="126"/>
      <c r="K389" s="126"/>
      <c r="L389" s="126"/>
      <c r="M389" s="129"/>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row>
    <row r="390" spans="1:35" x14ac:dyDescent="0.35">
      <c r="A390" s="125"/>
      <c r="B390" s="126"/>
      <c r="C390" s="127"/>
      <c r="D390" s="126"/>
      <c r="E390" s="265"/>
      <c r="F390" s="125"/>
      <c r="G390" s="126"/>
      <c r="H390" s="126"/>
      <c r="I390" s="126"/>
      <c r="J390" s="126"/>
      <c r="K390" s="126"/>
      <c r="L390" s="126"/>
      <c r="M390" s="129"/>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row>
    <row r="391" spans="1:35" x14ac:dyDescent="0.35">
      <c r="A391" s="125"/>
      <c r="B391" s="126"/>
      <c r="C391" s="127"/>
      <c r="D391" s="126"/>
      <c r="E391" s="265"/>
      <c r="F391" s="125"/>
      <c r="G391" s="126"/>
      <c r="H391" s="126"/>
      <c r="I391" s="126"/>
      <c r="J391" s="126"/>
      <c r="K391" s="126"/>
      <c r="L391" s="126"/>
      <c r="M391" s="129"/>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row>
    <row r="392" spans="1:35" x14ac:dyDescent="0.35">
      <c r="A392" s="125"/>
      <c r="B392" s="126"/>
      <c r="C392" s="127"/>
      <c r="D392" s="126"/>
      <c r="E392" s="265"/>
      <c r="F392" s="125"/>
      <c r="G392" s="126"/>
      <c r="H392" s="126"/>
      <c r="I392" s="126"/>
      <c r="J392" s="126"/>
      <c r="K392" s="126"/>
      <c r="L392" s="126"/>
      <c r="M392" s="129"/>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row>
    <row r="393" spans="1:35" x14ac:dyDescent="0.35">
      <c r="A393" s="125"/>
      <c r="B393" s="126"/>
      <c r="C393" s="127"/>
      <c r="D393" s="126"/>
      <c r="E393" s="265"/>
      <c r="F393" s="125"/>
      <c r="G393" s="126"/>
      <c r="H393" s="126"/>
      <c r="I393" s="126"/>
      <c r="J393" s="126"/>
      <c r="K393" s="126"/>
      <c r="L393" s="126"/>
      <c r="M393" s="129"/>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row>
    <row r="394" spans="1:35" x14ac:dyDescent="0.35">
      <c r="A394" s="125"/>
      <c r="B394" s="126"/>
      <c r="C394" s="127"/>
      <c r="D394" s="126"/>
      <c r="E394" s="265"/>
      <c r="F394" s="125"/>
      <c r="G394" s="126"/>
      <c r="H394" s="126"/>
      <c r="I394" s="126"/>
      <c r="J394" s="126"/>
      <c r="K394" s="126"/>
      <c r="L394" s="126"/>
      <c r="M394" s="129"/>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row>
    <row r="395" spans="1:35" x14ac:dyDescent="0.35">
      <c r="A395" s="125"/>
      <c r="B395" s="126"/>
      <c r="C395" s="127"/>
      <c r="D395" s="126"/>
      <c r="E395" s="265"/>
      <c r="F395" s="125"/>
      <c r="G395" s="126"/>
      <c r="H395" s="126"/>
      <c r="I395" s="126"/>
      <c r="J395" s="126"/>
      <c r="K395" s="126"/>
      <c r="L395" s="126"/>
      <c r="M395" s="129"/>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row>
    <row r="396" spans="1:35" x14ac:dyDescent="0.35">
      <c r="A396" s="125"/>
      <c r="B396" s="126"/>
      <c r="C396" s="127"/>
      <c r="D396" s="126"/>
      <c r="E396" s="265"/>
      <c r="F396" s="125"/>
      <c r="G396" s="126"/>
      <c r="H396" s="126"/>
      <c r="I396" s="126"/>
      <c r="J396" s="126"/>
      <c r="K396" s="126"/>
      <c r="L396" s="126"/>
      <c r="M396" s="129"/>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row>
    <row r="397" spans="1:35" x14ac:dyDescent="0.35">
      <c r="A397" s="125"/>
      <c r="B397" s="126"/>
      <c r="C397" s="127"/>
      <c r="D397" s="126"/>
      <c r="E397" s="265"/>
      <c r="F397" s="125"/>
      <c r="G397" s="126"/>
      <c r="H397" s="126"/>
      <c r="I397" s="126"/>
      <c r="J397" s="126"/>
      <c r="K397" s="126"/>
      <c r="L397" s="126"/>
      <c r="M397" s="129"/>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row>
    <row r="398" spans="1:35" x14ac:dyDescent="0.35">
      <c r="A398" s="125"/>
      <c r="B398" s="126"/>
      <c r="C398" s="127"/>
      <c r="D398" s="126"/>
      <c r="E398" s="265"/>
      <c r="F398" s="125"/>
      <c r="G398" s="126"/>
      <c r="H398" s="126"/>
      <c r="I398" s="126"/>
      <c r="J398" s="126"/>
      <c r="K398" s="126"/>
      <c r="L398" s="126"/>
      <c r="M398" s="129"/>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row>
    <row r="399" spans="1:35" x14ac:dyDescent="0.35">
      <c r="A399" s="125"/>
      <c r="B399" s="126"/>
      <c r="C399" s="127"/>
      <c r="D399" s="126"/>
      <c r="E399" s="265"/>
      <c r="F399" s="125"/>
      <c r="G399" s="126"/>
      <c r="H399" s="126"/>
      <c r="I399" s="126"/>
      <c r="J399" s="126"/>
      <c r="K399" s="126"/>
      <c r="L399" s="126"/>
      <c r="M399" s="129"/>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row>
    <row r="400" spans="1:35" x14ac:dyDescent="0.35">
      <c r="A400" s="125"/>
      <c r="B400" s="126"/>
      <c r="C400" s="127"/>
      <c r="D400" s="126"/>
      <c r="E400" s="265"/>
      <c r="F400" s="125"/>
      <c r="G400" s="126"/>
      <c r="H400" s="126"/>
      <c r="I400" s="126"/>
      <c r="J400" s="126"/>
      <c r="K400" s="126"/>
      <c r="L400" s="126"/>
      <c r="M400" s="129"/>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row>
    <row r="401" spans="1:35" x14ac:dyDescent="0.35">
      <c r="A401" s="125"/>
      <c r="B401" s="126"/>
      <c r="C401" s="127"/>
      <c r="D401" s="126"/>
      <c r="E401" s="265"/>
      <c r="F401" s="125"/>
      <c r="G401" s="126"/>
      <c r="H401" s="126"/>
      <c r="I401" s="126"/>
      <c r="J401" s="126"/>
      <c r="K401" s="126"/>
      <c r="L401" s="126"/>
      <c r="M401" s="129"/>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row>
    <row r="402" spans="1:35" x14ac:dyDescent="0.35">
      <c r="A402" s="125"/>
      <c r="B402" s="126"/>
      <c r="C402" s="127"/>
      <c r="D402" s="126"/>
      <c r="E402" s="265"/>
      <c r="F402" s="125"/>
      <c r="G402" s="126"/>
      <c r="H402" s="126"/>
      <c r="I402" s="126"/>
      <c r="J402" s="126"/>
      <c r="K402" s="126"/>
      <c r="L402" s="126"/>
      <c r="M402" s="129"/>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row>
    <row r="403" spans="1:35" x14ac:dyDescent="0.35">
      <c r="A403" s="125"/>
      <c r="B403" s="126"/>
      <c r="C403" s="127"/>
      <c r="D403" s="126"/>
      <c r="E403" s="265"/>
      <c r="F403" s="125"/>
      <c r="G403" s="126"/>
      <c r="H403" s="126"/>
      <c r="I403" s="126"/>
      <c r="J403" s="126"/>
      <c r="K403" s="126"/>
      <c r="L403" s="126"/>
      <c r="M403" s="129"/>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row>
    <row r="404" spans="1:35" x14ac:dyDescent="0.35">
      <c r="A404" s="125"/>
      <c r="B404" s="126"/>
      <c r="C404" s="127"/>
      <c r="D404" s="126"/>
      <c r="E404" s="265"/>
      <c r="F404" s="125"/>
      <c r="G404" s="126"/>
      <c r="H404" s="126"/>
      <c r="I404" s="126"/>
      <c r="J404" s="126"/>
      <c r="K404" s="126"/>
      <c r="L404" s="126"/>
      <c r="M404" s="129"/>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row>
    <row r="405" spans="1:35" x14ac:dyDescent="0.35">
      <c r="A405" s="125"/>
      <c r="B405" s="126"/>
      <c r="C405" s="127"/>
      <c r="D405" s="126"/>
      <c r="E405" s="265"/>
      <c r="F405" s="125"/>
      <c r="G405" s="126"/>
      <c r="H405" s="126"/>
      <c r="I405" s="126"/>
      <c r="J405" s="126"/>
      <c r="K405" s="126"/>
      <c r="L405" s="126"/>
      <c r="M405" s="129"/>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row>
    <row r="406" spans="1:35" x14ac:dyDescent="0.35">
      <c r="A406" s="125"/>
      <c r="B406" s="126"/>
      <c r="C406" s="127"/>
      <c r="D406" s="126"/>
      <c r="E406" s="265"/>
      <c r="F406" s="125"/>
      <c r="G406" s="126"/>
      <c r="H406" s="126"/>
      <c r="I406" s="126"/>
      <c r="J406" s="126"/>
      <c r="K406" s="126"/>
      <c r="L406" s="126"/>
      <c r="M406" s="129"/>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row>
    <row r="407" spans="1:35" x14ac:dyDescent="0.35">
      <c r="A407" s="125"/>
      <c r="B407" s="126"/>
      <c r="C407" s="127"/>
      <c r="D407" s="126"/>
      <c r="E407" s="265"/>
      <c r="F407" s="125"/>
      <c r="G407" s="126"/>
      <c r="H407" s="126"/>
      <c r="I407" s="126"/>
      <c r="J407" s="126"/>
      <c r="K407" s="126"/>
      <c r="L407" s="126"/>
      <c r="M407" s="129"/>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row>
    <row r="408" spans="1:35" x14ac:dyDescent="0.35">
      <c r="A408" s="125"/>
      <c r="B408" s="126"/>
      <c r="C408" s="127"/>
      <c r="D408" s="126"/>
      <c r="E408" s="265"/>
      <c r="F408" s="125"/>
      <c r="G408" s="126"/>
      <c r="H408" s="126"/>
      <c r="I408" s="126"/>
      <c r="J408" s="126"/>
      <c r="K408" s="126"/>
      <c r="L408" s="126"/>
      <c r="M408" s="129"/>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row>
    <row r="409" spans="1:35" x14ac:dyDescent="0.35">
      <c r="A409" s="125"/>
      <c r="B409" s="126"/>
      <c r="C409" s="127"/>
      <c r="D409" s="126"/>
      <c r="E409" s="265"/>
      <c r="F409" s="125"/>
      <c r="G409" s="126"/>
      <c r="H409" s="126"/>
      <c r="I409" s="126"/>
      <c r="J409" s="126"/>
      <c r="K409" s="126"/>
      <c r="L409" s="126"/>
      <c r="M409" s="129"/>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row>
    <row r="410" spans="1:35" x14ac:dyDescent="0.35">
      <c r="A410" s="125"/>
      <c r="B410" s="126"/>
      <c r="C410" s="127"/>
      <c r="D410" s="126"/>
      <c r="E410" s="265"/>
      <c r="F410" s="125"/>
      <c r="G410" s="126"/>
      <c r="H410" s="126"/>
      <c r="I410" s="126"/>
      <c r="J410" s="126"/>
      <c r="K410" s="126"/>
      <c r="L410" s="126"/>
      <c r="M410" s="129"/>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row>
    <row r="411" spans="1:35" x14ac:dyDescent="0.35">
      <c r="A411" s="125"/>
      <c r="B411" s="126"/>
      <c r="C411" s="127"/>
      <c r="D411" s="126"/>
      <c r="E411" s="265"/>
      <c r="F411" s="125"/>
      <c r="G411" s="126"/>
      <c r="H411" s="126"/>
      <c r="I411" s="126"/>
      <c r="J411" s="126"/>
      <c r="K411" s="126"/>
      <c r="L411" s="126"/>
      <c r="M411" s="129"/>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row>
    <row r="412" spans="1:35" x14ac:dyDescent="0.35">
      <c r="A412" s="125"/>
      <c r="B412" s="126"/>
      <c r="C412" s="127"/>
      <c r="D412" s="126"/>
      <c r="E412" s="265"/>
      <c r="F412" s="125"/>
      <c r="G412" s="126"/>
      <c r="H412" s="126"/>
      <c r="I412" s="126"/>
      <c r="J412" s="126"/>
      <c r="K412" s="126"/>
      <c r="L412" s="126"/>
      <c r="M412" s="129"/>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row>
    <row r="413" spans="1:35" x14ac:dyDescent="0.35">
      <c r="A413" s="125"/>
      <c r="B413" s="126"/>
      <c r="C413" s="127"/>
      <c r="D413" s="126"/>
      <c r="E413" s="265"/>
      <c r="F413" s="125"/>
      <c r="G413" s="126"/>
      <c r="H413" s="126"/>
      <c r="I413" s="126"/>
      <c r="J413" s="126"/>
      <c r="K413" s="126"/>
      <c r="L413" s="126"/>
      <c r="M413" s="129"/>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row>
    <row r="414" spans="1:35" x14ac:dyDescent="0.35">
      <c r="A414" s="125"/>
      <c r="B414" s="126"/>
      <c r="C414" s="127"/>
      <c r="D414" s="126"/>
      <c r="E414" s="265"/>
      <c r="F414" s="125"/>
      <c r="G414" s="126"/>
      <c r="H414" s="126"/>
      <c r="I414" s="126"/>
      <c r="J414" s="126"/>
      <c r="K414" s="126"/>
      <c r="L414" s="126"/>
      <c r="M414" s="129"/>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row>
    <row r="415" spans="1:35" x14ac:dyDescent="0.35">
      <c r="A415" s="125"/>
      <c r="B415" s="126"/>
      <c r="C415" s="127"/>
      <c r="D415" s="126"/>
      <c r="E415" s="265"/>
      <c r="F415" s="125"/>
      <c r="G415" s="126"/>
      <c r="H415" s="126"/>
      <c r="I415" s="126"/>
      <c r="J415" s="126"/>
      <c r="K415" s="126"/>
      <c r="L415" s="126"/>
      <c r="M415" s="129"/>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row>
    <row r="416" spans="1:35" x14ac:dyDescent="0.35">
      <c r="A416" s="125"/>
      <c r="B416" s="126"/>
      <c r="C416" s="127"/>
      <c r="D416" s="126"/>
      <c r="E416" s="265"/>
      <c r="F416" s="125"/>
      <c r="G416" s="126"/>
      <c r="H416" s="126"/>
      <c r="I416" s="126"/>
      <c r="J416" s="126"/>
      <c r="K416" s="126"/>
      <c r="L416" s="126"/>
      <c r="M416" s="129"/>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row>
    <row r="417" spans="1:35" x14ac:dyDescent="0.35">
      <c r="A417" s="125"/>
      <c r="B417" s="126"/>
      <c r="C417" s="127"/>
      <c r="D417" s="126"/>
      <c r="E417" s="265"/>
      <c r="F417" s="125"/>
      <c r="G417" s="126"/>
      <c r="H417" s="126"/>
      <c r="I417" s="126"/>
      <c r="J417" s="126"/>
      <c r="K417" s="126"/>
      <c r="L417" s="126"/>
      <c r="M417" s="129"/>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row>
    <row r="418" spans="1:35" x14ac:dyDescent="0.35">
      <c r="A418" s="125"/>
      <c r="B418" s="126"/>
      <c r="C418" s="127"/>
      <c r="D418" s="126"/>
      <c r="E418" s="265"/>
      <c r="F418" s="125"/>
      <c r="G418" s="126"/>
      <c r="H418" s="126"/>
      <c r="I418" s="126"/>
      <c r="J418" s="126"/>
      <c r="K418" s="126"/>
      <c r="L418" s="126"/>
      <c r="M418" s="129"/>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row>
    <row r="419" spans="1:35" x14ac:dyDescent="0.35">
      <c r="A419" s="125"/>
      <c r="B419" s="126"/>
      <c r="C419" s="127"/>
      <c r="D419" s="126"/>
      <c r="E419" s="265"/>
      <c r="F419" s="125"/>
      <c r="G419" s="126"/>
      <c r="H419" s="126"/>
      <c r="I419" s="126"/>
      <c r="J419" s="126"/>
      <c r="K419" s="126"/>
      <c r="L419" s="126"/>
      <c r="M419" s="129"/>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row>
    <row r="420" spans="1:35" x14ac:dyDescent="0.35">
      <c r="A420" s="125"/>
      <c r="B420" s="126"/>
      <c r="C420" s="127"/>
      <c r="D420" s="126"/>
      <c r="E420" s="265"/>
      <c r="F420" s="125"/>
      <c r="G420" s="126"/>
      <c r="H420" s="126"/>
      <c r="I420" s="126"/>
      <c r="J420" s="126"/>
      <c r="K420" s="126"/>
      <c r="L420" s="126"/>
      <c r="M420" s="129"/>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row>
    <row r="421" spans="1:35" x14ac:dyDescent="0.35">
      <c r="A421" s="125"/>
      <c r="B421" s="126"/>
      <c r="C421" s="127"/>
      <c r="D421" s="126"/>
      <c r="E421" s="265"/>
      <c r="F421" s="125"/>
      <c r="G421" s="126"/>
      <c r="H421" s="126"/>
      <c r="I421" s="126"/>
      <c r="J421" s="126"/>
      <c r="K421" s="126"/>
      <c r="L421" s="126"/>
      <c r="M421" s="129"/>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row>
    <row r="422" spans="1:35" x14ac:dyDescent="0.35">
      <c r="A422" s="125"/>
      <c r="B422" s="126"/>
      <c r="C422" s="127"/>
      <c r="D422" s="126"/>
      <c r="E422" s="265"/>
      <c r="F422" s="125"/>
      <c r="G422" s="126"/>
      <c r="H422" s="126"/>
      <c r="I422" s="126"/>
      <c r="J422" s="126"/>
      <c r="K422" s="126"/>
      <c r="L422" s="126"/>
      <c r="M422" s="129"/>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row>
    <row r="423" spans="1:35" x14ac:dyDescent="0.35">
      <c r="A423" s="125"/>
      <c r="B423" s="126"/>
      <c r="C423" s="127"/>
      <c r="D423" s="126"/>
      <c r="E423" s="265"/>
      <c r="F423" s="125"/>
      <c r="G423" s="126"/>
      <c r="H423" s="126"/>
      <c r="I423" s="126"/>
      <c r="J423" s="126"/>
      <c r="K423" s="126"/>
      <c r="L423" s="126"/>
      <c r="M423" s="129"/>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row>
    <row r="424" spans="1:35" x14ac:dyDescent="0.35">
      <c r="A424" s="125"/>
      <c r="B424" s="126"/>
      <c r="C424" s="127"/>
      <c r="D424" s="126"/>
      <c r="E424" s="265"/>
      <c r="F424" s="125"/>
      <c r="G424" s="126"/>
      <c r="H424" s="126"/>
      <c r="I424" s="126"/>
      <c r="J424" s="126"/>
      <c r="K424" s="126"/>
      <c r="L424" s="126"/>
      <c r="M424" s="129"/>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row>
    <row r="425" spans="1:35" x14ac:dyDescent="0.35">
      <c r="A425" s="125"/>
      <c r="B425" s="126"/>
      <c r="C425" s="127"/>
      <c r="D425" s="126"/>
      <c r="E425" s="265"/>
      <c r="F425" s="125"/>
      <c r="G425" s="126"/>
      <c r="H425" s="126"/>
      <c r="I425" s="126"/>
      <c r="J425" s="126"/>
      <c r="K425" s="126"/>
      <c r="L425" s="126"/>
      <c r="M425" s="129"/>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row>
    <row r="426" spans="1:35" x14ac:dyDescent="0.35">
      <c r="A426" s="125"/>
      <c r="B426" s="126"/>
      <c r="C426" s="127"/>
      <c r="D426" s="126"/>
      <c r="E426" s="265"/>
      <c r="F426" s="125"/>
      <c r="G426" s="126"/>
      <c r="H426" s="126"/>
      <c r="I426" s="126"/>
      <c r="J426" s="126"/>
      <c r="K426" s="126"/>
      <c r="L426" s="126"/>
      <c r="M426" s="129"/>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row>
    <row r="427" spans="1:35" x14ac:dyDescent="0.35">
      <c r="A427" s="125"/>
      <c r="B427" s="126"/>
      <c r="C427" s="127"/>
      <c r="D427" s="126"/>
      <c r="E427" s="265"/>
      <c r="F427" s="125"/>
      <c r="G427" s="126"/>
      <c r="H427" s="126"/>
      <c r="I427" s="126"/>
      <c r="J427" s="126"/>
      <c r="K427" s="126"/>
      <c r="L427" s="126"/>
      <c r="M427" s="129"/>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row>
    <row r="428" spans="1:35" x14ac:dyDescent="0.35">
      <c r="A428" s="125"/>
      <c r="B428" s="126"/>
      <c r="C428" s="127"/>
      <c r="D428" s="126"/>
      <c r="E428" s="265"/>
      <c r="F428" s="125"/>
      <c r="G428" s="126"/>
      <c r="H428" s="126"/>
      <c r="I428" s="126"/>
      <c r="J428" s="126"/>
      <c r="K428" s="126"/>
      <c r="L428" s="126"/>
      <c r="M428" s="129"/>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row>
    <row r="429" spans="1:35" x14ac:dyDescent="0.35">
      <c r="A429" s="125"/>
      <c r="B429" s="126"/>
      <c r="C429" s="127"/>
      <c r="D429" s="126"/>
      <c r="E429" s="265"/>
      <c r="F429" s="125"/>
      <c r="G429" s="126"/>
      <c r="H429" s="126"/>
      <c r="I429" s="126"/>
      <c r="J429" s="126"/>
      <c r="K429" s="126"/>
      <c r="L429" s="126"/>
      <c r="M429" s="129"/>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row>
    <row r="430" spans="1:35" x14ac:dyDescent="0.35">
      <c r="A430" s="125"/>
      <c r="B430" s="126"/>
      <c r="C430" s="127"/>
      <c r="D430" s="126"/>
      <c r="E430" s="265"/>
      <c r="F430" s="125"/>
      <c r="G430" s="126"/>
      <c r="H430" s="126"/>
      <c r="I430" s="126"/>
      <c r="J430" s="126"/>
      <c r="K430" s="126"/>
      <c r="L430" s="126"/>
      <c r="M430" s="129"/>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row>
    <row r="431" spans="1:35" x14ac:dyDescent="0.35">
      <c r="A431" s="125"/>
      <c r="B431" s="126"/>
      <c r="C431" s="127"/>
      <c r="D431" s="126"/>
      <c r="E431" s="265"/>
      <c r="F431" s="125"/>
      <c r="G431" s="126"/>
      <c r="H431" s="126"/>
      <c r="I431" s="126"/>
      <c r="J431" s="126"/>
      <c r="K431" s="126"/>
      <c r="L431" s="126"/>
      <c r="M431" s="129"/>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row>
    <row r="432" spans="1:35" x14ac:dyDescent="0.35">
      <c r="A432" s="125"/>
      <c r="B432" s="126"/>
      <c r="C432" s="127"/>
      <c r="D432" s="126"/>
      <c r="E432" s="265"/>
      <c r="F432" s="125"/>
      <c r="G432" s="126"/>
      <c r="H432" s="126"/>
      <c r="I432" s="126"/>
      <c r="J432" s="126"/>
      <c r="K432" s="126"/>
      <c r="L432" s="126"/>
      <c r="M432" s="129"/>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row>
    <row r="433" spans="1:35" x14ac:dyDescent="0.35">
      <c r="A433" s="125"/>
      <c r="B433" s="126"/>
      <c r="C433" s="127"/>
      <c r="D433" s="126"/>
      <c r="E433" s="265"/>
      <c r="F433" s="125"/>
      <c r="G433" s="126"/>
      <c r="H433" s="126"/>
      <c r="I433" s="126"/>
      <c r="J433" s="126"/>
      <c r="K433" s="126"/>
      <c r="L433" s="126"/>
      <c r="M433" s="129"/>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row>
    <row r="434" spans="1:35" x14ac:dyDescent="0.35">
      <c r="A434" s="125"/>
      <c r="B434" s="126"/>
      <c r="C434" s="127"/>
      <c r="D434" s="126"/>
      <c r="E434" s="265"/>
      <c r="F434" s="125"/>
      <c r="G434" s="126"/>
      <c r="H434" s="126"/>
      <c r="I434" s="126"/>
      <c r="J434" s="126"/>
      <c r="K434" s="126"/>
      <c r="L434" s="126"/>
      <c r="M434" s="129"/>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row>
    <row r="435" spans="1:35" x14ac:dyDescent="0.35">
      <c r="A435" s="125"/>
      <c r="B435" s="126"/>
      <c r="C435" s="127"/>
      <c r="D435" s="126"/>
      <c r="E435" s="265"/>
      <c r="F435" s="125"/>
      <c r="G435" s="126"/>
      <c r="H435" s="126"/>
      <c r="I435" s="126"/>
      <c r="J435" s="126"/>
      <c r="K435" s="126"/>
      <c r="L435" s="126"/>
      <c r="M435" s="129"/>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row>
    <row r="436" spans="1:35" x14ac:dyDescent="0.35">
      <c r="A436" s="125"/>
      <c r="B436" s="126"/>
      <c r="C436" s="127"/>
      <c r="D436" s="126"/>
      <c r="E436" s="265"/>
      <c r="F436" s="125"/>
      <c r="G436" s="126"/>
      <c r="H436" s="126"/>
      <c r="I436" s="126"/>
      <c r="J436" s="126"/>
      <c r="K436" s="126"/>
      <c r="L436" s="126"/>
      <c r="M436" s="129"/>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row>
    <row r="437" spans="1:35" x14ac:dyDescent="0.35">
      <c r="A437" s="125"/>
      <c r="B437" s="126"/>
      <c r="C437" s="127"/>
      <c r="D437" s="126"/>
      <c r="E437" s="265"/>
      <c r="F437" s="125"/>
      <c r="G437" s="126"/>
      <c r="H437" s="126"/>
      <c r="I437" s="126"/>
      <c r="J437" s="126"/>
      <c r="K437" s="126"/>
      <c r="L437" s="126"/>
      <c r="M437" s="129"/>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row>
    <row r="438" spans="1:35" x14ac:dyDescent="0.35">
      <c r="A438" s="125"/>
      <c r="B438" s="126"/>
      <c r="C438" s="127"/>
      <c r="D438" s="126"/>
      <c r="E438" s="265"/>
      <c r="F438" s="125"/>
      <c r="G438" s="126"/>
      <c r="H438" s="126"/>
      <c r="I438" s="126"/>
      <c r="J438" s="126"/>
      <c r="K438" s="126"/>
      <c r="L438" s="126"/>
      <c r="M438" s="129"/>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row>
    <row r="439" spans="1:35" x14ac:dyDescent="0.35">
      <c r="A439" s="125"/>
      <c r="B439" s="126"/>
      <c r="C439" s="127"/>
      <c r="D439" s="126"/>
      <c r="E439" s="265"/>
      <c r="F439" s="125"/>
      <c r="G439" s="126"/>
      <c r="H439" s="126"/>
      <c r="I439" s="126"/>
      <c r="J439" s="126"/>
      <c r="K439" s="126"/>
      <c r="L439" s="126"/>
      <c r="M439" s="129"/>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row>
    <row r="440" spans="1:35" x14ac:dyDescent="0.35">
      <c r="A440" s="125"/>
      <c r="B440" s="126"/>
      <c r="C440" s="127"/>
      <c r="D440" s="126"/>
      <c r="E440" s="265"/>
      <c r="F440" s="125"/>
      <c r="G440" s="126"/>
      <c r="H440" s="126"/>
      <c r="I440" s="126"/>
      <c r="J440" s="126"/>
      <c r="K440" s="126"/>
      <c r="L440" s="126"/>
      <c r="M440" s="129"/>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row>
    <row r="441" spans="1:35" x14ac:dyDescent="0.35">
      <c r="A441" s="125"/>
      <c r="B441" s="126"/>
      <c r="C441" s="127"/>
      <c r="D441" s="126"/>
      <c r="E441" s="265"/>
      <c r="F441" s="125"/>
      <c r="G441" s="126"/>
      <c r="H441" s="126"/>
      <c r="I441" s="126"/>
      <c r="J441" s="126"/>
      <c r="K441" s="126"/>
      <c r="L441" s="126"/>
      <c r="M441" s="129"/>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row>
    <row r="442" spans="1:35" x14ac:dyDescent="0.35">
      <c r="A442" s="125"/>
      <c r="B442" s="126"/>
      <c r="C442" s="127"/>
      <c r="D442" s="126"/>
      <c r="E442" s="265"/>
      <c r="F442" s="125"/>
      <c r="G442" s="126"/>
      <c r="H442" s="126"/>
      <c r="I442" s="126"/>
      <c r="J442" s="126"/>
      <c r="K442" s="126"/>
      <c r="L442" s="126"/>
      <c r="M442" s="129"/>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row>
    <row r="443" spans="1:35" x14ac:dyDescent="0.35">
      <c r="A443" s="125"/>
      <c r="B443" s="126"/>
      <c r="C443" s="127"/>
      <c r="D443" s="126"/>
      <c r="E443" s="265"/>
      <c r="F443" s="125"/>
      <c r="G443" s="126"/>
      <c r="H443" s="126"/>
      <c r="I443" s="126"/>
      <c r="J443" s="126"/>
      <c r="K443" s="126"/>
      <c r="L443" s="126"/>
      <c r="M443" s="129"/>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row>
    <row r="444" spans="1:35" x14ac:dyDescent="0.35">
      <c r="A444" s="125"/>
      <c r="B444" s="126"/>
      <c r="C444" s="127"/>
      <c r="D444" s="126"/>
      <c r="E444" s="265"/>
      <c r="F444" s="125"/>
      <c r="G444" s="126"/>
      <c r="H444" s="126"/>
      <c r="I444" s="126"/>
      <c r="J444" s="126"/>
      <c r="K444" s="126"/>
      <c r="L444" s="126"/>
      <c r="M444" s="129"/>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row>
    <row r="445" spans="1:35" x14ac:dyDescent="0.35">
      <c r="A445" s="125"/>
      <c r="B445" s="126"/>
      <c r="C445" s="127"/>
      <c r="D445" s="126"/>
      <c r="E445" s="265"/>
      <c r="F445" s="125"/>
      <c r="G445" s="126"/>
      <c r="H445" s="126"/>
      <c r="I445" s="126"/>
      <c r="J445" s="126"/>
      <c r="K445" s="126"/>
      <c r="L445" s="126"/>
      <c r="M445" s="129"/>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row>
    <row r="446" spans="1:35" x14ac:dyDescent="0.35">
      <c r="A446" s="125"/>
      <c r="B446" s="126"/>
      <c r="C446" s="127"/>
      <c r="D446" s="126"/>
      <c r="E446" s="265"/>
      <c r="F446" s="125"/>
      <c r="G446" s="126"/>
      <c r="H446" s="126"/>
      <c r="I446" s="126"/>
      <c r="J446" s="126"/>
      <c r="K446" s="126"/>
      <c r="L446" s="126"/>
      <c r="M446" s="129"/>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row>
    <row r="447" spans="1:35" x14ac:dyDescent="0.35">
      <c r="A447" s="125"/>
      <c r="B447" s="126"/>
      <c r="C447" s="127"/>
      <c r="D447" s="126"/>
      <c r="E447" s="265"/>
      <c r="F447" s="125"/>
      <c r="G447" s="126"/>
      <c r="H447" s="126"/>
      <c r="I447" s="126"/>
      <c r="J447" s="126"/>
      <c r="K447" s="126"/>
      <c r="L447" s="126"/>
      <c r="M447" s="129"/>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row>
    <row r="448" spans="1:35" x14ac:dyDescent="0.35">
      <c r="A448" s="125"/>
      <c r="B448" s="126"/>
      <c r="C448" s="127"/>
      <c r="D448" s="126"/>
      <c r="E448" s="265"/>
      <c r="F448" s="125"/>
      <c r="G448" s="126"/>
      <c r="H448" s="126"/>
      <c r="I448" s="126"/>
      <c r="J448" s="126"/>
      <c r="K448" s="126"/>
      <c r="L448" s="126"/>
      <c r="M448" s="129"/>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row>
    <row r="449" spans="1:35" x14ac:dyDescent="0.35">
      <c r="A449" s="125"/>
      <c r="B449" s="126"/>
      <c r="C449" s="127"/>
      <c r="D449" s="126"/>
      <c r="E449" s="265"/>
      <c r="F449" s="125"/>
      <c r="G449" s="126"/>
      <c r="H449" s="126"/>
      <c r="I449" s="126"/>
      <c r="J449" s="126"/>
      <c r="K449" s="126"/>
      <c r="L449" s="126"/>
      <c r="M449" s="129"/>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row>
    <row r="450" spans="1:35" x14ac:dyDescent="0.35">
      <c r="A450" s="125"/>
      <c r="B450" s="126"/>
      <c r="C450" s="127"/>
      <c r="D450" s="126"/>
      <c r="E450" s="265"/>
      <c r="F450" s="125"/>
      <c r="G450" s="126"/>
      <c r="H450" s="126"/>
      <c r="I450" s="126"/>
      <c r="J450" s="126"/>
      <c r="K450" s="126"/>
      <c r="L450" s="126"/>
      <c r="M450" s="129"/>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row>
    <row r="451" spans="1:35" x14ac:dyDescent="0.35">
      <c r="A451" s="125"/>
      <c r="B451" s="126"/>
      <c r="C451" s="127"/>
      <c r="D451" s="126"/>
      <c r="E451" s="265"/>
      <c r="F451" s="125"/>
      <c r="G451" s="126"/>
      <c r="H451" s="126"/>
      <c r="I451" s="126"/>
      <c r="J451" s="126"/>
      <c r="K451" s="126"/>
      <c r="L451" s="126"/>
      <c r="M451" s="129"/>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row>
    <row r="452" spans="1:35" x14ac:dyDescent="0.35">
      <c r="A452" s="125"/>
      <c r="B452" s="126"/>
      <c r="C452" s="127"/>
      <c r="D452" s="126"/>
      <c r="E452" s="265"/>
      <c r="F452" s="125"/>
      <c r="G452" s="126"/>
      <c r="H452" s="126"/>
      <c r="I452" s="126"/>
      <c r="J452" s="126"/>
      <c r="K452" s="126"/>
      <c r="L452" s="126"/>
      <c r="M452" s="129"/>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row>
    <row r="453" spans="1:35" x14ac:dyDescent="0.35">
      <c r="A453" s="125"/>
      <c r="B453" s="126"/>
      <c r="C453" s="127"/>
      <c r="D453" s="126"/>
      <c r="E453" s="265"/>
      <c r="F453" s="125"/>
      <c r="G453" s="126"/>
      <c r="H453" s="126"/>
      <c r="I453" s="126"/>
      <c r="J453" s="126"/>
      <c r="K453" s="126"/>
      <c r="L453" s="126"/>
      <c r="M453" s="129"/>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row>
    <row r="454" spans="1:35" x14ac:dyDescent="0.35">
      <c r="A454" s="125"/>
      <c r="B454" s="126"/>
      <c r="C454" s="127"/>
      <c r="D454" s="126"/>
      <c r="E454" s="265"/>
      <c r="F454" s="125"/>
      <c r="G454" s="126"/>
      <c r="H454" s="126"/>
      <c r="I454" s="126"/>
      <c r="J454" s="126"/>
      <c r="K454" s="126"/>
      <c r="L454" s="126"/>
      <c r="M454" s="129"/>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row>
    <row r="455" spans="1:35" x14ac:dyDescent="0.35">
      <c r="A455" s="125"/>
      <c r="B455" s="126"/>
      <c r="C455" s="127"/>
      <c r="D455" s="126"/>
      <c r="E455" s="265"/>
      <c r="F455" s="125"/>
      <c r="G455" s="126"/>
      <c r="H455" s="126"/>
      <c r="I455" s="126"/>
      <c r="J455" s="126"/>
      <c r="K455" s="126"/>
      <c r="L455" s="126"/>
      <c r="M455" s="129"/>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row>
    <row r="456" spans="1:35" x14ac:dyDescent="0.35">
      <c r="A456" s="125"/>
      <c r="B456" s="126"/>
      <c r="C456" s="127"/>
      <c r="D456" s="126"/>
      <c r="E456" s="265"/>
      <c r="F456" s="125"/>
      <c r="G456" s="126"/>
      <c r="H456" s="126"/>
      <c r="I456" s="126"/>
      <c r="J456" s="126"/>
      <c r="K456" s="126"/>
      <c r="L456" s="126"/>
      <c r="M456" s="129"/>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row>
    <row r="457" spans="1:35" x14ac:dyDescent="0.35">
      <c r="A457" s="125"/>
      <c r="B457" s="126"/>
      <c r="C457" s="127"/>
      <c r="D457" s="126"/>
      <c r="E457" s="265"/>
      <c r="F457" s="125"/>
      <c r="G457" s="126"/>
      <c r="H457" s="126"/>
      <c r="I457" s="126"/>
      <c r="J457" s="126"/>
      <c r="K457" s="126"/>
      <c r="L457" s="126"/>
      <c r="M457" s="129"/>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row>
    <row r="458" spans="1:35" x14ac:dyDescent="0.35">
      <c r="A458" s="125"/>
      <c r="B458" s="126"/>
      <c r="C458" s="127"/>
      <c r="D458" s="126"/>
      <c r="E458" s="265"/>
      <c r="F458" s="125"/>
      <c r="G458" s="126"/>
      <c r="H458" s="126"/>
      <c r="I458" s="126"/>
      <c r="J458" s="126"/>
      <c r="K458" s="126"/>
      <c r="L458" s="126"/>
      <c r="M458" s="129"/>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row>
    <row r="459" spans="1:35" x14ac:dyDescent="0.35">
      <c r="A459" s="125"/>
      <c r="B459" s="126"/>
      <c r="C459" s="127"/>
      <c r="D459" s="126"/>
      <c r="E459" s="265"/>
      <c r="F459" s="125"/>
      <c r="G459" s="126"/>
      <c r="H459" s="126"/>
      <c r="I459" s="126"/>
      <c r="J459" s="126"/>
      <c r="K459" s="126"/>
      <c r="L459" s="126"/>
      <c r="M459" s="129"/>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row>
    <row r="460" spans="1:35" x14ac:dyDescent="0.35">
      <c r="A460" s="125"/>
      <c r="B460" s="126"/>
      <c r="C460" s="127"/>
      <c r="D460" s="126"/>
      <c r="E460" s="265"/>
      <c r="F460" s="125"/>
      <c r="G460" s="126"/>
      <c r="H460" s="126"/>
      <c r="I460" s="126"/>
      <c r="J460" s="126"/>
      <c r="K460" s="126"/>
      <c r="L460" s="126"/>
      <c r="M460" s="129"/>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row>
    <row r="461" spans="1:35" x14ac:dyDescent="0.35">
      <c r="A461" s="125"/>
      <c r="B461" s="126"/>
      <c r="C461" s="127"/>
      <c r="D461" s="126"/>
      <c r="E461" s="265"/>
      <c r="F461" s="125"/>
      <c r="G461" s="126"/>
      <c r="H461" s="126"/>
      <c r="I461" s="126"/>
      <c r="J461" s="126"/>
      <c r="K461" s="126"/>
      <c r="L461" s="126"/>
      <c r="M461" s="129"/>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row>
    <row r="462" spans="1:35" x14ac:dyDescent="0.35">
      <c r="A462" s="125"/>
      <c r="B462" s="126"/>
      <c r="C462" s="127"/>
      <c r="D462" s="126"/>
      <c r="E462" s="265"/>
      <c r="F462" s="125"/>
      <c r="G462" s="126"/>
      <c r="H462" s="126"/>
      <c r="I462" s="126"/>
      <c r="J462" s="126"/>
      <c r="K462" s="126"/>
      <c r="L462" s="126"/>
      <c r="M462" s="129"/>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row>
    <row r="463" spans="1:35" x14ac:dyDescent="0.35">
      <c r="A463" s="125"/>
      <c r="B463" s="126"/>
      <c r="C463" s="127"/>
      <c r="D463" s="126"/>
      <c r="E463" s="265"/>
      <c r="F463" s="125"/>
      <c r="G463" s="126"/>
      <c r="H463" s="126"/>
      <c r="I463" s="126"/>
      <c r="J463" s="126"/>
      <c r="K463" s="126"/>
      <c r="L463" s="126"/>
      <c r="M463" s="129"/>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row>
    <row r="464" spans="1:35" x14ac:dyDescent="0.35">
      <c r="A464" s="125"/>
      <c r="B464" s="126"/>
      <c r="C464" s="127"/>
      <c r="D464" s="126"/>
      <c r="E464" s="265"/>
      <c r="F464" s="125"/>
      <c r="G464" s="126"/>
      <c r="H464" s="126"/>
      <c r="I464" s="126"/>
      <c r="J464" s="126"/>
      <c r="K464" s="126"/>
      <c r="L464" s="126"/>
      <c r="M464" s="129"/>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row>
    <row r="465" spans="1:35" x14ac:dyDescent="0.35">
      <c r="A465" s="125"/>
      <c r="B465" s="126"/>
      <c r="C465" s="127"/>
      <c r="D465" s="126"/>
      <c r="E465" s="265"/>
      <c r="F465" s="125"/>
      <c r="G465" s="126"/>
      <c r="H465" s="126"/>
      <c r="I465" s="126"/>
      <c r="J465" s="126"/>
      <c r="K465" s="126"/>
      <c r="L465" s="126"/>
      <c r="M465" s="129"/>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row>
    <row r="466" spans="1:35" x14ac:dyDescent="0.35">
      <c r="A466" s="125"/>
      <c r="B466" s="126"/>
      <c r="C466" s="127"/>
      <c r="D466" s="126"/>
      <c r="E466" s="265"/>
      <c r="F466" s="125"/>
      <c r="G466" s="126"/>
      <c r="H466" s="126"/>
      <c r="I466" s="126"/>
      <c r="J466" s="126"/>
      <c r="K466" s="126"/>
      <c r="L466" s="126"/>
      <c r="M466" s="129"/>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row>
    <row r="467" spans="1:35" x14ac:dyDescent="0.35">
      <c r="A467" s="125"/>
      <c r="B467" s="126"/>
      <c r="C467" s="127"/>
      <c r="D467" s="126"/>
      <c r="E467" s="265"/>
      <c r="F467" s="125"/>
      <c r="G467" s="126"/>
      <c r="H467" s="126"/>
      <c r="I467" s="126"/>
      <c r="J467" s="126"/>
      <c r="K467" s="126"/>
      <c r="L467" s="126"/>
      <c r="M467" s="129"/>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row>
    <row r="468" spans="1:35" x14ac:dyDescent="0.35">
      <c r="A468" s="125"/>
      <c r="B468" s="126"/>
      <c r="C468" s="127"/>
      <c r="D468" s="126"/>
      <c r="E468" s="265"/>
      <c r="F468" s="125"/>
      <c r="G468" s="126"/>
      <c r="H468" s="126"/>
      <c r="I468" s="126"/>
      <c r="J468" s="126"/>
      <c r="K468" s="126"/>
      <c r="L468" s="126"/>
      <c r="M468" s="129"/>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row>
    <row r="469" spans="1:35" x14ac:dyDescent="0.35">
      <c r="A469" s="125"/>
      <c r="B469" s="126"/>
      <c r="C469" s="127"/>
      <c r="D469" s="126"/>
      <c r="E469" s="265"/>
      <c r="F469" s="125"/>
      <c r="G469" s="126"/>
      <c r="H469" s="126"/>
      <c r="I469" s="126"/>
      <c r="J469" s="126"/>
      <c r="K469" s="126"/>
      <c r="L469" s="126"/>
      <c r="M469" s="129"/>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row>
    <row r="470" spans="1:35" x14ac:dyDescent="0.35">
      <c r="A470" s="125"/>
      <c r="B470" s="126"/>
      <c r="C470" s="127"/>
      <c r="D470" s="126"/>
      <c r="E470" s="265"/>
      <c r="F470" s="125"/>
      <c r="G470" s="126"/>
      <c r="H470" s="126"/>
      <c r="I470" s="126"/>
      <c r="J470" s="126"/>
      <c r="K470" s="126"/>
      <c r="L470" s="126"/>
      <c r="M470" s="129"/>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row>
    <row r="471" spans="1:35" x14ac:dyDescent="0.35">
      <c r="A471" s="125"/>
      <c r="B471" s="126"/>
      <c r="C471" s="127"/>
      <c r="D471" s="126"/>
      <c r="E471" s="265"/>
      <c r="F471" s="125"/>
      <c r="G471" s="126"/>
      <c r="H471" s="126"/>
      <c r="I471" s="126"/>
      <c r="J471" s="126"/>
      <c r="K471" s="126"/>
      <c r="L471" s="126"/>
      <c r="M471" s="129"/>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row>
    <row r="472" spans="1:35" x14ac:dyDescent="0.35">
      <c r="A472" s="125"/>
      <c r="B472" s="126"/>
      <c r="C472" s="127"/>
      <c r="D472" s="126"/>
      <c r="E472" s="265"/>
      <c r="F472" s="125"/>
      <c r="G472" s="126"/>
      <c r="H472" s="126"/>
      <c r="I472" s="126"/>
      <c r="J472" s="126"/>
      <c r="K472" s="126"/>
      <c r="L472" s="126"/>
      <c r="M472" s="129"/>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row>
    <row r="473" spans="1:35" x14ac:dyDescent="0.35">
      <c r="A473" s="125"/>
      <c r="B473" s="126"/>
      <c r="C473" s="127"/>
      <c r="D473" s="126"/>
      <c r="E473" s="265"/>
      <c r="F473" s="125"/>
      <c r="G473" s="126"/>
      <c r="H473" s="126"/>
      <c r="I473" s="126"/>
      <c r="J473" s="126"/>
      <c r="K473" s="126"/>
      <c r="L473" s="126"/>
      <c r="M473" s="129"/>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row>
    <row r="474" spans="1:35" x14ac:dyDescent="0.35">
      <c r="A474" s="125"/>
      <c r="B474" s="126"/>
      <c r="C474" s="127"/>
      <c r="D474" s="126"/>
      <c r="E474" s="265"/>
      <c r="F474" s="125"/>
      <c r="G474" s="126"/>
      <c r="H474" s="126"/>
      <c r="I474" s="126"/>
      <c r="J474" s="126"/>
      <c r="K474" s="126"/>
      <c r="L474" s="126"/>
      <c r="M474" s="129"/>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row>
    <row r="475" spans="1:35" x14ac:dyDescent="0.35">
      <c r="A475" s="125"/>
      <c r="B475" s="126"/>
      <c r="C475" s="127"/>
      <c r="D475" s="126"/>
      <c r="E475" s="265"/>
      <c r="F475" s="125"/>
      <c r="G475" s="126"/>
      <c r="H475" s="126"/>
      <c r="I475" s="126"/>
      <c r="J475" s="126"/>
      <c r="K475" s="126"/>
      <c r="L475" s="126"/>
      <c r="M475" s="129"/>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row>
    <row r="476" spans="1:35" x14ac:dyDescent="0.35">
      <c r="A476" s="125"/>
      <c r="B476" s="126"/>
      <c r="C476" s="127"/>
      <c r="D476" s="126"/>
      <c r="E476" s="265"/>
      <c r="F476" s="125"/>
      <c r="G476" s="126"/>
      <c r="H476" s="126"/>
      <c r="I476" s="126"/>
      <c r="J476" s="126"/>
      <c r="K476" s="126"/>
      <c r="L476" s="126"/>
      <c r="M476" s="129"/>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row>
    <row r="477" spans="1:35" x14ac:dyDescent="0.35">
      <c r="A477" s="125"/>
      <c r="B477" s="126"/>
      <c r="C477" s="127"/>
      <c r="D477" s="126"/>
      <c r="E477" s="265"/>
      <c r="F477" s="125"/>
      <c r="G477" s="126"/>
      <c r="H477" s="126"/>
      <c r="I477" s="126"/>
      <c r="J477" s="126"/>
      <c r="K477" s="126"/>
      <c r="L477" s="126"/>
      <c r="M477" s="129"/>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row>
    <row r="478" spans="1:35" x14ac:dyDescent="0.35">
      <c r="A478" s="125"/>
      <c r="B478" s="126"/>
      <c r="C478" s="127"/>
      <c r="D478" s="126"/>
      <c r="E478" s="265"/>
      <c r="F478" s="125"/>
      <c r="G478" s="126"/>
      <c r="H478" s="126"/>
      <c r="I478" s="126"/>
      <c r="J478" s="126"/>
      <c r="K478" s="126"/>
      <c r="L478" s="126"/>
      <c r="M478" s="129"/>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row>
    <row r="479" spans="1:35" x14ac:dyDescent="0.35">
      <c r="A479" s="125"/>
      <c r="B479" s="126"/>
      <c r="C479" s="127"/>
      <c r="D479" s="126"/>
      <c r="E479" s="265"/>
      <c r="F479" s="125"/>
      <c r="G479" s="126"/>
      <c r="H479" s="126"/>
      <c r="I479" s="126"/>
      <c r="J479" s="126"/>
      <c r="K479" s="126"/>
      <c r="L479" s="126"/>
      <c r="M479" s="129"/>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row>
    <row r="480" spans="1:35" x14ac:dyDescent="0.35">
      <c r="A480" s="125"/>
      <c r="B480" s="126"/>
      <c r="C480" s="127"/>
      <c r="D480" s="126"/>
      <c r="E480" s="265"/>
      <c r="F480" s="125"/>
      <c r="G480" s="126"/>
      <c r="H480" s="126"/>
      <c r="I480" s="126"/>
      <c r="J480" s="126"/>
      <c r="K480" s="126"/>
      <c r="L480" s="126"/>
      <c r="M480" s="129"/>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row>
    <row r="481" spans="1:35" x14ac:dyDescent="0.35">
      <c r="A481" s="125"/>
      <c r="B481" s="126"/>
      <c r="C481" s="127"/>
      <c r="D481" s="126"/>
      <c r="E481" s="265"/>
      <c r="F481" s="125"/>
      <c r="G481" s="126"/>
      <c r="H481" s="126"/>
      <c r="I481" s="126"/>
      <c r="J481" s="126"/>
      <c r="K481" s="126"/>
      <c r="L481" s="126"/>
      <c r="M481" s="129"/>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row>
    <row r="482" spans="1:35" x14ac:dyDescent="0.35">
      <c r="A482" s="125"/>
      <c r="B482" s="126"/>
      <c r="C482" s="127"/>
      <c r="D482" s="126"/>
      <c r="E482" s="265"/>
      <c r="F482" s="125"/>
      <c r="G482" s="126"/>
      <c r="H482" s="126"/>
      <c r="I482" s="126"/>
      <c r="J482" s="126"/>
      <c r="K482" s="126"/>
      <c r="L482" s="126"/>
      <c r="M482" s="129"/>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row>
    <row r="483" spans="1:35" x14ac:dyDescent="0.35">
      <c r="A483" s="125"/>
      <c r="B483" s="126"/>
      <c r="C483" s="127"/>
      <c r="D483" s="126"/>
      <c r="E483" s="265"/>
      <c r="F483" s="125"/>
      <c r="G483" s="126"/>
      <c r="H483" s="126"/>
      <c r="I483" s="126"/>
      <c r="J483" s="126"/>
      <c r="K483" s="126"/>
      <c r="L483" s="126"/>
      <c r="M483" s="129"/>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row>
    <row r="484" spans="1:35" x14ac:dyDescent="0.35">
      <c r="A484" s="125"/>
      <c r="B484" s="126"/>
      <c r="C484" s="127"/>
      <c r="D484" s="126"/>
      <c r="E484" s="265"/>
      <c r="F484" s="125"/>
      <c r="G484" s="126"/>
      <c r="H484" s="126"/>
      <c r="I484" s="126"/>
      <c r="J484" s="126"/>
      <c r="K484" s="126"/>
      <c r="L484" s="126"/>
      <c r="M484" s="129"/>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row>
    <row r="485" spans="1:35" x14ac:dyDescent="0.35">
      <c r="A485" s="125"/>
      <c r="B485" s="126"/>
      <c r="C485" s="127"/>
      <c r="D485" s="126"/>
      <c r="E485" s="265"/>
      <c r="F485" s="125"/>
      <c r="G485" s="126"/>
      <c r="H485" s="126"/>
      <c r="I485" s="126"/>
      <c r="J485" s="126"/>
      <c r="K485" s="126"/>
      <c r="L485" s="126"/>
      <c r="M485" s="129"/>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row>
    <row r="486" spans="1:35" x14ac:dyDescent="0.35">
      <c r="A486" s="125"/>
      <c r="B486" s="126"/>
      <c r="C486" s="127"/>
      <c r="D486" s="126"/>
      <c r="E486" s="265"/>
      <c r="F486" s="125"/>
      <c r="G486" s="126"/>
      <c r="H486" s="126"/>
      <c r="I486" s="126"/>
      <c r="J486" s="126"/>
      <c r="K486" s="126"/>
      <c r="L486" s="126"/>
      <c r="M486" s="129"/>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row>
    <row r="487" spans="1:35" x14ac:dyDescent="0.35">
      <c r="A487" s="125"/>
      <c r="B487" s="126"/>
      <c r="C487" s="127"/>
      <c r="D487" s="126"/>
      <c r="E487" s="265"/>
      <c r="F487" s="125"/>
      <c r="G487" s="126"/>
      <c r="H487" s="126"/>
      <c r="I487" s="126"/>
      <c r="J487" s="126"/>
      <c r="K487" s="126"/>
      <c r="L487" s="126"/>
      <c r="M487" s="129"/>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row>
    <row r="488" spans="1:35" x14ac:dyDescent="0.35">
      <c r="A488" s="125"/>
      <c r="B488" s="126"/>
      <c r="C488" s="127"/>
      <c r="D488" s="126"/>
      <c r="E488" s="265"/>
      <c r="F488" s="125"/>
      <c r="G488" s="126"/>
      <c r="H488" s="126"/>
      <c r="I488" s="126"/>
      <c r="J488" s="126"/>
      <c r="K488" s="126"/>
      <c r="L488" s="126"/>
      <c r="M488" s="129"/>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row>
    <row r="489" spans="1:35" x14ac:dyDescent="0.35">
      <c r="A489" s="125"/>
      <c r="B489" s="126"/>
      <c r="C489" s="127"/>
      <c r="D489" s="126"/>
      <c r="E489" s="265"/>
      <c r="F489" s="125"/>
      <c r="G489" s="126"/>
      <c r="H489" s="126"/>
      <c r="I489" s="126"/>
      <c r="J489" s="126"/>
      <c r="K489" s="126"/>
      <c r="L489" s="126"/>
      <c r="M489" s="129"/>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row>
    <row r="490" spans="1:35" x14ac:dyDescent="0.35">
      <c r="A490" s="125"/>
      <c r="B490" s="126"/>
      <c r="C490" s="127"/>
      <c r="D490" s="126"/>
      <c r="E490" s="265"/>
      <c r="F490" s="125"/>
      <c r="G490" s="126"/>
      <c r="H490" s="126"/>
      <c r="I490" s="126"/>
      <c r="J490" s="126"/>
      <c r="K490" s="126"/>
      <c r="L490" s="126"/>
      <c r="M490" s="129"/>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row>
    <row r="491" spans="1:35" x14ac:dyDescent="0.35">
      <c r="A491" s="125"/>
      <c r="B491" s="126"/>
      <c r="C491" s="127"/>
      <c r="D491" s="126"/>
      <c r="E491" s="265"/>
      <c r="F491" s="125"/>
      <c r="G491" s="126"/>
      <c r="H491" s="126"/>
      <c r="I491" s="126"/>
      <c r="J491" s="126"/>
      <c r="K491" s="126"/>
      <c r="L491" s="126"/>
      <c r="M491" s="129"/>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row>
    <row r="492" spans="1:35" x14ac:dyDescent="0.35">
      <c r="A492" s="125"/>
      <c r="B492" s="126"/>
      <c r="C492" s="127"/>
      <c r="D492" s="126"/>
      <c r="E492" s="265"/>
      <c r="F492" s="125"/>
      <c r="G492" s="126"/>
      <c r="H492" s="126"/>
      <c r="I492" s="126"/>
      <c r="J492" s="126"/>
      <c r="K492" s="126"/>
      <c r="L492" s="126"/>
      <c r="M492" s="129"/>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row>
    <row r="493" spans="1:35" x14ac:dyDescent="0.35">
      <c r="A493" s="125"/>
      <c r="B493" s="126"/>
      <c r="C493" s="127"/>
      <c r="D493" s="126"/>
      <c r="E493" s="265"/>
      <c r="F493" s="125"/>
      <c r="G493" s="126"/>
      <c r="H493" s="126"/>
      <c r="I493" s="126"/>
      <c r="J493" s="126"/>
      <c r="K493" s="126"/>
      <c r="L493" s="126"/>
      <c r="M493" s="129"/>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row>
    <row r="494" spans="1:35" x14ac:dyDescent="0.35">
      <c r="A494" s="125"/>
      <c r="B494" s="126"/>
      <c r="C494" s="127"/>
      <c r="D494" s="126"/>
      <c r="E494" s="265"/>
      <c r="F494" s="125"/>
      <c r="G494" s="126"/>
      <c r="H494" s="126"/>
      <c r="I494" s="126"/>
      <c r="J494" s="126"/>
      <c r="K494" s="126"/>
      <c r="L494" s="126"/>
      <c r="M494" s="129"/>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row>
    <row r="495" spans="1:35" x14ac:dyDescent="0.35">
      <c r="A495" s="125"/>
      <c r="B495" s="126"/>
      <c r="C495" s="127"/>
      <c r="D495" s="126"/>
      <c r="E495" s="265"/>
      <c r="F495" s="125"/>
      <c r="G495" s="126"/>
      <c r="H495" s="126"/>
      <c r="I495" s="126"/>
      <c r="J495" s="126"/>
      <c r="K495" s="126"/>
      <c r="L495" s="126"/>
      <c r="M495" s="129"/>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row>
    <row r="496" spans="1:35" x14ac:dyDescent="0.35">
      <c r="A496" s="125"/>
      <c r="B496" s="126"/>
      <c r="C496" s="127"/>
      <c r="D496" s="126"/>
      <c r="E496" s="265"/>
      <c r="F496" s="125"/>
      <c r="G496" s="126"/>
      <c r="H496" s="126"/>
      <c r="I496" s="126"/>
      <c r="J496" s="126"/>
      <c r="K496" s="126"/>
      <c r="L496" s="126"/>
      <c r="M496" s="129"/>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row>
    <row r="497" spans="1:35" x14ac:dyDescent="0.35">
      <c r="A497" s="125"/>
      <c r="B497" s="126"/>
      <c r="C497" s="127"/>
      <c r="D497" s="126"/>
      <c r="E497" s="265"/>
      <c r="F497" s="125"/>
      <c r="G497" s="126"/>
      <c r="H497" s="126"/>
      <c r="I497" s="126"/>
      <c r="J497" s="126"/>
      <c r="K497" s="126"/>
      <c r="L497" s="126"/>
      <c r="M497" s="129"/>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row>
    <row r="498" spans="1:35" x14ac:dyDescent="0.35">
      <c r="A498" s="125"/>
      <c r="B498" s="126"/>
      <c r="C498" s="127"/>
      <c r="D498" s="126"/>
      <c r="E498" s="265"/>
      <c r="F498" s="125"/>
      <c r="G498" s="126"/>
      <c r="H498" s="126"/>
      <c r="I498" s="126"/>
      <c r="J498" s="126"/>
      <c r="K498" s="126"/>
      <c r="L498" s="126"/>
      <c r="M498" s="129"/>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row>
    <row r="499" spans="1:35" x14ac:dyDescent="0.35">
      <c r="A499" s="125"/>
      <c r="B499" s="126"/>
      <c r="C499" s="127"/>
      <c r="D499" s="126"/>
      <c r="E499" s="265"/>
      <c r="F499" s="125"/>
      <c r="G499" s="126"/>
      <c r="H499" s="126"/>
      <c r="I499" s="126"/>
      <c r="J499" s="126"/>
      <c r="K499" s="126"/>
      <c r="L499" s="126"/>
      <c r="M499" s="129"/>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row>
    <row r="500" spans="1:35" x14ac:dyDescent="0.35">
      <c r="A500" s="125"/>
      <c r="B500" s="126"/>
      <c r="C500" s="127"/>
      <c r="D500" s="126"/>
      <c r="E500" s="265"/>
      <c r="F500" s="125"/>
      <c r="G500" s="126"/>
      <c r="H500" s="126"/>
      <c r="I500" s="126"/>
      <c r="J500" s="126"/>
      <c r="K500" s="126"/>
      <c r="L500" s="126"/>
      <c r="M500" s="129"/>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row>
    <row r="501" spans="1:35" x14ac:dyDescent="0.35">
      <c r="A501" s="125"/>
      <c r="B501" s="126"/>
      <c r="C501" s="127"/>
      <c r="D501" s="126"/>
      <c r="E501" s="265"/>
      <c r="F501" s="125"/>
      <c r="G501" s="126"/>
      <c r="H501" s="126"/>
      <c r="I501" s="126"/>
      <c r="J501" s="126"/>
      <c r="K501" s="126"/>
      <c r="L501" s="126"/>
      <c r="M501" s="129"/>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row>
    <row r="502" spans="1:35" x14ac:dyDescent="0.35">
      <c r="A502" s="125"/>
      <c r="B502" s="126"/>
      <c r="C502" s="127"/>
      <c r="D502" s="126"/>
      <c r="E502" s="265"/>
      <c r="F502" s="125"/>
      <c r="G502" s="126"/>
      <c r="H502" s="126"/>
      <c r="I502" s="126"/>
      <c r="J502" s="126"/>
      <c r="K502" s="126"/>
      <c r="L502" s="126"/>
      <c r="M502" s="129"/>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row>
    <row r="503" spans="1:35" x14ac:dyDescent="0.35">
      <c r="A503" s="125"/>
      <c r="B503" s="126"/>
      <c r="C503" s="127"/>
      <c r="D503" s="126"/>
      <c r="E503" s="265"/>
      <c r="F503" s="125"/>
      <c r="G503" s="126"/>
      <c r="H503" s="126"/>
      <c r="I503" s="126"/>
      <c r="J503" s="126"/>
      <c r="K503" s="126"/>
      <c r="L503" s="126"/>
      <c r="M503" s="129"/>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row>
    <row r="504" spans="1:35" x14ac:dyDescent="0.35">
      <c r="A504" s="125"/>
      <c r="B504" s="126"/>
      <c r="C504" s="127"/>
      <c r="D504" s="126"/>
      <c r="E504" s="265"/>
      <c r="F504" s="125"/>
      <c r="G504" s="126"/>
      <c r="H504" s="126"/>
      <c r="I504" s="126"/>
      <c r="J504" s="126"/>
      <c r="K504" s="126"/>
      <c r="L504" s="126"/>
      <c r="M504" s="129"/>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row>
    <row r="505" spans="1:35" x14ac:dyDescent="0.35">
      <c r="A505" s="125"/>
      <c r="B505" s="126"/>
      <c r="C505" s="127"/>
      <c r="D505" s="126"/>
      <c r="E505" s="265"/>
      <c r="F505" s="125"/>
      <c r="G505" s="126"/>
      <c r="H505" s="126"/>
      <c r="I505" s="126"/>
      <c r="J505" s="126"/>
      <c r="K505" s="126"/>
      <c r="L505" s="126"/>
      <c r="M505" s="129"/>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row>
    <row r="506" spans="1:35" x14ac:dyDescent="0.35">
      <c r="A506" s="125"/>
      <c r="B506" s="126"/>
      <c r="C506" s="127"/>
      <c r="D506" s="126"/>
      <c r="E506" s="265"/>
      <c r="F506" s="125"/>
      <c r="G506" s="126"/>
      <c r="H506" s="126"/>
      <c r="I506" s="126"/>
      <c r="J506" s="126"/>
      <c r="K506" s="126"/>
      <c r="L506" s="126"/>
      <c r="M506" s="129"/>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row>
    <row r="507" spans="1:35" x14ac:dyDescent="0.35">
      <c r="A507" s="125"/>
      <c r="B507" s="126"/>
      <c r="C507" s="127"/>
      <c r="D507" s="126"/>
      <c r="E507" s="265"/>
      <c r="F507" s="125"/>
      <c r="G507" s="126"/>
      <c r="H507" s="126"/>
      <c r="I507" s="126"/>
      <c r="J507" s="126"/>
      <c r="K507" s="126"/>
      <c r="L507" s="126"/>
      <c r="M507" s="129"/>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row>
    <row r="508" spans="1:35" x14ac:dyDescent="0.35">
      <c r="A508" s="125"/>
      <c r="B508" s="126"/>
      <c r="C508" s="127"/>
      <c r="D508" s="126"/>
      <c r="E508" s="265"/>
      <c r="F508" s="125"/>
      <c r="G508" s="126"/>
      <c r="H508" s="126"/>
      <c r="I508" s="126"/>
      <c r="J508" s="126"/>
      <c r="K508" s="126"/>
      <c r="L508" s="126"/>
      <c r="M508" s="129"/>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row>
    <row r="509" spans="1:35" x14ac:dyDescent="0.35">
      <c r="A509" s="125"/>
      <c r="B509" s="126"/>
      <c r="C509" s="127"/>
      <c r="D509" s="126"/>
      <c r="E509" s="265"/>
      <c r="F509" s="125"/>
      <c r="G509" s="126"/>
      <c r="H509" s="126"/>
      <c r="I509" s="126"/>
      <c r="J509" s="126"/>
      <c r="K509" s="126"/>
      <c r="L509" s="126"/>
      <c r="M509" s="129"/>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row>
    <row r="510" spans="1:35" x14ac:dyDescent="0.35">
      <c r="A510" s="125"/>
      <c r="B510" s="126"/>
      <c r="C510" s="127"/>
      <c r="D510" s="126"/>
      <c r="E510" s="265"/>
      <c r="F510" s="125"/>
      <c r="G510" s="126"/>
      <c r="H510" s="126"/>
      <c r="I510" s="126"/>
      <c r="J510" s="126"/>
      <c r="K510" s="126"/>
      <c r="L510" s="126"/>
      <c r="M510" s="129"/>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row>
    <row r="511" spans="1:35" x14ac:dyDescent="0.35">
      <c r="A511" s="125"/>
      <c r="B511" s="126"/>
      <c r="C511" s="127"/>
      <c r="D511" s="126"/>
      <c r="E511" s="265"/>
      <c r="F511" s="125"/>
      <c r="G511" s="126"/>
      <c r="H511" s="126"/>
      <c r="I511" s="126"/>
      <c r="J511" s="126"/>
      <c r="K511" s="126"/>
      <c r="L511" s="126"/>
      <c r="M511" s="129"/>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row>
    <row r="512" spans="1:35" x14ac:dyDescent="0.35">
      <c r="A512" s="125"/>
      <c r="B512" s="126"/>
      <c r="C512" s="127"/>
      <c r="D512" s="126"/>
      <c r="E512" s="265"/>
      <c r="F512" s="125"/>
      <c r="G512" s="126"/>
      <c r="H512" s="126"/>
      <c r="I512" s="126"/>
      <c r="J512" s="126"/>
      <c r="K512" s="126"/>
      <c r="L512" s="126"/>
      <c r="M512" s="129"/>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row>
    <row r="513" spans="1:35" x14ac:dyDescent="0.35">
      <c r="A513" s="125"/>
      <c r="B513" s="126"/>
      <c r="C513" s="127"/>
      <c r="D513" s="126"/>
      <c r="E513" s="265"/>
      <c r="F513" s="125"/>
      <c r="G513" s="126"/>
      <c r="H513" s="126"/>
      <c r="I513" s="126"/>
      <c r="J513" s="126"/>
      <c r="K513" s="126"/>
      <c r="L513" s="126"/>
      <c r="M513" s="129"/>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row>
    <row r="514" spans="1:35" x14ac:dyDescent="0.35">
      <c r="A514" s="125"/>
      <c r="B514" s="126"/>
      <c r="C514" s="127"/>
      <c r="D514" s="126"/>
      <c r="E514" s="265"/>
      <c r="F514" s="125"/>
      <c r="G514" s="126"/>
      <c r="H514" s="126"/>
      <c r="I514" s="126"/>
      <c r="J514" s="126"/>
      <c r="K514" s="126"/>
      <c r="L514" s="126"/>
      <c r="M514" s="129"/>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row>
    <row r="515" spans="1:35" x14ac:dyDescent="0.35">
      <c r="A515" s="125"/>
      <c r="B515" s="126"/>
      <c r="C515" s="127"/>
      <c r="D515" s="126"/>
      <c r="E515" s="265"/>
      <c r="F515" s="125"/>
      <c r="G515" s="126"/>
      <c r="H515" s="126"/>
      <c r="I515" s="126"/>
      <c r="J515" s="126"/>
      <c r="K515" s="126"/>
      <c r="L515" s="126"/>
      <c r="M515" s="129"/>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row>
    <row r="516" spans="1:35" x14ac:dyDescent="0.35">
      <c r="A516" s="125"/>
      <c r="B516" s="126"/>
      <c r="C516" s="127"/>
      <c r="D516" s="126"/>
      <c r="E516" s="265"/>
      <c r="F516" s="125"/>
      <c r="G516" s="126"/>
      <c r="H516" s="126"/>
      <c r="I516" s="126"/>
      <c r="J516" s="126"/>
      <c r="K516" s="126"/>
      <c r="L516" s="126"/>
      <c r="M516" s="129"/>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row>
    <row r="517" spans="1:35" x14ac:dyDescent="0.35">
      <c r="A517" s="125"/>
      <c r="B517" s="126"/>
      <c r="C517" s="127"/>
      <c r="D517" s="126"/>
      <c r="E517" s="265"/>
      <c r="F517" s="125"/>
      <c r="G517" s="126"/>
      <c r="H517" s="126"/>
      <c r="I517" s="126"/>
      <c r="J517" s="126"/>
      <c r="K517" s="126"/>
      <c r="L517" s="126"/>
      <c r="M517" s="129"/>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row>
    <row r="518" spans="1:35" x14ac:dyDescent="0.35">
      <c r="A518" s="125"/>
      <c r="B518" s="126"/>
      <c r="C518" s="127"/>
      <c r="D518" s="126"/>
      <c r="E518" s="265"/>
      <c r="F518" s="125"/>
      <c r="G518" s="126"/>
      <c r="H518" s="126"/>
      <c r="I518" s="126"/>
      <c r="J518" s="126"/>
      <c r="K518" s="126"/>
      <c r="L518" s="126"/>
      <c r="M518" s="129"/>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row>
    <row r="519" spans="1:35" x14ac:dyDescent="0.35">
      <c r="A519" s="125"/>
      <c r="B519" s="126"/>
      <c r="C519" s="127"/>
      <c r="D519" s="126"/>
      <c r="E519" s="265"/>
      <c r="F519" s="125"/>
      <c r="G519" s="126"/>
      <c r="H519" s="126"/>
      <c r="I519" s="126"/>
      <c r="J519" s="126"/>
      <c r="K519" s="126"/>
      <c r="L519" s="126"/>
      <c r="M519" s="129"/>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row>
    <row r="520" spans="1:35" x14ac:dyDescent="0.35">
      <c r="A520" s="125"/>
      <c r="B520" s="126"/>
      <c r="C520" s="127"/>
      <c r="D520" s="126"/>
      <c r="E520" s="265"/>
      <c r="F520" s="125"/>
      <c r="G520" s="126"/>
      <c r="H520" s="126"/>
      <c r="I520" s="126"/>
      <c r="J520" s="126"/>
      <c r="K520" s="126"/>
      <c r="L520" s="126"/>
      <c r="M520" s="129"/>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row>
    <row r="521" spans="1:35" x14ac:dyDescent="0.35">
      <c r="A521" s="125"/>
      <c r="B521" s="126"/>
      <c r="C521" s="127"/>
      <c r="D521" s="126"/>
      <c r="E521" s="265"/>
      <c r="F521" s="125"/>
      <c r="G521" s="126"/>
      <c r="H521" s="126"/>
      <c r="I521" s="126"/>
      <c r="J521" s="126"/>
      <c r="K521" s="126"/>
      <c r="L521" s="126"/>
      <c r="M521" s="129"/>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row>
    <row r="522" spans="1:35" x14ac:dyDescent="0.35">
      <c r="A522" s="125"/>
      <c r="B522" s="126"/>
      <c r="C522" s="127"/>
      <c r="D522" s="126"/>
      <c r="E522" s="265"/>
      <c r="F522" s="125"/>
      <c r="G522" s="126"/>
      <c r="H522" s="126"/>
      <c r="I522" s="126"/>
      <c r="J522" s="126"/>
      <c r="K522" s="126"/>
      <c r="L522" s="126"/>
      <c r="M522" s="129"/>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row>
    <row r="523" spans="1:35" x14ac:dyDescent="0.35">
      <c r="A523" s="125"/>
      <c r="B523" s="126"/>
      <c r="C523" s="127"/>
      <c r="D523" s="126"/>
      <c r="E523" s="265"/>
      <c r="F523" s="125"/>
      <c r="G523" s="126"/>
      <c r="H523" s="126"/>
      <c r="I523" s="126"/>
      <c r="J523" s="126"/>
      <c r="K523" s="126"/>
      <c r="L523" s="126"/>
      <c r="M523" s="129"/>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row>
    <row r="524" spans="1:35" x14ac:dyDescent="0.35">
      <c r="A524" s="125"/>
      <c r="B524" s="126"/>
      <c r="C524" s="127"/>
      <c r="D524" s="126"/>
      <c r="E524" s="265"/>
      <c r="F524" s="125"/>
      <c r="G524" s="126"/>
      <c r="H524" s="126"/>
      <c r="I524" s="126"/>
      <c r="J524" s="126"/>
      <c r="K524" s="126"/>
      <c r="L524" s="126"/>
      <c r="M524" s="129"/>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row>
    <row r="525" spans="1:35" x14ac:dyDescent="0.35">
      <c r="A525" s="125"/>
      <c r="B525" s="126"/>
      <c r="C525" s="127"/>
      <c r="D525" s="126"/>
      <c r="E525" s="265"/>
      <c r="F525" s="125"/>
      <c r="G525" s="126"/>
      <c r="H525" s="126"/>
      <c r="I525" s="126"/>
      <c r="J525" s="126"/>
      <c r="K525" s="126"/>
      <c r="L525" s="126"/>
      <c r="M525" s="129"/>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row>
    <row r="526" spans="1:35" x14ac:dyDescent="0.35">
      <c r="A526" s="125"/>
      <c r="B526" s="126"/>
      <c r="C526" s="127"/>
      <c r="D526" s="126"/>
      <c r="E526" s="265"/>
      <c r="F526" s="125"/>
      <c r="G526" s="126"/>
      <c r="H526" s="126"/>
      <c r="I526" s="126"/>
      <c r="J526" s="126"/>
      <c r="K526" s="126"/>
      <c r="L526" s="126"/>
      <c r="M526" s="129"/>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row>
    <row r="527" spans="1:35" x14ac:dyDescent="0.35">
      <c r="A527" s="125"/>
      <c r="B527" s="126"/>
      <c r="C527" s="127"/>
      <c r="D527" s="126"/>
      <c r="E527" s="265"/>
      <c r="F527" s="125"/>
      <c r="G527" s="126"/>
      <c r="H527" s="126"/>
      <c r="I527" s="126"/>
      <c r="J527" s="126"/>
      <c r="K527" s="126"/>
      <c r="L527" s="126"/>
      <c r="M527" s="129"/>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row>
    <row r="528" spans="1:35" x14ac:dyDescent="0.35">
      <c r="A528" s="125"/>
      <c r="B528" s="126"/>
      <c r="C528" s="127"/>
      <c r="D528" s="126"/>
      <c r="E528" s="265"/>
      <c r="F528" s="125"/>
      <c r="G528" s="126"/>
      <c r="H528" s="126"/>
      <c r="I528" s="126"/>
      <c r="J528" s="126"/>
      <c r="K528" s="126"/>
      <c r="L528" s="126"/>
      <c r="M528" s="129"/>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row>
    <row r="529" spans="1:35" x14ac:dyDescent="0.35">
      <c r="A529" s="125"/>
      <c r="B529" s="126"/>
      <c r="C529" s="127"/>
      <c r="D529" s="126"/>
      <c r="E529" s="265"/>
      <c r="F529" s="125"/>
      <c r="G529" s="126"/>
      <c r="H529" s="126"/>
      <c r="I529" s="126"/>
      <c r="J529" s="126"/>
      <c r="K529" s="126"/>
      <c r="L529" s="126"/>
      <c r="M529" s="129"/>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row>
    <row r="530" spans="1:35" x14ac:dyDescent="0.35">
      <c r="A530" s="125"/>
      <c r="B530" s="126"/>
      <c r="C530" s="127"/>
      <c r="D530" s="126"/>
      <c r="E530" s="265"/>
      <c r="F530" s="125"/>
      <c r="G530" s="126"/>
      <c r="H530" s="126"/>
      <c r="I530" s="126"/>
      <c r="J530" s="126"/>
      <c r="K530" s="126"/>
      <c r="L530" s="126"/>
      <c r="M530" s="129"/>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row>
    <row r="531" spans="1:35" x14ac:dyDescent="0.35">
      <c r="A531" s="125"/>
      <c r="B531" s="126"/>
      <c r="C531" s="127"/>
      <c r="D531" s="126"/>
      <c r="E531" s="265"/>
      <c r="F531" s="125"/>
      <c r="G531" s="126"/>
      <c r="H531" s="126"/>
      <c r="I531" s="126"/>
      <c r="J531" s="126"/>
      <c r="K531" s="126"/>
      <c r="L531" s="126"/>
      <c r="M531" s="129"/>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row>
    <row r="532" spans="1:35" x14ac:dyDescent="0.35">
      <c r="A532" s="125"/>
      <c r="B532" s="126"/>
      <c r="C532" s="127"/>
      <c r="D532" s="126"/>
      <c r="E532" s="265"/>
      <c r="F532" s="125"/>
      <c r="G532" s="126"/>
      <c r="H532" s="126"/>
      <c r="I532" s="126"/>
      <c r="J532" s="126"/>
      <c r="K532" s="126"/>
      <c r="L532" s="126"/>
      <c r="M532" s="129"/>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row>
    <row r="533" spans="1:35" x14ac:dyDescent="0.35">
      <c r="A533" s="125"/>
      <c r="B533" s="126"/>
      <c r="C533" s="127"/>
      <c r="D533" s="126"/>
      <c r="E533" s="265"/>
      <c r="F533" s="125"/>
      <c r="G533" s="126"/>
      <c r="H533" s="126"/>
      <c r="I533" s="126"/>
      <c r="J533" s="126"/>
      <c r="K533" s="126"/>
      <c r="L533" s="126"/>
      <c r="M533" s="129"/>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row>
    <row r="534" spans="1:35" x14ac:dyDescent="0.35">
      <c r="A534" s="125"/>
      <c r="B534" s="126"/>
      <c r="C534" s="127"/>
      <c r="D534" s="126"/>
      <c r="E534" s="265"/>
      <c r="F534" s="125"/>
      <c r="G534" s="126"/>
      <c r="H534" s="126"/>
      <c r="I534" s="126"/>
      <c r="J534" s="126"/>
      <c r="K534" s="126"/>
      <c r="L534" s="126"/>
      <c r="M534" s="129"/>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row>
    <row r="535" spans="1:35" x14ac:dyDescent="0.35">
      <c r="A535" s="125"/>
      <c r="B535" s="126"/>
      <c r="C535" s="127"/>
      <c r="D535" s="126"/>
      <c r="E535" s="265"/>
      <c r="F535" s="125"/>
      <c r="G535" s="126"/>
      <c r="H535" s="126"/>
      <c r="I535" s="126"/>
      <c r="J535" s="126"/>
      <c r="K535" s="126"/>
      <c r="L535" s="126"/>
      <c r="M535" s="129"/>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row>
    <row r="536" spans="1:35" x14ac:dyDescent="0.35">
      <c r="A536" s="125"/>
      <c r="B536" s="126"/>
      <c r="C536" s="127"/>
      <c r="D536" s="126"/>
      <c r="E536" s="265"/>
      <c r="F536" s="125"/>
      <c r="G536" s="126"/>
      <c r="H536" s="126"/>
      <c r="I536" s="126"/>
      <c r="J536" s="126"/>
      <c r="K536" s="126"/>
      <c r="L536" s="126"/>
      <c r="M536" s="129"/>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row>
    <row r="537" spans="1:35" x14ac:dyDescent="0.35">
      <c r="A537" s="125"/>
      <c r="B537" s="126"/>
      <c r="C537" s="127"/>
      <c r="D537" s="126"/>
      <c r="E537" s="265"/>
      <c r="F537" s="125"/>
      <c r="G537" s="126"/>
      <c r="H537" s="126"/>
      <c r="I537" s="126"/>
      <c r="J537" s="126"/>
      <c r="K537" s="126"/>
      <c r="L537" s="126"/>
      <c r="M537" s="129"/>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row>
    <row r="538" spans="1:35" x14ac:dyDescent="0.35">
      <c r="A538" s="125"/>
      <c r="B538" s="126"/>
      <c r="C538" s="127"/>
      <c r="D538" s="126"/>
      <c r="E538" s="265"/>
      <c r="F538" s="125"/>
      <c r="G538" s="126"/>
      <c r="H538" s="126"/>
      <c r="I538" s="126"/>
      <c r="J538" s="126"/>
      <c r="K538" s="126"/>
      <c r="L538" s="126"/>
      <c r="M538" s="129"/>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row>
    <row r="539" spans="1:35" x14ac:dyDescent="0.35">
      <c r="A539" s="125"/>
      <c r="B539" s="126"/>
      <c r="C539" s="127"/>
      <c r="D539" s="126"/>
      <c r="E539" s="265"/>
      <c r="F539" s="125"/>
      <c r="G539" s="126"/>
      <c r="H539" s="126"/>
      <c r="I539" s="126"/>
      <c r="J539" s="126"/>
      <c r="K539" s="126"/>
      <c r="L539" s="126"/>
      <c r="M539" s="129"/>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row>
    <row r="540" spans="1:35" x14ac:dyDescent="0.35">
      <c r="A540" s="125"/>
      <c r="B540" s="126"/>
      <c r="C540" s="127"/>
      <c r="D540" s="126"/>
      <c r="E540" s="265"/>
      <c r="F540" s="125"/>
      <c r="G540" s="126"/>
      <c r="H540" s="126"/>
      <c r="I540" s="126"/>
      <c r="J540" s="126"/>
      <c r="K540" s="126"/>
      <c r="L540" s="126"/>
      <c r="M540" s="129"/>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row>
    <row r="541" spans="1:35" x14ac:dyDescent="0.35">
      <c r="A541" s="125"/>
      <c r="B541" s="126"/>
      <c r="C541" s="127"/>
      <c r="D541" s="126"/>
      <c r="E541" s="265"/>
      <c r="F541" s="125"/>
      <c r="G541" s="126"/>
      <c r="H541" s="126"/>
      <c r="I541" s="126"/>
      <c r="J541" s="126"/>
      <c r="K541" s="126"/>
      <c r="L541" s="126"/>
      <c r="M541" s="129"/>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row>
    <row r="542" spans="1:35" x14ac:dyDescent="0.35">
      <c r="A542" s="125"/>
      <c r="B542" s="126"/>
      <c r="C542" s="127"/>
      <c r="D542" s="126"/>
      <c r="E542" s="265"/>
      <c r="F542" s="125"/>
      <c r="G542" s="126"/>
      <c r="H542" s="126"/>
      <c r="I542" s="126"/>
      <c r="J542" s="126"/>
      <c r="K542" s="126"/>
      <c r="L542" s="126"/>
      <c r="M542" s="129"/>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row>
    <row r="543" spans="1:35" x14ac:dyDescent="0.35">
      <c r="A543" s="125"/>
      <c r="B543" s="126"/>
      <c r="C543" s="127"/>
      <c r="D543" s="126"/>
      <c r="E543" s="265"/>
      <c r="F543" s="125"/>
      <c r="G543" s="126"/>
      <c r="H543" s="126"/>
      <c r="I543" s="126"/>
      <c r="J543" s="126"/>
      <c r="K543" s="126"/>
      <c r="L543" s="126"/>
      <c r="M543" s="129"/>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row>
    <row r="544" spans="1:35" x14ac:dyDescent="0.35">
      <c r="A544" s="125"/>
      <c r="B544" s="126"/>
      <c r="C544" s="127"/>
      <c r="D544" s="126"/>
      <c r="E544" s="265"/>
      <c r="F544" s="125"/>
      <c r="G544" s="126"/>
      <c r="H544" s="126"/>
      <c r="I544" s="126"/>
      <c r="J544" s="126"/>
      <c r="K544" s="126"/>
      <c r="L544" s="126"/>
      <c r="M544" s="129"/>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row>
    <row r="545" spans="1:35" x14ac:dyDescent="0.35">
      <c r="A545" s="125"/>
      <c r="B545" s="126"/>
      <c r="C545" s="127"/>
      <c r="D545" s="126"/>
      <c r="E545" s="265"/>
      <c r="F545" s="125"/>
      <c r="G545" s="126"/>
      <c r="H545" s="126"/>
      <c r="I545" s="126"/>
      <c r="J545" s="126"/>
      <c r="K545" s="126"/>
      <c r="L545" s="126"/>
      <c r="M545" s="129"/>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row>
    <row r="546" spans="1:35" x14ac:dyDescent="0.35">
      <c r="A546" s="125"/>
      <c r="B546" s="126"/>
      <c r="C546" s="127"/>
      <c r="D546" s="126"/>
      <c r="E546" s="265"/>
      <c r="F546" s="125"/>
      <c r="G546" s="126"/>
      <c r="H546" s="126"/>
      <c r="I546" s="126"/>
      <c r="J546" s="126"/>
      <c r="K546" s="126"/>
      <c r="L546" s="126"/>
      <c r="M546" s="129"/>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row>
    <row r="547" spans="1:35" x14ac:dyDescent="0.35">
      <c r="A547" s="125"/>
      <c r="B547" s="126"/>
      <c r="C547" s="127"/>
      <c r="D547" s="126"/>
      <c r="E547" s="265"/>
      <c r="F547" s="125"/>
      <c r="G547" s="126"/>
      <c r="H547" s="126"/>
      <c r="I547" s="126"/>
      <c r="J547" s="126"/>
      <c r="K547" s="126"/>
      <c r="L547" s="126"/>
      <c r="M547" s="129"/>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row>
    <row r="548" spans="1:35" x14ac:dyDescent="0.35">
      <c r="A548" s="125"/>
      <c r="B548" s="126"/>
      <c r="C548" s="127"/>
      <c r="D548" s="126"/>
      <c r="E548" s="265"/>
      <c r="F548" s="125"/>
      <c r="G548" s="126"/>
      <c r="H548" s="126"/>
      <c r="I548" s="126"/>
      <c r="J548" s="126"/>
      <c r="K548" s="126"/>
      <c r="L548" s="126"/>
      <c r="M548" s="129"/>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row>
    <row r="549" spans="1:35" x14ac:dyDescent="0.35">
      <c r="A549" s="125"/>
      <c r="B549" s="126"/>
      <c r="C549" s="127"/>
      <c r="D549" s="126"/>
      <c r="E549" s="265"/>
      <c r="F549" s="125"/>
      <c r="G549" s="126"/>
      <c r="H549" s="126"/>
      <c r="I549" s="126"/>
      <c r="J549" s="126"/>
      <c r="K549" s="126"/>
      <c r="L549" s="126"/>
      <c r="M549" s="129"/>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row>
    <row r="550" spans="1:35" x14ac:dyDescent="0.35">
      <c r="A550" s="125"/>
      <c r="B550" s="126"/>
      <c r="C550" s="127"/>
      <c r="D550" s="126"/>
      <c r="E550" s="265"/>
      <c r="F550" s="125"/>
      <c r="G550" s="126"/>
      <c r="H550" s="126"/>
      <c r="I550" s="126"/>
      <c r="J550" s="126"/>
      <c r="K550" s="126"/>
      <c r="L550" s="126"/>
      <c r="M550" s="129"/>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row>
    <row r="551" spans="1:35" x14ac:dyDescent="0.35">
      <c r="A551" s="125"/>
      <c r="B551" s="126"/>
      <c r="C551" s="127"/>
      <c r="D551" s="126"/>
      <c r="E551" s="265"/>
      <c r="F551" s="125"/>
      <c r="G551" s="126"/>
      <c r="H551" s="126"/>
      <c r="I551" s="126"/>
      <c r="J551" s="126"/>
      <c r="K551" s="126"/>
      <c r="L551" s="126"/>
      <c r="M551" s="129"/>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row>
    <row r="552" spans="1:35" x14ac:dyDescent="0.35">
      <c r="A552" s="125"/>
      <c r="B552" s="126"/>
      <c r="C552" s="127"/>
      <c r="D552" s="126"/>
      <c r="E552" s="265"/>
      <c r="F552" s="125"/>
      <c r="G552" s="126"/>
      <c r="H552" s="126"/>
      <c r="I552" s="126"/>
      <c r="J552" s="126"/>
      <c r="K552" s="126"/>
      <c r="L552" s="126"/>
      <c r="M552" s="129"/>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row>
    <row r="553" spans="1:35" x14ac:dyDescent="0.35">
      <c r="A553" s="125"/>
      <c r="B553" s="126"/>
      <c r="C553" s="127"/>
      <c r="D553" s="126"/>
      <c r="E553" s="265"/>
      <c r="F553" s="125"/>
      <c r="G553" s="126"/>
      <c r="H553" s="126"/>
      <c r="I553" s="126"/>
      <c r="J553" s="126"/>
      <c r="K553" s="126"/>
      <c r="L553" s="126"/>
      <c r="M553" s="129"/>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row>
    <row r="554" spans="1:35" x14ac:dyDescent="0.35">
      <c r="A554" s="125"/>
      <c r="B554" s="126"/>
      <c r="C554" s="127"/>
      <c r="D554" s="126"/>
      <c r="E554" s="265"/>
      <c r="F554" s="125"/>
      <c r="G554" s="126"/>
      <c r="H554" s="126"/>
      <c r="I554" s="126"/>
      <c r="J554" s="126"/>
      <c r="K554" s="126"/>
      <c r="L554" s="126"/>
      <c r="M554" s="129"/>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row>
    <row r="555" spans="1:35" x14ac:dyDescent="0.35">
      <c r="A555" s="125"/>
      <c r="B555" s="126"/>
      <c r="C555" s="127"/>
      <c r="D555" s="126"/>
      <c r="E555" s="265"/>
      <c r="F555" s="125"/>
      <c r="G555" s="126"/>
      <c r="H555" s="126"/>
      <c r="I555" s="126"/>
      <c r="J555" s="126"/>
      <c r="K555" s="126"/>
      <c r="L555" s="126"/>
      <c r="M555" s="129"/>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row>
    <row r="556" spans="1:35" x14ac:dyDescent="0.35">
      <c r="A556" s="125"/>
      <c r="B556" s="126"/>
      <c r="C556" s="127"/>
      <c r="D556" s="126"/>
      <c r="E556" s="265"/>
      <c r="F556" s="125"/>
      <c r="G556" s="126"/>
      <c r="H556" s="126"/>
      <c r="I556" s="126"/>
      <c r="J556" s="126"/>
      <c r="K556" s="126"/>
      <c r="L556" s="126"/>
      <c r="M556" s="129"/>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row>
    <row r="557" spans="1:35" x14ac:dyDescent="0.35">
      <c r="A557" s="125"/>
      <c r="B557" s="126"/>
      <c r="C557" s="127"/>
      <c r="D557" s="126"/>
      <c r="E557" s="265"/>
      <c r="F557" s="125"/>
      <c r="G557" s="126"/>
      <c r="H557" s="126"/>
      <c r="I557" s="126"/>
      <c r="J557" s="126"/>
      <c r="K557" s="126"/>
      <c r="L557" s="126"/>
      <c r="M557" s="129"/>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row>
    <row r="558" spans="1:35" x14ac:dyDescent="0.35">
      <c r="A558" s="125"/>
      <c r="B558" s="126"/>
      <c r="C558" s="127"/>
      <c r="D558" s="126"/>
      <c r="E558" s="265"/>
      <c r="F558" s="125"/>
      <c r="G558" s="126"/>
      <c r="H558" s="126"/>
      <c r="I558" s="126"/>
      <c r="J558" s="126"/>
      <c r="K558" s="126"/>
      <c r="L558" s="126"/>
      <c r="M558" s="129"/>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row>
    <row r="559" spans="1:35" x14ac:dyDescent="0.35">
      <c r="A559" s="125"/>
      <c r="B559" s="126"/>
      <c r="C559" s="127"/>
      <c r="D559" s="126"/>
      <c r="E559" s="265"/>
      <c r="F559" s="125"/>
      <c r="G559" s="126"/>
      <c r="H559" s="126"/>
      <c r="I559" s="126"/>
      <c r="J559" s="126"/>
      <c r="K559" s="126"/>
      <c r="L559" s="126"/>
      <c r="M559" s="129"/>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row>
    <row r="560" spans="1:35" x14ac:dyDescent="0.35">
      <c r="A560" s="125"/>
      <c r="B560" s="126"/>
      <c r="C560" s="127"/>
      <c r="D560" s="126"/>
      <c r="E560" s="265"/>
      <c r="F560" s="125"/>
      <c r="G560" s="126"/>
      <c r="H560" s="126"/>
      <c r="I560" s="126"/>
      <c r="J560" s="126"/>
      <c r="K560" s="126"/>
      <c r="L560" s="126"/>
      <c r="M560" s="129"/>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row>
    <row r="561" spans="1:35" x14ac:dyDescent="0.35">
      <c r="A561" s="125"/>
      <c r="B561" s="126"/>
      <c r="C561" s="127"/>
      <c r="D561" s="126"/>
      <c r="E561" s="265"/>
      <c r="F561" s="125"/>
      <c r="G561" s="126"/>
      <c r="H561" s="126"/>
      <c r="I561" s="126"/>
      <c r="J561" s="126"/>
      <c r="K561" s="126"/>
      <c r="L561" s="126"/>
      <c r="M561" s="129"/>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row>
    <row r="562" spans="1:35" x14ac:dyDescent="0.35">
      <c r="A562" s="125"/>
      <c r="B562" s="126"/>
      <c r="C562" s="127"/>
      <c r="D562" s="126"/>
      <c r="E562" s="265"/>
      <c r="F562" s="125"/>
      <c r="G562" s="126"/>
      <c r="H562" s="126"/>
      <c r="I562" s="126"/>
      <c r="J562" s="126"/>
      <c r="K562" s="126"/>
      <c r="L562" s="126"/>
      <c r="M562" s="129"/>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row>
    <row r="563" spans="1:35" x14ac:dyDescent="0.35">
      <c r="A563" s="125"/>
      <c r="B563" s="126"/>
      <c r="C563" s="127"/>
      <c r="D563" s="126"/>
      <c r="E563" s="265"/>
      <c r="F563" s="125"/>
      <c r="G563" s="126"/>
      <c r="H563" s="126"/>
      <c r="I563" s="126"/>
      <c r="J563" s="126"/>
      <c r="K563" s="126"/>
      <c r="L563" s="126"/>
      <c r="M563" s="129"/>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row>
    <row r="564" spans="1:35" x14ac:dyDescent="0.35">
      <c r="A564" s="125"/>
      <c r="B564" s="126"/>
      <c r="C564" s="127"/>
      <c r="D564" s="126"/>
      <c r="E564" s="265"/>
      <c r="F564" s="125"/>
      <c r="G564" s="126"/>
      <c r="H564" s="126"/>
      <c r="I564" s="126"/>
      <c r="J564" s="126"/>
      <c r="K564" s="126"/>
      <c r="L564" s="126"/>
      <c r="M564" s="129"/>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row>
    <row r="565" spans="1:35" x14ac:dyDescent="0.35">
      <c r="A565" s="125"/>
      <c r="B565" s="126"/>
      <c r="C565" s="127"/>
      <c r="D565" s="126"/>
      <c r="E565" s="265"/>
      <c r="F565" s="125"/>
      <c r="G565" s="126"/>
      <c r="H565" s="126"/>
      <c r="I565" s="126"/>
      <c r="J565" s="126"/>
      <c r="K565" s="126"/>
      <c r="L565" s="126"/>
      <c r="M565" s="129"/>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row>
    <row r="566" spans="1:35" x14ac:dyDescent="0.35">
      <c r="A566" s="125"/>
      <c r="B566" s="126"/>
      <c r="C566" s="127"/>
      <c r="D566" s="126"/>
      <c r="E566" s="265"/>
      <c r="F566" s="125"/>
      <c r="G566" s="126"/>
      <c r="H566" s="126"/>
      <c r="I566" s="126"/>
      <c r="J566" s="126"/>
      <c r="K566" s="126"/>
      <c r="L566" s="126"/>
      <c r="M566" s="129"/>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row>
    <row r="567" spans="1:35" x14ac:dyDescent="0.35">
      <c r="A567" s="125"/>
      <c r="B567" s="126"/>
      <c r="C567" s="127"/>
      <c r="D567" s="126"/>
      <c r="E567" s="265"/>
      <c r="F567" s="125"/>
      <c r="G567" s="126"/>
      <c r="H567" s="126"/>
      <c r="I567" s="126"/>
      <c r="J567" s="126"/>
      <c r="K567" s="126"/>
      <c r="L567" s="126"/>
      <c r="M567" s="129"/>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row>
    <row r="568" spans="1:35" x14ac:dyDescent="0.35">
      <c r="A568" s="125"/>
      <c r="B568" s="126"/>
      <c r="C568" s="127"/>
      <c r="D568" s="126"/>
      <c r="E568" s="265"/>
      <c r="F568" s="125"/>
      <c r="G568" s="126"/>
      <c r="H568" s="126"/>
      <c r="I568" s="126"/>
      <c r="J568" s="126"/>
      <c r="K568" s="126"/>
      <c r="L568" s="126"/>
      <c r="M568" s="129"/>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row>
    <row r="569" spans="1:35" x14ac:dyDescent="0.35">
      <c r="A569" s="125"/>
      <c r="B569" s="126"/>
      <c r="C569" s="127"/>
      <c r="D569" s="126"/>
      <c r="E569" s="265"/>
      <c r="F569" s="125"/>
      <c r="G569" s="126"/>
      <c r="H569" s="126"/>
      <c r="I569" s="126"/>
      <c r="J569" s="126"/>
      <c r="K569" s="126"/>
      <c r="L569" s="126"/>
      <c r="M569" s="129"/>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row>
    <row r="570" spans="1:35" x14ac:dyDescent="0.35">
      <c r="A570" s="125"/>
      <c r="B570" s="126"/>
      <c r="C570" s="127"/>
      <c r="D570" s="126"/>
      <c r="E570" s="265"/>
      <c r="F570" s="125"/>
      <c r="G570" s="126"/>
      <c r="H570" s="126"/>
      <c r="I570" s="126"/>
      <c r="J570" s="126"/>
      <c r="K570" s="126"/>
      <c r="L570" s="126"/>
      <c r="M570" s="129"/>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row>
    <row r="571" spans="1:35" x14ac:dyDescent="0.35">
      <c r="A571" s="125"/>
      <c r="B571" s="126"/>
      <c r="C571" s="127"/>
      <c r="D571" s="126"/>
      <c r="E571" s="265"/>
      <c r="F571" s="125"/>
      <c r="G571" s="126"/>
      <c r="H571" s="126"/>
      <c r="I571" s="126"/>
      <c r="J571" s="126"/>
      <c r="K571" s="126"/>
      <c r="L571" s="126"/>
      <c r="M571" s="129"/>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row>
    <row r="572" spans="1:35" x14ac:dyDescent="0.35">
      <c r="A572" s="125"/>
      <c r="B572" s="126"/>
      <c r="C572" s="127"/>
      <c r="D572" s="126"/>
      <c r="E572" s="265"/>
      <c r="F572" s="125"/>
      <c r="G572" s="126"/>
      <c r="H572" s="126"/>
      <c r="I572" s="126"/>
      <c r="J572" s="126"/>
      <c r="K572" s="126"/>
      <c r="L572" s="126"/>
      <c r="M572" s="129"/>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row>
    <row r="573" spans="1:35" x14ac:dyDescent="0.35">
      <c r="A573" s="125"/>
      <c r="B573" s="126"/>
      <c r="C573" s="127"/>
      <c r="D573" s="126"/>
      <c r="E573" s="265"/>
      <c r="F573" s="125"/>
      <c r="G573" s="126"/>
      <c r="H573" s="126"/>
      <c r="I573" s="126"/>
      <c r="J573" s="126"/>
      <c r="K573" s="126"/>
      <c r="L573" s="126"/>
      <c r="M573" s="129"/>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row>
    <row r="574" spans="1:35" x14ac:dyDescent="0.35">
      <c r="A574" s="125"/>
      <c r="B574" s="126"/>
      <c r="C574" s="127"/>
      <c r="D574" s="126"/>
      <c r="E574" s="265"/>
      <c r="F574" s="125"/>
      <c r="G574" s="126"/>
      <c r="H574" s="126"/>
      <c r="I574" s="126"/>
      <c r="J574" s="126"/>
      <c r="K574" s="126"/>
      <c r="L574" s="126"/>
      <c r="M574" s="129"/>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row>
    <row r="575" spans="1:35" x14ac:dyDescent="0.35">
      <c r="A575" s="125"/>
      <c r="B575" s="126"/>
      <c r="C575" s="127"/>
      <c r="D575" s="126"/>
      <c r="E575" s="265"/>
      <c r="F575" s="125"/>
      <c r="G575" s="126"/>
      <c r="H575" s="126"/>
      <c r="I575" s="126"/>
      <c r="J575" s="126"/>
      <c r="K575" s="126"/>
      <c r="L575" s="126"/>
      <c r="M575" s="129"/>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row>
    <row r="576" spans="1:35" x14ac:dyDescent="0.35">
      <c r="A576" s="125"/>
      <c r="B576" s="126"/>
      <c r="C576" s="127"/>
      <c r="D576" s="126"/>
      <c r="E576" s="265"/>
      <c r="F576" s="125"/>
      <c r="G576" s="126"/>
      <c r="H576" s="126"/>
      <c r="I576" s="126"/>
      <c r="J576" s="126"/>
      <c r="K576" s="126"/>
      <c r="L576" s="126"/>
      <c r="M576" s="129"/>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row>
    <row r="577" spans="1:35" x14ac:dyDescent="0.35">
      <c r="A577" s="125"/>
      <c r="B577" s="126"/>
      <c r="C577" s="127"/>
      <c r="D577" s="126"/>
      <c r="E577" s="265"/>
      <c r="F577" s="125"/>
      <c r="G577" s="126"/>
      <c r="H577" s="126"/>
      <c r="I577" s="126"/>
      <c r="J577" s="126"/>
      <c r="K577" s="126"/>
      <c r="L577" s="126"/>
      <c r="M577" s="129"/>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row>
    <row r="578" spans="1:35" x14ac:dyDescent="0.35">
      <c r="A578" s="125"/>
      <c r="B578" s="126"/>
      <c r="C578" s="127"/>
      <c r="D578" s="126"/>
      <c r="E578" s="265"/>
      <c r="F578" s="125"/>
      <c r="G578" s="126"/>
      <c r="H578" s="126"/>
      <c r="I578" s="126"/>
      <c r="J578" s="126"/>
      <c r="K578" s="126"/>
      <c r="L578" s="126"/>
      <c r="M578" s="129"/>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row>
    <row r="579" spans="1:35" x14ac:dyDescent="0.35">
      <c r="A579" s="125"/>
      <c r="B579" s="126"/>
      <c r="C579" s="127"/>
      <c r="D579" s="126"/>
      <c r="E579" s="265"/>
      <c r="F579" s="125"/>
      <c r="G579" s="126"/>
      <c r="H579" s="126"/>
      <c r="I579" s="126"/>
      <c r="J579" s="126"/>
      <c r="K579" s="126"/>
      <c r="L579" s="126"/>
      <c r="M579" s="129"/>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row>
    <row r="580" spans="1:35" x14ac:dyDescent="0.35">
      <c r="A580" s="125"/>
      <c r="B580" s="126"/>
      <c r="C580" s="127"/>
      <c r="D580" s="126"/>
      <c r="E580" s="265"/>
      <c r="F580" s="125"/>
      <c r="G580" s="126"/>
      <c r="H580" s="126"/>
      <c r="I580" s="126"/>
      <c r="J580" s="126"/>
      <c r="K580" s="126"/>
      <c r="L580" s="126"/>
      <c r="M580" s="129"/>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row>
    <row r="581" spans="1:35" x14ac:dyDescent="0.35">
      <c r="A581" s="125"/>
      <c r="B581" s="126"/>
      <c r="C581" s="127"/>
      <c r="D581" s="126"/>
      <c r="E581" s="265"/>
      <c r="F581" s="125"/>
      <c r="G581" s="126"/>
      <c r="H581" s="126"/>
      <c r="I581" s="126"/>
      <c r="J581" s="126"/>
      <c r="K581" s="126"/>
      <c r="L581" s="126"/>
      <c r="M581" s="129"/>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row>
    <row r="582" spans="1:35" x14ac:dyDescent="0.35">
      <c r="A582" s="125"/>
      <c r="B582" s="126"/>
      <c r="C582" s="127"/>
      <c r="D582" s="126"/>
      <c r="E582" s="265"/>
      <c r="F582" s="125"/>
      <c r="G582" s="126"/>
      <c r="H582" s="126"/>
      <c r="I582" s="126"/>
      <c r="J582" s="126"/>
      <c r="K582" s="126"/>
      <c r="L582" s="126"/>
      <c r="M582" s="129"/>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row>
    <row r="583" spans="1:35" x14ac:dyDescent="0.35">
      <c r="A583" s="125"/>
      <c r="B583" s="126"/>
      <c r="C583" s="127"/>
      <c r="D583" s="126"/>
      <c r="E583" s="265"/>
      <c r="F583" s="125"/>
      <c r="G583" s="126"/>
      <c r="H583" s="126"/>
      <c r="I583" s="126"/>
      <c r="J583" s="126"/>
      <c r="K583" s="126"/>
      <c r="L583" s="126"/>
      <c r="M583" s="129"/>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row>
    <row r="584" spans="1:35" x14ac:dyDescent="0.35">
      <c r="A584" s="125"/>
      <c r="B584" s="126"/>
      <c r="C584" s="127"/>
      <c r="D584" s="126"/>
      <c r="E584" s="265"/>
      <c r="F584" s="125"/>
      <c r="G584" s="126"/>
      <c r="H584" s="126"/>
      <c r="I584" s="126"/>
      <c r="J584" s="126"/>
      <c r="K584" s="126"/>
      <c r="L584" s="126"/>
      <c r="M584" s="129"/>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row>
    <row r="585" spans="1:35" x14ac:dyDescent="0.35">
      <c r="A585" s="125"/>
      <c r="B585" s="126"/>
      <c r="C585" s="127"/>
      <c r="D585" s="126"/>
      <c r="E585" s="265"/>
      <c r="F585" s="125"/>
      <c r="G585" s="126"/>
      <c r="H585" s="126"/>
      <c r="I585" s="126"/>
      <c r="J585" s="126"/>
      <c r="K585" s="126"/>
      <c r="L585" s="126"/>
      <c r="M585" s="129"/>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row>
    <row r="586" spans="1:35" x14ac:dyDescent="0.35">
      <c r="A586" s="125"/>
      <c r="B586" s="126"/>
      <c r="C586" s="127"/>
      <c r="D586" s="126"/>
      <c r="E586" s="265"/>
      <c r="F586" s="125"/>
      <c r="G586" s="126"/>
      <c r="H586" s="126"/>
      <c r="I586" s="126"/>
      <c r="J586" s="126"/>
      <c r="K586" s="126"/>
      <c r="L586" s="126"/>
      <c r="M586" s="129"/>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row>
    <row r="587" spans="1:35" x14ac:dyDescent="0.35">
      <c r="A587" s="125"/>
      <c r="B587" s="126"/>
      <c r="C587" s="127"/>
      <c r="D587" s="126"/>
      <c r="E587" s="265"/>
      <c r="F587" s="125"/>
      <c r="G587" s="126"/>
      <c r="H587" s="126"/>
      <c r="I587" s="126"/>
      <c r="J587" s="126"/>
      <c r="K587" s="126"/>
      <c r="L587" s="126"/>
      <c r="M587" s="129"/>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row>
    <row r="588" spans="1:35" x14ac:dyDescent="0.35">
      <c r="A588" s="125"/>
      <c r="B588" s="126"/>
      <c r="C588" s="127"/>
      <c r="D588" s="126"/>
      <c r="E588" s="265"/>
      <c r="F588" s="125"/>
      <c r="G588" s="126"/>
      <c r="H588" s="126"/>
      <c r="I588" s="126"/>
      <c r="J588" s="126"/>
      <c r="K588" s="126"/>
      <c r="L588" s="126"/>
      <c r="M588" s="129"/>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row>
    <row r="589" spans="1:35" x14ac:dyDescent="0.35">
      <c r="A589" s="125"/>
      <c r="B589" s="126"/>
      <c r="C589" s="127"/>
      <c r="D589" s="126"/>
      <c r="E589" s="265"/>
      <c r="F589" s="125"/>
      <c r="G589" s="126"/>
      <c r="H589" s="126"/>
      <c r="I589" s="126"/>
      <c r="J589" s="126"/>
      <c r="K589" s="126"/>
      <c r="L589" s="126"/>
      <c r="M589" s="129"/>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row>
    <row r="590" spans="1:35" x14ac:dyDescent="0.35">
      <c r="A590" s="125"/>
      <c r="B590" s="126"/>
      <c r="C590" s="127"/>
      <c r="D590" s="126"/>
      <c r="E590" s="265"/>
      <c r="F590" s="125"/>
      <c r="G590" s="126"/>
      <c r="H590" s="126"/>
      <c r="I590" s="126"/>
      <c r="J590" s="126"/>
      <c r="K590" s="126"/>
      <c r="L590" s="126"/>
      <c r="M590" s="129"/>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row>
    <row r="591" spans="1:35" x14ac:dyDescent="0.35">
      <c r="A591" s="125"/>
      <c r="B591" s="126"/>
      <c r="C591" s="127"/>
      <c r="D591" s="126"/>
      <c r="E591" s="265"/>
      <c r="F591" s="125"/>
      <c r="G591" s="126"/>
      <c r="H591" s="126"/>
      <c r="I591" s="126"/>
      <c r="J591" s="126"/>
      <c r="K591" s="126"/>
      <c r="L591" s="126"/>
      <c r="M591" s="129"/>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row>
    <row r="592" spans="1:35" x14ac:dyDescent="0.35">
      <c r="A592" s="125"/>
      <c r="B592" s="126"/>
      <c r="C592" s="127"/>
      <c r="D592" s="126"/>
      <c r="E592" s="265"/>
      <c r="F592" s="125"/>
      <c r="G592" s="126"/>
      <c r="H592" s="126"/>
      <c r="I592" s="126"/>
      <c r="J592" s="126"/>
      <c r="K592" s="126"/>
      <c r="L592" s="126"/>
      <c r="M592" s="129"/>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row>
    <row r="593" spans="1:35" x14ac:dyDescent="0.35">
      <c r="A593" s="125"/>
      <c r="B593" s="126"/>
      <c r="C593" s="127"/>
      <c r="D593" s="126"/>
      <c r="E593" s="265"/>
      <c r="F593" s="125"/>
      <c r="G593" s="126"/>
      <c r="H593" s="126"/>
      <c r="I593" s="126"/>
      <c r="J593" s="126"/>
      <c r="K593" s="126"/>
      <c r="L593" s="126"/>
      <c r="M593" s="129"/>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row>
    <row r="594" spans="1:35" x14ac:dyDescent="0.35">
      <c r="A594" s="125"/>
      <c r="B594" s="126"/>
      <c r="C594" s="127"/>
      <c r="D594" s="126"/>
      <c r="E594" s="265"/>
      <c r="F594" s="125"/>
      <c r="G594" s="126"/>
      <c r="H594" s="126"/>
      <c r="I594" s="126"/>
      <c r="J594" s="126"/>
      <c r="K594" s="126"/>
      <c r="L594" s="126"/>
      <c r="M594" s="129"/>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row>
    <row r="595" spans="1:35" x14ac:dyDescent="0.35">
      <c r="A595" s="125"/>
      <c r="B595" s="126"/>
      <c r="C595" s="127"/>
      <c r="D595" s="126"/>
      <c r="E595" s="265"/>
      <c r="F595" s="125"/>
      <c r="G595" s="126"/>
      <c r="H595" s="126"/>
      <c r="I595" s="126"/>
      <c r="J595" s="126"/>
      <c r="K595" s="126"/>
      <c r="L595" s="126"/>
      <c r="M595" s="129"/>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row>
    <row r="596" spans="1:35" x14ac:dyDescent="0.35">
      <c r="A596" s="125"/>
      <c r="B596" s="126"/>
      <c r="C596" s="127"/>
      <c r="D596" s="126"/>
      <c r="E596" s="265"/>
      <c r="F596" s="125"/>
      <c r="G596" s="126"/>
      <c r="H596" s="126"/>
      <c r="I596" s="126"/>
      <c r="J596" s="126"/>
      <c r="K596" s="126"/>
      <c r="L596" s="126"/>
      <c r="M596" s="129"/>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row>
    <row r="597" spans="1:35" x14ac:dyDescent="0.35">
      <c r="A597" s="125"/>
      <c r="B597" s="126"/>
      <c r="C597" s="127"/>
      <c r="D597" s="126"/>
      <c r="E597" s="265"/>
      <c r="F597" s="125"/>
      <c r="G597" s="126"/>
      <c r="H597" s="126"/>
      <c r="I597" s="126"/>
      <c r="J597" s="126"/>
      <c r="K597" s="126"/>
      <c r="L597" s="126"/>
      <c r="M597" s="129"/>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row>
    <row r="598" spans="1:35" x14ac:dyDescent="0.35">
      <c r="A598" s="125"/>
      <c r="B598" s="126"/>
      <c r="C598" s="127"/>
      <c r="D598" s="126"/>
      <c r="E598" s="265"/>
      <c r="F598" s="125"/>
      <c r="G598" s="126"/>
      <c r="H598" s="126"/>
      <c r="I598" s="126"/>
      <c r="J598" s="126"/>
      <c r="K598" s="126"/>
      <c r="L598" s="126"/>
      <c r="M598" s="129"/>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row>
    <row r="599" spans="1:35" x14ac:dyDescent="0.35">
      <c r="A599" s="125"/>
      <c r="B599" s="126"/>
      <c r="C599" s="127"/>
      <c r="D599" s="126"/>
      <c r="E599" s="265"/>
      <c r="F599" s="125"/>
      <c r="G599" s="126"/>
      <c r="H599" s="126"/>
      <c r="I599" s="126"/>
      <c r="J599" s="126"/>
      <c r="K599" s="126"/>
      <c r="L599" s="126"/>
      <c r="M599" s="129"/>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row>
    <row r="600" spans="1:35" x14ac:dyDescent="0.35">
      <c r="A600" s="125"/>
      <c r="B600" s="126"/>
      <c r="C600" s="127"/>
      <c r="D600" s="126"/>
      <c r="E600" s="265"/>
      <c r="F600" s="125"/>
      <c r="G600" s="126"/>
      <c r="H600" s="126"/>
      <c r="I600" s="126"/>
      <c r="J600" s="126"/>
      <c r="K600" s="126"/>
      <c r="L600" s="126"/>
      <c r="M600" s="129"/>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row>
    <row r="601" spans="1:35" x14ac:dyDescent="0.35">
      <c r="A601" s="125"/>
      <c r="B601" s="126"/>
      <c r="C601" s="127"/>
      <c r="D601" s="126"/>
      <c r="E601" s="265"/>
      <c r="F601" s="125"/>
      <c r="G601" s="126"/>
      <c r="H601" s="126"/>
      <c r="I601" s="126"/>
      <c r="J601" s="126"/>
      <c r="K601" s="126"/>
      <c r="L601" s="126"/>
      <c r="M601" s="129"/>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row>
    <row r="602" spans="1:35" x14ac:dyDescent="0.35">
      <c r="A602" s="125"/>
      <c r="B602" s="126"/>
      <c r="C602" s="127"/>
      <c r="D602" s="126"/>
      <c r="E602" s="265"/>
      <c r="F602" s="125"/>
      <c r="G602" s="126"/>
      <c r="H602" s="126"/>
      <c r="I602" s="126"/>
      <c r="J602" s="126"/>
      <c r="K602" s="126"/>
      <c r="L602" s="126"/>
      <c r="M602" s="129"/>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row>
    <row r="603" spans="1:35" x14ac:dyDescent="0.35">
      <c r="A603" s="125"/>
      <c r="B603" s="126"/>
      <c r="C603" s="127"/>
      <c r="D603" s="126"/>
      <c r="E603" s="265"/>
      <c r="F603" s="125"/>
      <c r="G603" s="126"/>
      <c r="H603" s="126"/>
      <c r="I603" s="126"/>
      <c r="J603" s="126"/>
      <c r="K603" s="126"/>
      <c r="L603" s="126"/>
      <c r="M603" s="129"/>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row>
    <row r="604" spans="1:35" x14ac:dyDescent="0.35">
      <c r="A604" s="125"/>
      <c r="B604" s="126"/>
      <c r="C604" s="127"/>
      <c r="D604" s="126"/>
      <c r="E604" s="265"/>
      <c r="F604" s="125"/>
      <c r="G604" s="126"/>
      <c r="H604" s="126"/>
      <c r="I604" s="126"/>
      <c r="J604" s="126"/>
      <c r="K604" s="126"/>
      <c r="L604" s="126"/>
      <c r="M604" s="129"/>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row>
    <row r="605" spans="1:35" x14ac:dyDescent="0.35">
      <c r="A605" s="125"/>
      <c r="B605" s="126"/>
      <c r="C605" s="127"/>
      <c r="D605" s="126"/>
      <c r="E605" s="265"/>
      <c r="F605" s="125"/>
      <c r="G605" s="126"/>
      <c r="H605" s="126"/>
      <c r="I605" s="126"/>
      <c r="J605" s="126"/>
      <c r="K605" s="126"/>
      <c r="L605" s="126"/>
      <c r="M605" s="129"/>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row>
    <row r="606" spans="1:35" x14ac:dyDescent="0.35">
      <c r="A606" s="125"/>
      <c r="B606" s="126"/>
      <c r="C606" s="127"/>
      <c r="D606" s="126"/>
      <c r="E606" s="265"/>
      <c r="F606" s="125"/>
      <c r="G606" s="126"/>
      <c r="H606" s="126"/>
      <c r="I606" s="126"/>
      <c r="J606" s="126"/>
      <c r="K606" s="126"/>
      <c r="L606" s="126"/>
      <c r="M606" s="129"/>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row>
    <row r="607" spans="1:35" x14ac:dyDescent="0.35">
      <c r="A607" s="125"/>
      <c r="B607" s="126"/>
      <c r="C607" s="127"/>
      <c r="D607" s="126"/>
      <c r="E607" s="265"/>
      <c r="F607" s="125"/>
      <c r="G607" s="126"/>
      <c r="H607" s="126"/>
      <c r="I607" s="126"/>
      <c r="J607" s="126"/>
      <c r="K607" s="126"/>
      <c r="L607" s="126"/>
      <c r="M607" s="129"/>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row>
    <row r="608" spans="1:35" x14ac:dyDescent="0.35">
      <c r="A608" s="125"/>
      <c r="B608" s="126"/>
      <c r="C608" s="127"/>
      <c r="D608" s="126"/>
      <c r="E608" s="265"/>
      <c r="F608" s="125"/>
      <c r="G608" s="126"/>
      <c r="H608" s="126"/>
      <c r="I608" s="126"/>
      <c r="J608" s="126"/>
      <c r="K608" s="126"/>
      <c r="L608" s="126"/>
      <c r="M608" s="129"/>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row>
    <row r="609" spans="1:35" x14ac:dyDescent="0.35">
      <c r="A609" s="125"/>
      <c r="B609" s="126"/>
      <c r="C609" s="127"/>
      <c r="D609" s="126"/>
      <c r="E609" s="265"/>
      <c r="F609" s="125"/>
      <c r="G609" s="126"/>
      <c r="H609" s="126"/>
      <c r="I609" s="126"/>
      <c r="J609" s="126"/>
      <c r="K609" s="126"/>
      <c r="L609" s="126"/>
      <c r="M609" s="129"/>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row>
    <row r="610" spans="1:35" x14ac:dyDescent="0.35">
      <c r="A610" s="125"/>
      <c r="B610" s="126"/>
      <c r="C610" s="127"/>
      <c r="D610" s="126"/>
      <c r="E610" s="265"/>
      <c r="F610" s="125"/>
      <c r="G610" s="126"/>
      <c r="H610" s="126"/>
      <c r="I610" s="126"/>
      <c r="J610" s="126"/>
      <c r="K610" s="126"/>
      <c r="L610" s="126"/>
      <c r="M610" s="129"/>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row>
    <row r="611" spans="1:35" x14ac:dyDescent="0.35">
      <c r="A611" s="125"/>
      <c r="B611" s="126"/>
      <c r="C611" s="127"/>
      <c r="D611" s="126"/>
      <c r="E611" s="265"/>
      <c r="F611" s="125"/>
      <c r="G611" s="126"/>
      <c r="H611" s="126"/>
      <c r="I611" s="126"/>
      <c r="J611" s="126"/>
      <c r="K611" s="126"/>
      <c r="L611" s="126"/>
      <c r="M611" s="129"/>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row>
    <row r="612" spans="1:35" x14ac:dyDescent="0.35">
      <c r="A612" s="125"/>
      <c r="B612" s="126"/>
      <c r="C612" s="127"/>
      <c r="D612" s="126"/>
      <c r="E612" s="265"/>
      <c r="F612" s="125"/>
      <c r="G612" s="126"/>
      <c r="H612" s="126"/>
      <c r="I612" s="126"/>
      <c r="J612" s="126"/>
      <c r="K612" s="126"/>
      <c r="L612" s="126"/>
      <c r="M612" s="129"/>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row>
    <row r="613" spans="1:35" x14ac:dyDescent="0.35">
      <c r="A613" s="125"/>
      <c r="B613" s="126"/>
      <c r="C613" s="127"/>
      <c r="D613" s="126"/>
      <c r="E613" s="265"/>
      <c r="F613" s="125"/>
      <c r="G613" s="126"/>
      <c r="H613" s="126"/>
      <c r="I613" s="126"/>
      <c r="J613" s="126"/>
      <c r="K613" s="126"/>
      <c r="L613" s="126"/>
      <c r="M613" s="129"/>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row>
    <row r="614" spans="1:35" x14ac:dyDescent="0.35">
      <c r="A614" s="125"/>
      <c r="B614" s="126"/>
      <c r="C614" s="127"/>
      <c r="D614" s="126"/>
      <c r="E614" s="265"/>
      <c r="F614" s="125"/>
      <c r="G614" s="126"/>
      <c r="H614" s="126"/>
      <c r="I614" s="126"/>
      <c r="J614" s="126"/>
      <c r="K614" s="126"/>
      <c r="L614" s="126"/>
      <c r="M614" s="129"/>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row>
    <row r="615" spans="1:35" x14ac:dyDescent="0.35">
      <c r="A615" s="125"/>
      <c r="B615" s="126"/>
      <c r="C615" s="127"/>
      <c r="D615" s="126"/>
      <c r="E615" s="265"/>
      <c r="F615" s="125"/>
      <c r="G615" s="126"/>
      <c r="H615" s="126"/>
      <c r="I615" s="126"/>
      <c r="J615" s="126"/>
      <c r="K615" s="126"/>
      <c r="L615" s="126"/>
      <c r="M615" s="129"/>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row>
    <row r="616" spans="1:35" x14ac:dyDescent="0.35">
      <c r="A616" s="125"/>
      <c r="B616" s="126"/>
      <c r="C616" s="127"/>
      <c r="D616" s="126"/>
      <c r="E616" s="265"/>
      <c r="F616" s="125"/>
      <c r="G616" s="126"/>
      <c r="H616" s="126"/>
      <c r="I616" s="126"/>
      <c r="J616" s="126"/>
      <c r="K616" s="126"/>
      <c r="L616" s="126"/>
      <c r="M616" s="129"/>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row>
    <row r="617" spans="1:35" x14ac:dyDescent="0.35">
      <c r="A617" s="125"/>
      <c r="B617" s="126"/>
      <c r="C617" s="127"/>
      <c r="D617" s="126"/>
      <c r="E617" s="265"/>
      <c r="F617" s="125"/>
      <c r="G617" s="126"/>
      <c r="H617" s="126"/>
      <c r="I617" s="126"/>
      <c r="J617" s="126"/>
      <c r="K617" s="126"/>
      <c r="L617" s="126"/>
      <c r="M617" s="129"/>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row>
    <row r="618" spans="1:35" x14ac:dyDescent="0.35">
      <c r="A618" s="125"/>
      <c r="B618" s="126"/>
      <c r="C618" s="127"/>
      <c r="D618" s="126"/>
      <c r="E618" s="265"/>
      <c r="F618" s="125"/>
      <c r="G618" s="126"/>
      <c r="H618" s="126"/>
      <c r="I618" s="126"/>
      <c r="J618" s="126"/>
      <c r="K618" s="126"/>
      <c r="L618" s="126"/>
      <c r="M618" s="129"/>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row>
    <row r="619" spans="1:35" x14ac:dyDescent="0.35">
      <c r="A619" s="125"/>
      <c r="B619" s="126"/>
      <c r="C619" s="127"/>
      <c r="D619" s="126"/>
      <c r="E619" s="265"/>
      <c r="F619" s="125"/>
      <c r="G619" s="126"/>
      <c r="H619" s="126"/>
      <c r="I619" s="126"/>
      <c r="J619" s="126"/>
      <c r="K619" s="126"/>
      <c r="L619" s="126"/>
      <c r="M619" s="129"/>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row>
    <row r="620" spans="1:35" x14ac:dyDescent="0.35">
      <c r="A620" s="125"/>
      <c r="B620" s="126"/>
      <c r="C620" s="127"/>
      <c r="D620" s="126"/>
      <c r="E620" s="265"/>
      <c r="F620" s="125"/>
      <c r="G620" s="126"/>
      <c r="H620" s="126"/>
      <c r="I620" s="126"/>
      <c r="J620" s="126"/>
      <c r="K620" s="126"/>
      <c r="L620" s="126"/>
      <c r="M620" s="129"/>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row>
    <row r="621" spans="1:35" x14ac:dyDescent="0.35">
      <c r="A621" s="125"/>
      <c r="B621" s="126"/>
      <c r="C621" s="127"/>
      <c r="D621" s="126"/>
      <c r="E621" s="265"/>
      <c r="F621" s="125"/>
      <c r="G621" s="126"/>
      <c r="H621" s="126"/>
      <c r="I621" s="126"/>
      <c r="J621" s="126"/>
      <c r="K621" s="126"/>
      <c r="L621" s="126"/>
      <c r="M621" s="129"/>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row>
    <row r="622" spans="1:35" x14ac:dyDescent="0.35">
      <c r="A622" s="125"/>
      <c r="B622" s="126"/>
      <c r="C622" s="127"/>
      <c r="D622" s="126"/>
      <c r="E622" s="265"/>
      <c r="F622" s="125"/>
      <c r="G622" s="126"/>
      <c r="H622" s="126"/>
      <c r="I622" s="126"/>
      <c r="J622" s="126"/>
      <c r="K622" s="126"/>
      <c r="L622" s="126"/>
      <c r="M622" s="129"/>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row>
    <row r="623" spans="1:35" x14ac:dyDescent="0.35">
      <c r="A623" s="125"/>
      <c r="B623" s="126"/>
      <c r="C623" s="127"/>
      <c r="D623" s="126"/>
      <c r="E623" s="265"/>
      <c r="F623" s="125"/>
      <c r="G623" s="126"/>
      <c r="H623" s="126"/>
      <c r="I623" s="126"/>
      <c r="J623" s="126"/>
      <c r="K623" s="126"/>
      <c r="L623" s="126"/>
      <c r="M623" s="129"/>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row>
    <row r="624" spans="1:35" x14ac:dyDescent="0.35">
      <c r="A624" s="125"/>
      <c r="B624" s="126"/>
      <c r="C624" s="127"/>
      <c r="D624" s="126"/>
      <c r="E624" s="265"/>
      <c r="F624" s="125"/>
      <c r="G624" s="126"/>
      <c r="H624" s="126"/>
      <c r="I624" s="126"/>
      <c r="J624" s="126"/>
      <c r="K624" s="126"/>
      <c r="L624" s="126"/>
      <c r="M624" s="129"/>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row>
    <row r="625" spans="1:35" x14ac:dyDescent="0.35">
      <c r="A625" s="125"/>
      <c r="B625" s="126"/>
      <c r="C625" s="127"/>
      <c r="D625" s="126"/>
      <c r="E625" s="265"/>
      <c r="F625" s="125"/>
      <c r="G625" s="126"/>
      <c r="H625" s="126"/>
      <c r="I625" s="126"/>
      <c r="J625" s="126"/>
      <c r="K625" s="126"/>
      <c r="L625" s="126"/>
      <c r="M625" s="129"/>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row>
    <row r="626" spans="1:35" x14ac:dyDescent="0.35">
      <c r="A626" s="125"/>
      <c r="B626" s="126"/>
      <c r="C626" s="127"/>
      <c r="D626" s="126"/>
      <c r="E626" s="265"/>
      <c r="F626" s="125"/>
      <c r="G626" s="126"/>
      <c r="H626" s="126"/>
      <c r="I626" s="126"/>
      <c r="J626" s="126"/>
      <c r="K626" s="126"/>
      <c r="L626" s="126"/>
      <c r="M626" s="129"/>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row>
    <row r="627" spans="1:35" x14ac:dyDescent="0.35">
      <c r="A627" s="125"/>
      <c r="B627" s="126"/>
      <c r="C627" s="127"/>
      <c r="D627" s="126"/>
      <c r="E627" s="265"/>
      <c r="F627" s="125"/>
      <c r="G627" s="126"/>
      <c r="H627" s="126"/>
      <c r="I627" s="126"/>
      <c r="J627" s="126"/>
      <c r="K627" s="126"/>
      <c r="L627" s="126"/>
      <c r="M627" s="129"/>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row>
    <row r="628" spans="1:35" x14ac:dyDescent="0.35">
      <c r="A628" s="125"/>
      <c r="B628" s="126"/>
      <c r="C628" s="127"/>
      <c r="D628" s="126"/>
      <c r="E628" s="265"/>
      <c r="F628" s="125"/>
      <c r="G628" s="126"/>
      <c r="H628" s="126"/>
      <c r="I628" s="126"/>
      <c r="J628" s="126"/>
      <c r="K628" s="126"/>
      <c r="L628" s="126"/>
      <c r="M628" s="129"/>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row>
    <row r="629" spans="1:35" x14ac:dyDescent="0.35">
      <c r="A629" s="125"/>
      <c r="B629" s="126"/>
      <c r="C629" s="127"/>
      <c r="D629" s="126"/>
      <c r="E629" s="265"/>
      <c r="F629" s="125"/>
      <c r="G629" s="126"/>
      <c r="H629" s="126"/>
      <c r="I629" s="126"/>
      <c r="J629" s="126"/>
      <c r="K629" s="126"/>
      <c r="L629" s="126"/>
      <c r="M629" s="129"/>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row>
    <row r="630" spans="1:35" x14ac:dyDescent="0.35">
      <c r="A630" s="125"/>
      <c r="B630" s="126"/>
      <c r="C630" s="127"/>
      <c r="D630" s="126"/>
      <c r="E630" s="265"/>
      <c r="F630" s="125"/>
      <c r="G630" s="126"/>
      <c r="H630" s="126"/>
      <c r="I630" s="126"/>
      <c r="J630" s="126"/>
      <c r="K630" s="126"/>
      <c r="L630" s="126"/>
      <c r="M630" s="129"/>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row>
    <row r="631" spans="1:35" x14ac:dyDescent="0.35">
      <c r="A631" s="125"/>
      <c r="B631" s="126"/>
      <c r="C631" s="127"/>
      <c r="D631" s="126"/>
      <c r="E631" s="265"/>
      <c r="F631" s="125"/>
      <c r="G631" s="126"/>
      <c r="H631" s="126"/>
      <c r="I631" s="126"/>
      <c r="J631" s="126"/>
      <c r="K631" s="126"/>
      <c r="L631" s="126"/>
      <c r="M631" s="129"/>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row>
    <row r="632" spans="1:35" x14ac:dyDescent="0.35">
      <c r="A632" s="125"/>
      <c r="B632" s="126"/>
      <c r="C632" s="127"/>
      <c r="D632" s="126"/>
      <c r="E632" s="265"/>
      <c r="F632" s="125"/>
      <c r="G632" s="126"/>
      <c r="H632" s="126"/>
      <c r="I632" s="126"/>
      <c r="J632" s="126"/>
      <c r="K632" s="126"/>
      <c r="L632" s="126"/>
      <c r="M632" s="129"/>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row>
    <row r="633" spans="1:35" x14ac:dyDescent="0.35">
      <c r="A633" s="125"/>
      <c r="B633" s="126"/>
      <c r="C633" s="127"/>
      <c r="D633" s="126"/>
      <c r="E633" s="265"/>
      <c r="F633" s="125"/>
      <c r="G633" s="126"/>
      <c r="H633" s="126"/>
      <c r="I633" s="126"/>
      <c r="J633" s="126"/>
      <c r="K633" s="126"/>
      <c r="L633" s="126"/>
      <c r="M633" s="129"/>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row>
    <row r="634" spans="1:35" x14ac:dyDescent="0.35">
      <c r="A634" s="125"/>
      <c r="B634" s="126"/>
      <c r="C634" s="127"/>
      <c r="D634" s="126"/>
      <c r="E634" s="265"/>
      <c r="F634" s="125"/>
      <c r="G634" s="126"/>
      <c r="H634" s="126"/>
      <c r="I634" s="126"/>
      <c r="J634" s="126"/>
      <c r="K634" s="126"/>
      <c r="L634" s="126"/>
      <c r="M634" s="129"/>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row>
    <row r="635" spans="1:35" x14ac:dyDescent="0.35">
      <c r="A635" s="125"/>
      <c r="B635" s="126"/>
      <c r="C635" s="127"/>
      <c r="D635" s="126"/>
      <c r="E635" s="265"/>
      <c r="F635" s="125"/>
      <c r="G635" s="126"/>
      <c r="H635" s="126"/>
      <c r="I635" s="126"/>
      <c r="J635" s="126"/>
      <c r="K635" s="126"/>
      <c r="L635" s="126"/>
      <c r="M635" s="129"/>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row>
    <row r="636" spans="1:35" x14ac:dyDescent="0.35">
      <c r="A636" s="125"/>
      <c r="B636" s="126"/>
      <c r="C636" s="127"/>
      <c r="D636" s="126"/>
      <c r="E636" s="265"/>
      <c r="F636" s="125"/>
      <c r="G636" s="126"/>
      <c r="H636" s="126"/>
      <c r="I636" s="126"/>
      <c r="J636" s="126"/>
      <c r="K636" s="126"/>
      <c r="L636" s="126"/>
      <c r="M636" s="129"/>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row>
    <row r="637" spans="1:35" x14ac:dyDescent="0.35">
      <c r="A637" s="125"/>
      <c r="B637" s="126"/>
      <c r="C637" s="127"/>
      <c r="D637" s="126"/>
      <c r="E637" s="265"/>
      <c r="F637" s="125"/>
      <c r="G637" s="126"/>
      <c r="H637" s="126"/>
      <c r="I637" s="126"/>
      <c r="J637" s="126"/>
      <c r="K637" s="126"/>
      <c r="L637" s="126"/>
      <c r="M637" s="129"/>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row>
    <row r="638" spans="1:35" x14ac:dyDescent="0.35">
      <c r="A638" s="125"/>
      <c r="B638" s="126"/>
      <c r="C638" s="127"/>
      <c r="D638" s="126"/>
      <c r="E638" s="265"/>
      <c r="F638" s="125"/>
      <c r="G638" s="126"/>
      <c r="H638" s="126"/>
      <c r="I638" s="126"/>
      <c r="J638" s="126"/>
      <c r="K638" s="126"/>
      <c r="L638" s="126"/>
      <c r="M638" s="129"/>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row>
    <row r="639" spans="1:35" x14ac:dyDescent="0.35">
      <c r="A639" s="125"/>
      <c r="B639" s="126"/>
      <c r="C639" s="127"/>
      <c r="D639" s="126"/>
      <c r="E639" s="265"/>
      <c r="F639" s="125"/>
      <c r="G639" s="126"/>
      <c r="H639" s="126"/>
      <c r="I639" s="126"/>
      <c r="J639" s="126"/>
      <c r="K639" s="126"/>
      <c r="L639" s="126"/>
      <c r="M639" s="129"/>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row>
    <row r="640" spans="1:35" x14ac:dyDescent="0.35">
      <c r="A640" s="125"/>
      <c r="B640" s="126"/>
      <c r="C640" s="127"/>
      <c r="D640" s="126"/>
      <c r="E640" s="265"/>
      <c r="F640" s="125"/>
      <c r="G640" s="126"/>
      <c r="H640" s="126"/>
      <c r="I640" s="126"/>
      <c r="J640" s="126"/>
      <c r="K640" s="126"/>
      <c r="L640" s="126"/>
      <c r="M640" s="129"/>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row>
    <row r="641" spans="1:35" x14ac:dyDescent="0.35">
      <c r="A641" s="125"/>
      <c r="B641" s="126"/>
      <c r="C641" s="127"/>
      <c r="D641" s="126"/>
      <c r="E641" s="265"/>
      <c r="F641" s="125"/>
      <c r="G641" s="126"/>
      <c r="H641" s="126"/>
      <c r="I641" s="126"/>
      <c r="J641" s="126"/>
      <c r="K641" s="126"/>
      <c r="L641" s="126"/>
      <c r="M641" s="129"/>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row>
    <row r="642" spans="1:35" x14ac:dyDescent="0.35">
      <c r="A642" s="125"/>
      <c r="B642" s="126"/>
      <c r="C642" s="127"/>
      <c r="D642" s="126"/>
      <c r="E642" s="265"/>
      <c r="F642" s="125"/>
      <c r="G642" s="126"/>
      <c r="H642" s="126"/>
      <c r="I642" s="126"/>
      <c r="J642" s="126"/>
      <c r="K642" s="126"/>
      <c r="L642" s="126"/>
      <c r="M642" s="129"/>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row>
    <row r="643" spans="1:35" x14ac:dyDescent="0.35">
      <c r="A643" s="125"/>
      <c r="B643" s="126"/>
      <c r="C643" s="127"/>
      <c r="D643" s="126"/>
      <c r="E643" s="265"/>
      <c r="F643" s="125"/>
      <c r="G643" s="126"/>
      <c r="H643" s="126"/>
      <c r="I643" s="126"/>
      <c r="J643" s="126"/>
      <c r="K643" s="126"/>
      <c r="L643" s="126"/>
      <c r="M643" s="129"/>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row>
    <row r="644" spans="1:35" x14ac:dyDescent="0.35">
      <c r="A644" s="125"/>
      <c r="B644" s="126"/>
      <c r="C644" s="127"/>
      <c r="D644" s="126"/>
      <c r="E644" s="265"/>
      <c r="F644" s="125"/>
      <c r="G644" s="126"/>
      <c r="H644" s="126"/>
      <c r="I644" s="126"/>
      <c r="J644" s="126"/>
      <c r="K644" s="126"/>
      <c r="L644" s="126"/>
      <c r="M644" s="129"/>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row>
    <row r="645" spans="1:35" x14ac:dyDescent="0.35">
      <c r="A645" s="125"/>
      <c r="B645" s="126"/>
      <c r="C645" s="127"/>
      <c r="D645" s="126"/>
      <c r="E645" s="265"/>
      <c r="F645" s="125"/>
      <c r="G645" s="126"/>
      <c r="H645" s="126"/>
      <c r="I645" s="126"/>
      <c r="J645" s="126"/>
      <c r="K645" s="126"/>
      <c r="L645" s="126"/>
      <c r="M645" s="129"/>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row>
    <row r="646" spans="1:35" x14ac:dyDescent="0.35">
      <c r="A646" s="125"/>
      <c r="B646" s="126"/>
      <c r="C646" s="127"/>
      <c r="D646" s="126"/>
      <c r="E646" s="265"/>
      <c r="F646" s="125"/>
      <c r="G646" s="126"/>
      <c r="H646" s="126"/>
      <c r="I646" s="126"/>
      <c r="J646" s="126"/>
      <c r="K646" s="126"/>
      <c r="L646" s="126"/>
      <c r="M646" s="129"/>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row>
    <row r="647" spans="1:35" x14ac:dyDescent="0.35">
      <c r="A647" s="125"/>
      <c r="B647" s="126"/>
      <c r="C647" s="127"/>
      <c r="D647" s="126"/>
      <c r="E647" s="265"/>
      <c r="F647" s="125"/>
      <c r="G647" s="126"/>
      <c r="H647" s="126"/>
      <c r="I647" s="126"/>
      <c r="J647" s="126"/>
      <c r="K647" s="126"/>
      <c r="L647" s="126"/>
      <c r="M647" s="129"/>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row>
    <row r="648" spans="1:35" x14ac:dyDescent="0.35">
      <c r="A648" s="125"/>
      <c r="B648" s="126"/>
      <c r="C648" s="127"/>
      <c r="D648" s="126"/>
      <c r="E648" s="265"/>
      <c r="F648" s="125"/>
      <c r="G648" s="126"/>
      <c r="H648" s="126"/>
      <c r="I648" s="126"/>
      <c r="J648" s="126"/>
      <c r="K648" s="126"/>
      <c r="L648" s="126"/>
      <c r="M648" s="129"/>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row>
    <row r="649" spans="1:35" x14ac:dyDescent="0.35">
      <c r="A649" s="125"/>
      <c r="B649" s="126"/>
      <c r="C649" s="127"/>
      <c r="D649" s="126"/>
      <c r="E649" s="265"/>
      <c r="F649" s="125"/>
      <c r="G649" s="126"/>
      <c r="H649" s="126"/>
      <c r="I649" s="126"/>
      <c r="J649" s="126"/>
      <c r="K649" s="126"/>
      <c r="L649" s="126"/>
      <c r="M649" s="129"/>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row>
    <row r="650" spans="1:35" x14ac:dyDescent="0.35">
      <c r="A650" s="125"/>
      <c r="B650" s="126"/>
      <c r="C650" s="127"/>
      <c r="D650" s="126"/>
      <c r="E650" s="265"/>
      <c r="F650" s="125"/>
      <c r="G650" s="126"/>
      <c r="H650" s="126"/>
      <c r="I650" s="126"/>
      <c r="J650" s="126"/>
      <c r="K650" s="126"/>
      <c r="L650" s="126"/>
      <c r="M650" s="129"/>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row>
    <row r="651" spans="1:35" x14ac:dyDescent="0.35">
      <c r="A651" s="125"/>
      <c r="B651" s="126"/>
      <c r="C651" s="127"/>
      <c r="D651" s="126"/>
      <c r="E651" s="265"/>
      <c r="F651" s="125"/>
      <c r="G651" s="126"/>
      <c r="H651" s="126"/>
      <c r="I651" s="126"/>
      <c r="J651" s="126"/>
      <c r="K651" s="126"/>
      <c r="L651" s="126"/>
      <c r="M651" s="129"/>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row>
    <row r="652" spans="1:35" x14ac:dyDescent="0.35">
      <c r="A652" s="125"/>
      <c r="B652" s="126"/>
      <c r="C652" s="127"/>
      <c r="D652" s="126"/>
      <c r="E652" s="265"/>
      <c r="F652" s="125"/>
      <c r="G652" s="126"/>
      <c r="H652" s="126"/>
      <c r="I652" s="126"/>
      <c r="J652" s="126"/>
      <c r="K652" s="126"/>
      <c r="L652" s="126"/>
      <c r="M652" s="129"/>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row>
    <row r="653" spans="1:35" x14ac:dyDescent="0.35">
      <c r="A653" s="125"/>
      <c r="B653" s="126"/>
      <c r="C653" s="127"/>
      <c r="D653" s="126"/>
      <c r="E653" s="265"/>
      <c r="F653" s="125"/>
      <c r="G653" s="126"/>
      <c r="H653" s="126"/>
      <c r="I653" s="126"/>
      <c r="J653" s="126"/>
      <c r="K653" s="126"/>
      <c r="L653" s="126"/>
      <c r="M653" s="129"/>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row>
    <row r="654" spans="1:35" x14ac:dyDescent="0.35">
      <c r="A654" s="125"/>
      <c r="B654" s="126"/>
      <c r="C654" s="127"/>
      <c r="D654" s="126"/>
      <c r="E654" s="265"/>
      <c r="F654" s="125"/>
      <c r="G654" s="126"/>
      <c r="H654" s="126"/>
      <c r="I654" s="126"/>
      <c r="J654" s="126"/>
      <c r="K654" s="126"/>
      <c r="L654" s="126"/>
      <c r="M654" s="129"/>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row>
    <row r="655" spans="1:35" x14ac:dyDescent="0.35">
      <c r="A655" s="125"/>
      <c r="B655" s="126"/>
      <c r="C655" s="127"/>
      <c r="D655" s="126"/>
      <c r="E655" s="265"/>
      <c r="F655" s="125"/>
      <c r="G655" s="126"/>
      <c r="H655" s="126"/>
      <c r="I655" s="126"/>
      <c r="J655" s="126"/>
      <c r="K655" s="126"/>
      <c r="L655" s="126"/>
      <c r="M655" s="129"/>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row>
    <row r="656" spans="1:35" x14ac:dyDescent="0.35">
      <c r="A656" s="125"/>
      <c r="B656" s="126"/>
      <c r="C656" s="127"/>
      <c r="D656" s="126"/>
      <c r="E656" s="265"/>
      <c r="F656" s="125"/>
      <c r="G656" s="126"/>
      <c r="H656" s="126"/>
      <c r="I656" s="126"/>
      <c r="J656" s="126"/>
      <c r="K656" s="126"/>
      <c r="L656" s="126"/>
      <c r="M656" s="129"/>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row>
    <row r="657" spans="1:35" x14ac:dyDescent="0.35">
      <c r="A657" s="125"/>
      <c r="B657" s="126"/>
      <c r="C657" s="127"/>
      <c r="D657" s="126"/>
      <c r="E657" s="265"/>
      <c r="F657" s="125"/>
      <c r="G657" s="126"/>
      <c r="H657" s="126"/>
      <c r="I657" s="126"/>
      <c r="J657" s="126"/>
      <c r="K657" s="126"/>
      <c r="L657" s="126"/>
      <c r="M657" s="129"/>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row>
    <row r="658" spans="1:35" x14ac:dyDescent="0.35">
      <c r="A658" s="125"/>
      <c r="B658" s="126"/>
      <c r="C658" s="127"/>
      <c r="D658" s="126"/>
      <c r="E658" s="265"/>
      <c r="F658" s="125"/>
      <c r="G658" s="126"/>
      <c r="H658" s="126"/>
      <c r="I658" s="126"/>
      <c r="J658" s="126"/>
      <c r="K658" s="126"/>
      <c r="L658" s="126"/>
      <c r="M658" s="129"/>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row>
    <row r="659" spans="1:35" x14ac:dyDescent="0.35">
      <c r="A659" s="125"/>
      <c r="B659" s="126"/>
      <c r="C659" s="127"/>
      <c r="D659" s="126"/>
      <c r="E659" s="265"/>
      <c r="F659" s="125"/>
      <c r="G659" s="126"/>
      <c r="H659" s="126"/>
      <c r="I659" s="126"/>
      <c r="J659" s="126"/>
      <c r="K659" s="126"/>
      <c r="L659" s="126"/>
      <c r="M659" s="129"/>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row>
    <row r="660" spans="1:35" x14ac:dyDescent="0.35">
      <c r="A660" s="125"/>
      <c r="B660" s="126"/>
      <c r="C660" s="127"/>
      <c r="D660" s="126"/>
      <c r="E660" s="265"/>
      <c r="F660" s="125"/>
      <c r="G660" s="126"/>
      <c r="H660" s="126"/>
      <c r="I660" s="126"/>
      <c r="J660" s="126"/>
      <c r="K660" s="126"/>
      <c r="L660" s="126"/>
      <c r="M660" s="129"/>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row>
    <row r="661" spans="1:35" x14ac:dyDescent="0.35">
      <c r="A661" s="125"/>
      <c r="B661" s="126"/>
      <c r="C661" s="127"/>
      <c r="D661" s="126"/>
      <c r="E661" s="265"/>
      <c r="F661" s="125"/>
      <c r="G661" s="126"/>
      <c r="H661" s="126"/>
      <c r="I661" s="126"/>
      <c r="J661" s="126"/>
      <c r="K661" s="126"/>
      <c r="L661" s="126"/>
      <c r="M661" s="129"/>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row>
    <row r="662" spans="1:35" x14ac:dyDescent="0.35">
      <c r="A662" s="125"/>
      <c r="B662" s="126"/>
      <c r="C662" s="127"/>
      <c r="D662" s="126"/>
      <c r="E662" s="265"/>
      <c r="F662" s="125"/>
      <c r="G662" s="126"/>
      <c r="H662" s="126"/>
      <c r="I662" s="126"/>
      <c r="J662" s="126"/>
      <c r="K662" s="126"/>
      <c r="L662" s="126"/>
      <c r="M662" s="129"/>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row>
    <row r="663" spans="1:35" x14ac:dyDescent="0.35">
      <c r="A663" s="125"/>
      <c r="B663" s="126"/>
      <c r="C663" s="127"/>
      <c r="D663" s="126"/>
      <c r="E663" s="265"/>
      <c r="F663" s="125"/>
      <c r="G663" s="126"/>
      <c r="H663" s="126"/>
      <c r="I663" s="126"/>
      <c r="J663" s="126"/>
      <c r="K663" s="126"/>
      <c r="L663" s="126"/>
      <c r="M663" s="129"/>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row>
    <row r="664" spans="1:35" x14ac:dyDescent="0.35">
      <c r="A664" s="125"/>
      <c r="B664" s="126"/>
      <c r="C664" s="127"/>
      <c r="D664" s="126"/>
      <c r="E664" s="265"/>
      <c r="F664" s="125"/>
      <c r="G664" s="126"/>
      <c r="H664" s="126"/>
      <c r="I664" s="126"/>
      <c r="J664" s="126"/>
      <c r="K664" s="126"/>
      <c r="L664" s="126"/>
      <c r="M664" s="129"/>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row>
    <row r="665" spans="1:35" x14ac:dyDescent="0.35">
      <c r="A665" s="125"/>
      <c r="B665" s="126"/>
      <c r="C665" s="127"/>
      <c r="D665" s="126"/>
      <c r="E665" s="265"/>
      <c r="F665" s="125"/>
      <c r="G665" s="126"/>
      <c r="H665" s="126"/>
      <c r="I665" s="126"/>
      <c r="J665" s="126"/>
      <c r="K665" s="126"/>
      <c r="L665" s="126"/>
      <c r="M665" s="129"/>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row>
    <row r="666" spans="1:35" x14ac:dyDescent="0.35">
      <c r="A666" s="125"/>
      <c r="B666" s="126"/>
      <c r="C666" s="127"/>
      <c r="D666" s="126"/>
      <c r="E666" s="265"/>
      <c r="F666" s="125"/>
      <c r="G666" s="126"/>
      <c r="H666" s="126"/>
      <c r="I666" s="126"/>
      <c r="J666" s="126"/>
      <c r="K666" s="126"/>
      <c r="L666" s="126"/>
      <c r="M666" s="129"/>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row>
    <row r="667" spans="1:35" x14ac:dyDescent="0.35">
      <c r="A667" s="125"/>
      <c r="B667" s="126"/>
      <c r="C667" s="127"/>
      <c r="D667" s="126"/>
      <c r="E667" s="265"/>
      <c r="F667" s="125"/>
      <c r="G667" s="126"/>
      <c r="H667" s="126"/>
      <c r="I667" s="126"/>
      <c r="J667" s="126"/>
      <c r="K667" s="126"/>
      <c r="L667" s="126"/>
      <c r="M667" s="129"/>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row>
    <row r="668" spans="1:35" x14ac:dyDescent="0.35">
      <c r="A668" s="125"/>
      <c r="B668" s="126"/>
      <c r="C668" s="127"/>
      <c r="D668" s="126"/>
      <c r="E668" s="265"/>
      <c r="F668" s="125"/>
      <c r="G668" s="126"/>
      <c r="H668" s="126"/>
      <c r="I668" s="126"/>
      <c r="J668" s="126"/>
      <c r="K668" s="126"/>
      <c r="L668" s="126"/>
      <c r="M668" s="129"/>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row>
    <row r="669" spans="1:35" x14ac:dyDescent="0.35">
      <c r="A669" s="125"/>
      <c r="B669" s="126"/>
      <c r="C669" s="127"/>
      <c r="D669" s="126"/>
      <c r="E669" s="265"/>
      <c r="F669" s="125"/>
      <c r="G669" s="126"/>
      <c r="H669" s="126"/>
      <c r="I669" s="126"/>
      <c r="J669" s="126"/>
      <c r="K669" s="126"/>
      <c r="L669" s="126"/>
      <c r="M669" s="129"/>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row>
    <row r="670" spans="1:35" x14ac:dyDescent="0.35">
      <c r="A670" s="125"/>
      <c r="B670" s="126"/>
      <c r="C670" s="127"/>
      <c r="D670" s="126"/>
      <c r="E670" s="265"/>
      <c r="F670" s="125"/>
      <c r="G670" s="126"/>
      <c r="H670" s="126"/>
      <c r="I670" s="126"/>
      <c r="J670" s="126"/>
      <c r="K670" s="126"/>
      <c r="L670" s="126"/>
      <c r="M670" s="129"/>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row>
    <row r="671" spans="1:35" x14ac:dyDescent="0.35">
      <c r="A671" s="125"/>
      <c r="B671" s="126"/>
      <c r="C671" s="127"/>
      <c r="D671" s="126"/>
      <c r="E671" s="265"/>
      <c r="F671" s="125"/>
      <c r="G671" s="126"/>
      <c r="H671" s="126"/>
      <c r="I671" s="126"/>
      <c r="J671" s="126"/>
      <c r="K671" s="126"/>
      <c r="L671" s="126"/>
      <c r="M671" s="129"/>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row>
    <row r="672" spans="1:35" x14ac:dyDescent="0.35">
      <c r="A672" s="125"/>
      <c r="B672" s="126"/>
      <c r="C672" s="127"/>
      <c r="D672" s="126"/>
      <c r="E672" s="265"/>
      <c r="F672" s="125"/>
      <c r="G672" s="126"/>
      <c r="H672" s="126"/>
      <c r="I672" s="126"/>
      <c r="J672" s="126"/>
      <c r="K672" s="126"/>
      <c r="L672" s="126"/>
      <c r="M672" s="129"/>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row>
    <row r="673" spans="1:35" x14ac:dyDescent="0.35">
      <c r="A673" s="125"/>
      <c r="B673" s="126"/>
      <c r="C673" s="127"/>
      <c r="D673" s="126"/>
      <c r="E673" s="265"/>
      <c r="F673" s="125"/>
      <c r="G673" s="126"/>
      <c r="H673" s="126"/>
      <c r="I673" s="126"/>
      <c r="J673" s="126"/>
      <c r="K673" s="126"/>
      <c r="L673" s="126"/>
      <c r="M673" s="129"/>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row>
    <row r="674" spans="1:35" x14ac:dyDescent="0.35">
      <c r="A674" s="125"/>
      <c r="B674" s="126"/>
      <c r="C674" s="127"/>
      <c r="D674" s="126"/>
      <c r="E674" s="265"/>
      <c r="F674" s="125"/>
      <c r="G674" s="126"/>
      <c r="H674" s="126"/>
      <c r="I674" s="126"/>
      <c r="J674" s="126"/>
      <c r="K674" s="126"/>
      <c r="L674" s="126"/>
      <c r="M674" s="129"/>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row>
    <row r="675" spans="1:35" x14ac:dyDescent="0.35">
      <c r="A675" s="125"/>
      <c r="B675" s="126"/>
      <c r="C675" s="127"/>
      <c r="D675" s="126"/>
      <c r="E675" s="265"/>
      <c r="F675" s="125"/>
      <c r="G675" s="126"/>
      <c r="H675" s="126"/>
      <c r="I675" s="126"/>
      <c r="J675" s="126"/>
      <c r="K675" s="126"/>
      <c r="L675" s="126"/>
      <c r="M675" s="129"/>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row>
    <row r="676" spans="1:35" x14ac:dyDescent="0.35">
      <c r="A676" s="125"/>
      <c r="B676" s="126"/>
      <c r="C676" s="127"/>
      <c r="D676" s="126"/>
      <c r="E676" s="265"/>
      <c r="F676" s="125"/>
      <c r="G676" s="126"/>
      <c r="H676" s="126"/>
      <c r="I676" s="126"/>
      <c r="J676" s="126"/>
      <c r="K676" s="126"/>
      <c r="L676" s="126"/>
      <c r="M676" s="129"/>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row>
    <row r="677" spans="1:35" x14ac:dyDescent="0.35">
      <c r="A677" s="125"/>
      <c r="B677" s="126"/>
      <c r="C677" s="127"/>
      <c r="D677" s="126"/>
      <c r="E677" s="265"/>
      <c r="F677" s="125"/>
      <c r="G677" s="126"/>
      <c r="H677" s="126"/>
      <c r="I677" s="126"/>
      <c r="J677" s="126"/>
      <c r="K677" s="126"/>
      <c r="L677" s="126"/>
      <c r="M677" s="129"/>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row>
    <row r="678" spans="1:35" x14ac:dyDescent="0.35">
      <c r="A678" s="125"/>
      <c r="B678" s="126"/>
      <c r="C678" s="127"/>
      <c r="D678" s="126"/>
      <c r="E678" s="265"/>
      <c r="F678" s="125"/>
      <c r="G678" s="126"/>
      <c r="H678" s="126"/>
      <c r="I678" s="126"/>
      <c r="J678" s="126"/>
      <c r="K678" s="126"/>
      <c r="L678" s="126"/>
      <c r="M678" s="129"/>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row>
    <row r="679" spans="1:35" x14ac:dyDescent="0.35">
      <c r="A679" s="125"/>
      <c r="B679" s="126"/>
      <c r="C679" s="127"/>
      <c r="D679" s="126"/>
      <c r="E679" s="265"/>
      <c r="F679" s="125"/>
      <c r="G679" s="126"/>
      <c r="H679" s="126"/>
      <c r="I679" s="126"/>
      <c r="J679" s="126"/>
      <c r="K679" s="126"/>
      <c r="L679" s="126"/>
      <c r="M679" s="129"/>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row>
    <row r="680" spans="1:35" x14ac:dyDescent="0.35">
      <c r="A680" s="125"/>
      <c r="B680" s="126"/>
      <c r="C680" s="127"/>
      <c r="D680" s="126"/>
      <c r="E680" s="265"/>
      <c r="F680" s="125"/>
      <c r="G680" s="126"/>
      <c r="H680" s="126"/>
      <c r="I680" s="126"/>
      <c r="J680" s="126"/>
      <c r="K680" s="126"/>
      <c r="L680" s="126"/>
      <c r="M680" s="129"/>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row>
    <row r="681" spans="1:35" x14ac:dyDescent="0.35">
      <c r="A681" s="125"/>
      <c r="B681" s="126"/>
      <c r="C681" s="127"/>
      <c r="D681" s="126"/>
      <c r="E681" s="265"/>
      <c r="F681" s="125"/>
      <c r="G681" s="126"/>
      <c r="H681" s="126"/>
      <c r="I681" s="126"/>
      <c r="J681" s="126"/>
      <c r="K681" s="126"/>
      <c r="L681" s="126"/>
      <c r="M681" s="129"/>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row>
    <row r="682" spans="1:35" x14ac:dyDescent="0.35">
      <c r="A682" s="125"/>
      <c r="B682" s="126"/>
      <c r="C682" s="127"/>
      <c r="D682" s="126"/>
      <c r="E682" s="265"/>
      <c r="F682" s="125"/>
      <c r="G682" s="126"/>
      <c r="H682" s="126"/>
      <c r="I682" s="126"/>
      <c r="J682" s="126"/>
      <c r="K682" s="126"/>
      <c r="L682" s="126"/>
      <c r="M682" s="129"/>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row>
    <row r="683" spans="1:35" x14ac:dyDescent="0.35">
      <c r="A683" s="125"/>
      <c r="B683" s="126"/>
      <c r="C683" s="127"/>
      <c r="D683" s="126"/>
      <c r="E683" s="265"/>
      <c r="F683" s="125"/>
      <c r="G683" s="126"/>
      <c r="H683" s="126"/>
      <c r="I683" s="126"/>
      <c r="J683" s="126"/>
      <c r="K683" s="126"/>
      <c r="L683" s="126"/>
      <c r="M683" s="129"/>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row>
    <row r="684" spans="1:35" x14ac:dyDescent="0.35">
      <c r="A684" s="125"/>
      <c r="B684" s="126"/>
      <c r="C684" s="127"/>
      <c r="D684" s="126"/>
      <c r="E684" s="265"/>
      <c r="F684" s="125"/>
      <c r="G684" s="126"/>
      <c r="H684" s="126"/>
      <c r="I684" s="126"/>
      <c r="J684" s="126"/>
      <c r="K684" s="126"/>
      <c r="L684" s="126"/>
      <c r="M684" s="129"/>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row>
    <row r="685" spans="1:35" x14ac:dyDescent="0.35">
      <c r="A685" s="125"/>
      <c r="B685" s="126"/>
      <c r="C685" s="127"/>
      <c r="D685" s="126"/>
      <c r="E685" s="265"/>
      <c r="F685" s="125"/>
      <c r="G685" s="126"/>
      <c r="H685" s="126"/>
      <c r="I685" s="126"/>
      <c r="J685" s="126"/>
      <c r="K685" s="126"/>
      <c r="L685" s="126"/>
      <c r="M685" s="129"/>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row>
    <row r="686" spans="1:35" x14ac:dyDescent="0.35">
      <c r="A686" s="125"/>
      <c r="B686" s="126"/>
      <c r="C686" s="127"/>
      <c r="D686" s="126"/>
      <c r="E686" s="265"/>
      <c r="F686" s="125"/>
      <c r="G686" s="126"/>
      <c r="H686" s="126"/>
      <c r="I686" s="126"/>
      <c r="J686" s="126"/>
      <c r="K686" s="126"/>
      <c r="L686" s="126"/>
      <c r="M686" s="129"/>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row>
    <row r="687" spans="1:35" x14ac:dyDescent="0.35">
      <c r="A687" s="125"/>
      <c r="B687" s="126"/>
      <c r="C687" s="127"/>
      <c r="D687" s="126"/>
      <c r="E687" s="265"/>
      <c r="F687" s="125"/>
      <c r="G687" s="126"/>
      <c r="H687" s="126"/>
      <c r="I687" s="126"/>
      <c r="J687" s="126"/>
      <c r="K687" s="126"/>
      <c r="L687" s="126"/>
      <c r="M687" s="129"/>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row>
    <row r="688" spans="1:35" x14ac:dyDescent="0.35">
      <c r="A688" s="125"/>
      <c r="B688" s="126"/>
      <c r="C688" s="127"/>
      <c r="D688" s="126"/>
      <c r="E688" s="265"/>
      <c r="F688" s="125"/>
      <c r="G688" s="126"/>
      <c r="H688" s="126"/>
      <c r="I688" s="126"/>
      <c r="J688" s="126"/>
      <c r="K688" s="126"/>
      <c r="L688" s="126"/>
      <c r="M688" s="129"/>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row>
    <row r="689" spans="1:35" x14ac:dyDescent="0.35">
      <c r="A689" s="125"/>
      <c r="B689" s="126"/>
      <c r="C689" s="127"/>
      <c r="D689" s="126"/>
      <c r="E689" s="265"/>
      <c r="F689" s="125"/>
      <c r="G689" s="126"/>
      <c r="H689" s="126"/>
      <c r="I689" s="126"/>
      <c r="J689" s="126"/>
      <c r="K689" s="126"/>
      <c r="L689" s="126"/>
      <c r="M689" s="129"/>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row>
    <row r="690" spans="1:35" x14ac:dyDescent="0.35">
      <c r="A690" s="125"/>
      <c r="B690" s="126"/>
      <c r="C690" s="127"/>
      <c r="D690" s="126"/>
      <c r="E690" s="265"/>
      <c r="F690" s="125"/>
      <c r="G690" s="126"/>
      <c r="H690" s="126"/>
      <c r="I690" s="126"/>
      <c r="J690" s="126"/>
      <c r="K690" s="126"/>
      <c r="L690" s="126"/>
      <c r="M690" s="129"/>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row>
    <row r="691" spans="1:35" x14ac:dyDescent="0.35">
      <c r="A691" s="125"/>
      <c r="B691" s="126"/>
      <c r="C691" s="127"/>
      <c r="D691" s="126"/>
      <c r="E691" s="265"/>
      <c r="F691" s="125"/>
      <c r="G691" s="126"/>
      <c r="H691" s="126"/>
      <c r="I691" s="126"/>
      <c r="J691" s="126"/>
      <c r="K691" s="126"/>
      <c r="L691" s="126"/>
      <c r="M691" s="129"/>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row>
    <row r="692" spans="1:35" x14ac:dyDescent="0.35">
      <c r="A692" s="125"/>
      <c r="B692" s="126"/>
      <c r="C692" s="127"/>
      <c r="D692" s="126"/>
      <c r="E692" s="265"/>
      <c r="F692" s="125"/>
      <c r="G692" s="126"/>
      <c r="H692" s="126"/>
      <c r="I692" s="126"/>
      <c r="J692" s="126"/>
      <c r="K692" s="126"/>
      <c r="L692" s="126"/>
      <c r="M692" s="129"/>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row>
    <row r="693" spans="1:35" x14ac:dyDescent="0.35">
      <c r="A693" s="125"/>
      <c r="B693" s="126"/>
      <c r="C693" s="127"/>
      <c r="D693" s="126"/>
      <c r="E693" s="265"/>
      <c r="F693" s="125"/>
      <c r="G693" s="126"/>
      <c r="H693" s="126"/>
      <c r="I693" s="126"/>
      <c r="J693" s="126"/>
      <c r="K693" s="126"/>
      <c r="L693" s="126"/>
      <c r="M693" s="129"/>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row>
    <row r="694" spans="1:35" x14ac:dyDescent="0.35">
      <c r="A694" s="125"/>
      <c r="B694" s="126"/>
      <c r="C694" s="127"/>
      <c r="D694" s="126"/>
      <c r="E694" s="265"/>
      <c r="F694" s="125"/>
      <c r="G694" s="126"/>
      <c r="H694" s="126"/>
      <c r="I694" s="126"/>
      <c r="J694" s="126"/>
      <c r="K694" s="126"/>
      <c r="L694" s="126"/>
      <c r="M694" s="129"/>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row>
    <row r="695" spans="1:35" x14ac:dyDescent="0.35">
      <c r="A695" s="125"/>
      <c r="B695" s="126"/>
      <c r="C695" s="127"/>
      <c r="D695" s="126"/>
      <c r="E695" s="265"/>
      <c r="F695" s="125"/>
      <c r="G695" s="126"/>
      <c r="H695" s="126"/>
      <c r="I695" s="126"/>
      <c r="J695" s="126"/>
      <c r="K695" s="126"/>
      <c r="L695" s="126"/>
      <c r="M695" s="129"/>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row>
    <row r="696" spans="1:35" x14ac:dyDescent="0.35">
      <c r="A696" s="125"/>
      <c r="B696" s="126"/>
      <c r="C696" s="127"/>
      <c r="D696" s="126"/>
      <c r="E696" s="265"/>
      <c r="F696" s="125"/>
      <c r="G696" s="126"/>
      <c r="H696" s="126"/>
      <c r="I696" s="126"/>
      <c r="J696" s="126"/>
      <c r="K696" s="126"/>
      <c r="L696" s="126"/>
      <c r="M696" s="129"/>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row>
    <row r="697" spans="1:35" x14ac:dyDescent="0.35">
      <c r="A697" s="125"/>
      <c r="B697" s="126"/>
      <c r="C697" s="127"/>
      <c r="D697" s="126"/>
      <c r="E697" s="265"/>
      <c r="F697" s="125"/>
      <c r="G697" s="126"/>
      <c r="H697" s="126"/>
      <c r="I697" s="126"/>
      <c r="J697" s="126"/>
      <c r="K697" s="126"/>
      <c r="L697" s="126"/>
      <c r="M697" s="129"/>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row>
    <row r="698" spans="1:35" x14ac:dyDescent="0.35">
      <c r="A698" s="125"/>
      <c r="B698" s="126"/>
      <c r="C698" s="127"/>
      <c r="D698" s="126"/>
      <c r="E698" s="265"/>
      <c r="F698" s="125"/>
      <c r="G698" s="126"/>
      <c r="H698" s="126"/>
      <c r="I698" s="126"/>
      <c r="J698" s="126"/>
      <c r="K698" s="126"/>
      <c r="L698" s="126"/>
      <c r="M698" s="129"/>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row>
    <row r="699" spans="1:35" x14ac:dyDescent="0.35">
      <c r="A699" s="125"/>
      <c r="B699" s="126"/>
      <c r="C699" s="127"/>
      <c r="D699" s="126"/>
      <c r="E699" s="265"/>
      <c r="F699" s="125"/>
      <c r="G699" s="126"/>
      <c r="H699" s="126"/>
      <c r="I699" s="126"/>
      <c r="J699" s="126"/>
      <c r="K699" s="126"/>
      <c r="L699" s="126"/>
      <c r="M699" s="129"/>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row>
    <row r="700" spans="1:35" x14ac:dyDescent="0.35">
      <c r="A700" s="125"/>
      <c r="B700" s="126"/>
      <c r="C700" s="127"/>
      <c r="D700" s="126"/>
      <c r="E700" s="265"/>
      <c r="F700" s="125"/>
      <c r="G700" s="126"/>
      <c r="H700" s="126"/>
      <c r="I700" s="126"/>
      <c r="J700" s="126"/>
      <c r="K700" s="126"/>
      <c r="L700" s="126"/>
      <c r="M700" s="129"/>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row>
    <row r="701" spans="1:35" x14ac:dyDescent="0.35">
      <c r="A701" s="125"/>
      <c r="B701" s="126"/>
      <c r="C701" s="127"/>
      <c r="D701" s="126"/>
      <c r="E701" s="265"/>
      <c r="F701" s="125"/>
      <c r="G701" s="126"/>
      <c r="H701" s="126"/>
      <c r="I701" s="126"/>
      <c r="J701" s="126"/>
      <c r="K701" s="126"/>
      <c r="L701" s="126"/>
      <c r="M701" s="129"/>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row>
    <row r="702" spans="1:35" x14ac:dyDescent="0.35">
      <c r="A702" s="125"/>
      <c r="B702" s="126"/>
      <c r="C702" s="127"/>
      <c r="D702" s="126"/>
      <c r="E702" s="265"/>
      <c r="F702" s="125"/>
      <c r="G702" s="126"/>
      <c r="H702" s="126"/>
      <c r="I702" s="126"/>
      <c r="J702" s="126"/>
      <c r="K702" s="126"/>
      <c r="L702" s="126"/>
      <c r="M702" s="129"/>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row>
    <row r="703" spans="1:35" x14ac:dyDescent="0.35">
      <c r="A703" s="125"/>
      <c r="B703" s="126"/>
      <c r="C703" s="127"/>
      <c r="D703" s="126"/>
      <c r="E703" s="265"/>
      <c r="F703" s="125"/>
      <c r="G703" s="126"/>
      <c r="H703" s="126"/>
      <c r="I703" s="126"/>
      <c r="J703" s="126"/>
      <c r="K703" s="126"/>
      <c r="L703" s="126"/>
      <c r="M703" s="129"/>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row>
    <row r="704" spans="1:35" x14ac:dyDescent="0.35">
      <c r="A704" s="125"/>
      <c r="B704" s="126"/>
      <c r="C704" s="127"/>
      <c r="D704" s="126"/>
      <c r="E704" s="265"/>
      <c r="F704" s="125"/>
      <c r="G704" s="126"/>
      <c r="H704" s="126"/>
      <c r="I704" s="126"/>
      <c r="J704" s="126"/>
      <c r="K704" s="126"/>
      <c r="L704" s="126"/>
      <c r="M704" s="129"/>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row>
    <row r="705" spans="1:35" x14ac:dyDescent="0.35">
      <c r="A705" s="125"/>
      <c r="B705" s="126"/>
      <c r="C705" s="127"/>
      <c r="D705" s="126"/>
      <c r="E705" s="265"/>
      <c r="F705" s="125"/>
      <c r="G705" s="126"/>
      <c r="H705" s="126"/>
      <c r="I705" s="126"/>
      <c r="J705" s="126"/>
      <c r="K705" s="126"/>
      <c r="L705" s="126"/>
      <c r="M705" s="129"/>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row>
    <row r="706" spans="1:35" x14ac:dyDescent="0.35">
      <c r="A706" s="125"/>
      <c r="B706" s="126"/>
      <c r="C706" s="127"/>
      <c r="D706" s="126"/>
      <c r="E706" s="265"/>
      <c r="F706" s="125"/>
      <c r="G706" s="126"/>
      <c r="H706" s="126"/>
      <c r="I706" s="126"/>
      <c r="J706" s="126"/>
      <c r="K706" s="126"/>
      <c r="L706" s="126"/>
      <c r="M706" s="129"/>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row>
    <row r="707" spans="1:35" x14ac:dyDescent="0.35">
      <c r="A707" s="125"/>
      <c r="B707" s="126"/>
      <c r="C707" s="127"/>
      <c r="D707" s="126"/>
      <c r="E707" s="265"/>
      <c r="F707" s="125"/>
      <c r="G707" s="126"/>
      <c r="H707" s="126"/>
      <c r="I707" s="126"/>
      <c r="J707" s="126"/>
      <c r="K707" s="126"/>
      <c r="L707" s="126"/>
      <c r="M707" s="129"/>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row>
    <row r="708" spans="1:35" x14ac:dyDescent="0.35">
      <c r="A708" s="125"/>
      <c r="B708" s="126"/>
      <c r="C708" s="127"/>
      <c r="D708" s="126"/>
      <c r="E708" s="265"/>
      <c r="F708" s="125"/>
      <c r="G708" s="126"/>
      <c r="H708" s="126"/>
      <c r="I708" s="126"/>
      <c r="J708" s="126"/>
      <c r="K708" s="126"/>
      <c r="L708" s="126"/>
      <c r="M708" s="129"/>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row>
    <row r="709" spans="1:35" x14ac:dyDescent="0.35">
      <c r="A709" s="125"/>
      <c r="B709" s="126"/>
      <c r="C709" s="127"/>
      <c r="D709" s="126"/>
      <c r="E709" s="265"/>
      <c r="F709" s="125"/>
      <c r="G709" s="126"/>
      <c r="H709" s="126"/>
      <c r="I709" s="126"/>
      <c r="J709" s="126"/>
      <c r="K709" s="126"/>
      <c r="L709" s="126"/>
      <c r="M709" s="129"/>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row>
    <row r="710" spans="1:35" x14ac:dyDescent="0.35">
      <c r="A710" s="125"/>
      <c r="B710" s="126"/>
      <c r="C710" s="127"/>
      <c r="D710" s="126"/>
      <c r="E710" s="265"/>
      <c r="F710" s="125"/>
      <c r="G710" s="126"/>
      <c r="H710" s="126"/>
      <c r="I710" s="126"/>
      <c r="J710" s="126"/>
      <c r="K710" s="126"/>
      <c r="L710" s="126"/>
      <c r="M710" s="129"/>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row>
    <row r="711" spans="1:35" x14ac:dyDescent="0.35">
      <c r="A711" s="125"/>
      <c r="B711" s="126"/>
      <c r="C711" s="127"/>
      <c r="D711" s="126"/>
      <c r="E711" s="265"/>
      <c r="F711" s="125"/>
      <c r="G711" s="126"/>
      <c r="H711" s="126"/>
      <c r="I711" s="126"/>
      <c r="J711" s="126"/>
      <c r="K711" s="126"/>
      <c r="L711" s="126"/>
      <c r="M711" s="129"/>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row>
    <row r="712" spans="1:35" x14ac:dyDescent="0.35">
      <c r="A712" s="125"/>
      <c r="B712" s="126"/>
      <c r="C712" s="127"/>
      <c r="D712" s="126"/>
      <c r="E712" s="265"/>
      <c r="F712" s="125"/>
      <c r="G712" s="126"/>
      <c r="H712" s="126"/>
      <c r="I712" s="126"/>
      <c r="J712" s="126"/>
      <c r="K712" s="126"/>
      <c r="L712" s="126"/>
      <c r="M712" s="129"/>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row>
    <row r="713" spans="1:35" x14ac:dyDescent="0.35">
      <c r="A713" s="125"/>
      <c r="B713" s="126"/>
      <c r="C713" s="127"/>
      <c r="D713" s="126"/>
      <c r="E713" s="265"/>
      <c r="F713" s="125"/>
      <c r="G713" s="126"/>
      <c r="H713" s="126"/>
      <c r="I713" s="126"/>
      <c r="J713" s="126"/>
      <c r="K713" s="126"/>
      <c r="L713" s="126"/>
      <c r="M713" s="129"/>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row>
    <row r="714" spans="1:35" x14ac:dyDescent="0.35">
      <c r="A714" s="125"/>
      <c r="B714" s="126"/>
      <c r="C714" s="127"/>
      <c r="D714" s="126"/>
      <c r="E714" s="265"/>
      <c r="F714" s="125"/>
      <c r="G714" s="126"/>
      <c r="H714" s="126"/>
      <c r="I714" s="126"/>
      <c r="J714" s="126"/>
      <c r="K714" s="126"/>
      <c r="L714" s="126"/>
      <c r="M714" s="129"/>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row>
    <row r="715" spans="1:35" x14ac:dyDescent="0.35">
      <c r="A715" s="125"/>
      <c r="B715" s="126"/>
      <c r="C715" s="127"/>
      <c r="D715" s="126"/>
      <c r="E715" s="265"/>
      <c r="F715" s="125"/>
      <c r="G715" s="126"/>
      <c r="H715" s="126"/>
      <c r="I715" s="126"/>
      <c r="J715" s="126"/>
      <c r="K715" s="126"/>
      <c r="L715" s="126"/>
      <c r="M715" s="129"/>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row>
    <row r="716" spans="1:35" x14ac:dyDescent="0.35">
      <c r="A716" s="125"/>
      <c r="B716" s="126"/>
      <c r="C716" s="127"/>
      <c r="D716" s="126"/>
      <c r="E716" s="265"/>
      <c r="F716" s="125"/>
      <c r="G716" s="126"/>
      <c r="H716" s="126"/>
      <c r="I716" s="126"/>
      <c r="J716" s="126"/>
      <c r="K716" s="126"/>
      <c r="L716" s="126"/>
      <c r="M716" s="129"/>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row>
    <row r="717" spans="1:35" x14ac:dyDescent="0.35">
      <c r="A717" s="125"/>
      <c r="B717" s="126"/>
      <c r="C717" s="127"/>
      <c r="D717" s="126"/>
      <c r="E717" s="265"/>
      <c r="F717" s="125"/>
      <c r="G717" s="126"/>
      <c r="H717" s="126"/>
      <c r="I717" s="126"/>
      <c r="J717" s="126"/>
      <c r="K717" s="126"/>
      <c r="L717" s="126"/>
      <c r="M717" s="129"/>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row>
    <row r="718" spans="1:35" x14ac:dyDescent="0.35">
      <c r="A718" s="125"/>
      <c r="B718" s="126"/>
      <c r="C718" s="127"/>
      <c r="D718" s="126"/>
      <c r="E718" s="265"/>
      <c r="F718" s="125"/>
      <c r="G718" s="126"/>
      <c r="H718" s="126"/>
      <c r="I718" s="126"/>
      <c r="J718" s="126"/>
      <c r="K718" s="126"/>
      <c r="L718" s="126"/>
      <c r="M718" s="129"/>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row>
    <row r="719" spans="1:35" x14ac:dyDescent="0.35">
      <c r="A719" s="125"/>
      <c r="B719" s="126"/>
      <c r="C719" s="127"/>
      <c r="D719" s="126"/>
      <c r="E719" s="265"/>
      <c r="F719" s="125"/>
      <c r="G719" s="126"/>
      <c r="H719" s="126"/>
      <c r="I719" s="126"/>
      <c r="J719" s="126"/>
      <c r="K719" s="126"/>
      <c r="L719" s="126"/>
      <c r="M719" s="129"/>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row>
    <row r="720" spans="1:35" x14ac:dyDescent="0.35">
      <c r="A720" s="125"/>
      <c r="B720" s="126"/>
      <c r="C720" s="127"/>
      <c r="D720" s="126"/>
      <c r="E720" s="265"/>
      <c r="F720" s="125"/>
      <c r="G720" s="126"/>
      <c r="H720" s="126"/>
      <c r="I720" s="126"/>
      <c r="J720" s="126"/>
      <c r="K720" s="126"/>
      <c r="L720" s="126"/>
      <c r="M720" s="129"/>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row>
    <row r="721" spans="1:35" x14ac:dyDescent="0.35">
      <c r="A721" s="125"/>
      <c r="B721" s="126"/>
      <c r="C721" s="127"/>
      <c r="D721" s="126"/>
      <c r="E721" s="265"/>
      <c r="F721" s="125"/>
      <c r="G721" s="126"/>
      <c r="H721" s="126"/>
      <c r="I721" s="126"/>
      <c r="J721" s="126"/>
      <c r="K721" s="126"/>
      <c r="L721" s="126"/>
      <c r="M721" s="129"/>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row>
    <row r="722" spans="1:35" x14ac:dyDescent="0.35">
      <c r="A722" s="125"/>
      <c r="B722" s="126"/>
      <c r="C722" s="127"/>
      <c r="D722" s="126"/>
      <c r="E722" s="265"/>
      <c r="F722" s="125"/>
      <c r="G722" s="126"/>
      <c r="H722" s="126"/>
      <c r="I722" s="126"/>
      <c r="J722" s="126"/>
      <c r="K722" s="126"/>
      <c r="L722" s="126"/>
      <c r="M722" s="129"/>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row>
    <row r="723" spans="1:35" x14ac:dyDescent="0.35">
      <c r="A723" s="125"/>
      <c r="B723" s="126"/>
      <c r="C723" s="127"/>
      <c r="D723" s="126"/>
      <c r="E723" s="265"/>
      <c r="F723" s="125"/>
      <c r="G723" s="126"/>
      <c r="H723" s="126"/>
      <c r="I723" s="126"/>
      <c r="J723" s="126"/>
      <c r="K723" s="126"/>
      <c r="L723" s="126"/>
      <c r="M723" s="129"/>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row>
    <row r="724" spans="1:35" x14ac:dyDescent="0.35">
      <c r="A724" s="125"/>
      <c r="B724" s="126"/>
      <c r="C724" s="127"/>
      <c r="D724" s="126"/>
      <c r="E724" s="265"/>
      <c r="F724" s="125"/>
      <c r="G724" s="126"/>
      <c r="H724" s="126"/>
      <c r="I724" s="126"/>
      <c r="J724" s="126"/>
      <c r="K724" s="126"/>
      <c r="L724" s="126"/>
      <c r="M724" s="129"/>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row>
    <row r="725" spans="1:35" x14ac:dyDescent="0.35">
      <c r="A725" s="125"/>
      <c r="B725" s="126"/>
      <c r="C725" s="127"/>
      <c r="D725" s="126"/>
      <c r="E725" s="265"/>
      <c r="F725" s="125"/>
      <c r="G725" s="126"/>
      <c r="H725" s="126"/>
      <c r="I725" s="126"/>
      <c r="J725" s="126"/>
      <c r="K725" s="126"/>
      <c r="L725" s="126"/>
      <c r="M725" s="129"/>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row>
    <row r="726" spans="1:35" x14ac:dyDescent="0.35">
      <c r="A726" s="125"/>
      <c r="B726" s="126"/>
      <c r="C726" s="127"/>
      <c r="D726" s="126"/>
      <c r="E726" s="265"/>
      <c r="F726" s="125"/>
      <c r="G726" s="126"/>
      <c r="H726" s="126"/>
      <c r="I726" s="126"/>
      <c r="J726" s="126"/>
      <c r="K726" s="126"/>
      <c r="L726" s="126"/>
      <c r="M726" s="129"/>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row>
    <row r="727" spans="1:35" x14ac:dyDescent="0.35">
      <c r="A727" s="125"/>
      <c r="B727" s="126"/>
      <c r="C727" s="127"/>
      <c r="D727" s="126"/>
      <c r="E727" s="265"/>
      <c r="F727" s="125"/>
      <c r="G727" s="126"/>
      <c r="H727" s="126"/>
      <c r="I727" s="126"/>
      <c r="J727" s="126"/>
      <c r="K727" s="126"/>
      <c r="L727" s="126"/>
      <c r="M727" s="129"/>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row>
    <row r="728" spans="1:35" x14ac:dyDescent="0.35">
      <c r="A728" s="125"/>
      <c r="B728" s="126"/>
      <c r="C728" s="127"/>
      <c r="D728" s="126"/>
      <c r="E728" s="265"/>
      <c r="F728" s="125"/>
      <c r="G728" s="126"/>
      <c r="H728" s="126"/>
      <c r="I728" s="126"/>
      <c r="J728" s="126"/>
      <c r="K728" s="126"/>
      <c r="L728" s="126"/>
      <c r="M728" s="129"/>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row>
    <row r="729" spans="1:35" x14ac:dyDescent="0.35">
      <c r="A729" s="125"/>
      <c r="B729" s="126"/>
      <c r="C729" s="127"/>
      <c r="D729" s="126"/>
      <c r="E729" s="265"/>
      <c r="F729" s="125"/>
      <c r="G729" s="126"/>
      <c r="H729" s="126"/>
      <c r="I729" s="126"/>
      <c r="J729" s="126"/>
      <c r="K729" s="126"/>
      <c r="L729" s="126"/>
      <c r="M729" s="129"/>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row>
    <row r="730" spans="1:35" x14ac:dyDescent="0.35">
      <c r="A730" s="125"/>
      <c r="B730" s="126"/>
      <c r="C730" s="127"/>
      <c r="D730" s="126"/>
      <c r="E730" s="265"/>
      <c r="F730" s="125"/>
      <c r="G730" s="126"/>
      <c r="H730" s="126"/>
      <c r="I730" s="126"/>
      <c r="J730" s="126"/>
      <c r="K730" s="126"/>
      <c r="L730" s="126"/>
      <c r="M730" s="129"/>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row>
    <row r="731" spans="1:35" x14ac:dyDescent="0.35">
      <c r="A731" s="125"/>
      <c r="B731" s="126"/>
      <c r="C731" s="127"/>
      <c r="D731" s="126"/>
      <c r="E731" s="265"/>
      <c r="F731" s="125"/>
      <c r="G731" s="126"/>
      <c r="H731" s="126"/>
      <c r="I731" s="126"/>
      <c r="J731" s="126"/>
      <c r="K731" s="126"/>
      <c r="L731" s="126"/>
      <c r="M731" s="129"/>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row>
    <row r="732" spans="1:35" x14ac:dyDescent="0.35">
      <c r="A732" s="125"/>
      <c r="B732" s="126"/>
      <c r="C732" s="127"/>
      <c r="D732" s="126"/>
      <c r="E732" s="265"/>
      <c r="F732" s="125"/>
      <c r="G732" s="126"/>
      <c r="H732" s="126"/>
      <c r="I732" s="126"/>
      <c r="J732" s="126"/>
      <c r="K732" s="126"/>
      <c r="L732" s="126"/>
      <c r="M732" s="129"/>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row>
    <row r="733" spans="1:35" x14ac:dyDescent="0.35">
      <c r="A733" s="125"/>
      <c r="B733" s="126"/>
      <c r="C733" s="127"/>
      <c r="D733" s="126"/>
      <c r="E733" s="265"/>
      <c r="F733" s="125"/>
      <c r="G733" s="126"/>
      <c r="H733" s="126"/>
      <c r="I733" s="126"/>
      <c r="J733" s="126"/>
      <c r="K733" s="126"/>
      <c r="L733" s="126"/>
      <c r="M733" s="129"/>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row>
    <row r="734" spans="1:35" x14ac:dyDescent="0.35">
      <c r="A734" s="125"/>
      <c r="B734" s="126"/>
      <c r="C734" s="127"/>
      <c r="D734" s="126"/>
      <c r="E734" s="265"/>
      <c r="F734" s="125"/>
      <c r="G734" s="126"/>
      <c r="H734" s="126"/>
      <c r="I734" s="126"/>
      <c r="J734" s="126"/>
      <c r="K734" s="126"/>
      <c r="L734" s="126"/>
      <c r="M734" s="129"/>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row>
    <row r="735" spans="1:35" x14ac:dyDescent="0.35">
      <c r="A735" s="125"/>
      <c r="B735" s="126"/>
      <c r="C735" s="127"/>
      <c r="D735" s="126"/>
      <c r="E735" s="265"/>
      <c r="F735" s="125"/>
      <c r="G735" s="126"/>
      <c r="H735" s="126"/>
      <c r="I735" s="126"/>
      <c r="J735" s="126"/>
      <c r="K735" s="126"/>
      <c r="L735" s="126"/>
      <c r="M735" s="129"/>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row>
    <row r="736" spans="1:35" x14ac:dyDescent="0.35">
      <c r="A736" s="125"/>
      <c r="B736" s="126"/>
      <c r="C736" s="127"/>
      <c r="D736" s="126"/>
      <c r="E736" s="265"/>
      <c r="F736" s="125"/>
      <c r="G736" s="126"/>
      <c r="H736" s="126"/>
      <c r="I736" s="126"/>
      <c r="J736" s="126"/>
      <c r="K736" s="126"/>
      <c r="L736" s="126"/>
      <c r="M736" s="129"/>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row>
    <row r="737" spans="1:35" x14ac:dyDescent="0.35">
      <c r="A737" s="125"/>
      <c r="B737" s="126"/>
      <c r="C737" s="127"/>
      <c r="D737" s="126"/>
      <c r="E737" s="265"/>
      <c r="F737" s="125"/>
      <c r="G737" s="126"/>
      <c r="H737" s="126"/>
      <c r="I737" s="126"/>
      <c r="J737" s="126"/>
      <c r="K737" s="126"/>
      <c r="L737" s="126"/>
      <c r="M737" s="129"/>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row>
    <row r="738" spans="1:35" x14ac:dyDescent="0.35">
      <c r="A738" s="125"/>
      <c r="B738" s="126"/>
      <c r="C738" s="127"/>
      <c r="D738" s="126"/>
      <c r="E738" s="265"/>
      <c r="F738" s="125"/>
      <c r="G738" s="126"/>
      <c r="H738" s="126"/>
      <c r="I738" s="126"/>
      <c r="J738" s="126"/>
      <c r="K738" s="126"/>
      <c r="L738" s="126"/>
      <c r="M738" s="129"/>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row>
    <row r="739" spans="1:35" x14ac:dyDescent="0.35">
      <c r="A739" s="125"/>
      <c r="B739" s="126"/>
      <c r="C739" s="127"/>
      <c r="D739" s="126"/>
      <c r="E739" s="265"/>
      <c r="F739" s="125"/>
      <c r="G739" s="126"/>
      <c r="H739" s="126"/>
      <c r="I739" s="126"/>
      <c r="J739" s="126"/>
      <c r="K739" s="126"/>
      <c r="L739" s="126"/>
      <c r="M739" s="129"/>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row>
    <row r="740" spans="1:35" x14ac:dyDescent="0.35">
      <c r="A740" s="125"/>
      <c r="B740" s="126"/>
      <c r="C740" s="127"/>
      <c r="D740" s="126"/>
      <c r="E740" s="265"/>
      <c r="F740" s="125"/>
      <c r="G740" s="126"/>
      <c r="H740" s="126"/>
      <c r="I740" s="126"/>
      <c r="J740" s="126"/>
      <c r="K740" s="126"/>
      <c r="L740" s="126"/>
      <c r="M740" s="129"/>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row>
    <row r="741" spans="1:35" x14ac:dyDescent="0.35">
      <c r="A741" s="125"/>
      <c r="B741" s="126"/>
      <c r="C741" s="127"/>
      <c r="D741" s="126"/>
      <c r="E741" s="265"/>
      <c r="F741" s="125"/>
      <c r="G741" s="126"/>
      <c r="H741" s="126"/>
      <c r="I741" s="126"/>
      <c r="J741" s="126"/>
      <c r="K741" s="126"/>
      <c r="L741" s="126"/>
      <c r="M741" s="129"/>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row>
    <row r="742" spans="1:35" x14ac:dyDescent="0.35">
      <c r="A742" s="125"/>
      <c r="B742" s="126"/>
      <c r="C742" s="127"/>
      <c r="D742" s="126"/>
      <c r="E742" s="265"/>
      <c r="F742" s="125"/>
      <c r="G742" s="126"/>
      <c r="H742" s="126"/>
      <c r="I742" s="126"/>
      <c r="J742" s="126"/>
      <c r="K742" s="126"/>
      <c r="L742" s="126"/>
      <c r="M742" s="129"/>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row>
    <row r="743" spans="1:35" x14ac:dyDescent="0.35">
      <c r="A743" s="125"/>
      <c r="B743" s="126"/>
      <c r="C743" s="127"/>
      <c r="D743" s="126"/>
      <c r="E743" s="265"/>
      <c r="F743" s="125"/>
      <c r="G743" s="126"/>
      <c r="H743" s="126"/>
      <c r="I743" s="126"/>
      <c r="J743" s="126"/>
      <c r="K743" s="126"/>
      <c r="L743" s="126"/>
      <c r="M743" s="129"/>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row>
    <row r="744" spans="1:35" x14ac:dyDescent="0.35">
      <c r="A744" s="125"/>
      <c r="B744" s="126"/>
      <c r="C744" s="127"/>
      <c r="D744" s="126"/>
      <c r="E744" s="265"/>
      <c r="F744" s="125"/>
      <c r="G744" s="126"/>
      <c r="H744" s="126"/>
      <c r="I744" s="126"/>
      <c r="J744" s="126"/>
      <c r="K744" s="126"/>
      <c r="L744" s="126"/>
      <c r="M744" s="129"/>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row>
    <row r="745" spans="1:35" x14ac:dyDescent="0.35">
      <c r="A745" s="125"/>
      <c r="B745" s="126"/>
      <c r="C745" s="127"/>
      <c r="D745" s="126"/>
      <c r="E745" s="265"/>
      <c r="F745" s="125"/>
      <c r="G745" s="126"/>
      <c r="H745" s="126"/>
      <c r="I745" s="126"/>
      <c r="J745" s="126"/>
      <c r="K745" s="126"/>
      <c r="L745" s="126"/>
      <c r="M745" s="129"/>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row>
    <row r="746" spans="1:35" x14ac:dyDescent="0.35">
      <c r="A746" s="125"/>
      <c r="B746" s="126"/>
      <c r="C746" s="127"/>
      <c r="D746" s="126"/>
      <c r="E746" s="265"/>
      <c r="F746" s="125"/>
      <c r="G746" s="126"/>
      <c r="H746" s="126"/>
      <c r="I746" s="126"/>
      <c r="J746" s="126"/>
      <c r="K746" s="126"/>
      <c r="L746" s="126"/>
      <c r="M746" s="129"/>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row>
    <row r="747" spans="1:35" x14ac:dyDescent="0.35">
      <c r="A747" s="125"/>
      <c r="B747" s="126"/>
      <c r="C747" s="127"/>
      <c r="D747" s="126"/>
      <c r="E747" s="265"/>
      <c r="F747" s="125"/>
      <c r="G747" s="126"/>
      <c r="H747" s="126"/>
      <c r="I747" s="126"/>
      <c r="J747" s="126"/>
      <c r="K747" s="126"/>
      <c r="L747" s="126"/>
      <c r="M747" s="129"/>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row>
    <row r="748" spans="1:35" x14ac:dyDescent="0.35">
      <c r="A748" s="125"/>
      <c r="B748" s="126"/>
      <c r="C748" s="127"/>
      <c r="D748" s="126"/>
      <c r="E748" s="265"/>
      <c r="F748" s="125"/>
      <c r="G748" s="126"/>
      <c r="H748" s="126"/>
      <c r="I748" s="126"/>
      <c r="J748" s="126"/>
      <c r="K748" s="126"/>
      <c r="L748" s="126"/>
      <c r="M748" s="129"/>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row>
    <row r="749" spans="1:35" x14ac:dyDescent="0.35">
      <c r="A749" s="125"/>
      <c r="B749" s="126"/>
      <c r="C749" s="127"/>
      <c r="D749" s="126"/>
      <c r="E749" s="265"/>
      <c r="F749" s="125"/>
      <c r="G749" s="126"/>
      <c r="H749" s="126"/>
      <c r="I749" s="126"/>
      <c r="J749" s="126"/>
      <c r="K749" s="126"/>
      <c r="L749" s="126"/>
      <c r="M749" s="129"/>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row>
    <row r="750" spans="1:35" x14ac:dyDescent="0.35">
      <c r="A750" s="125"/>
      <c r="B750" s="126"/>
      <c r="C750" s="127"/>
      <c r="D750" s="126"/>
      <c r="E750" s="265"/>
      <c r="F750" s="125"/>
      <c r="G750" s="126"/>
      <c r="H750" s="126"/>
      <c r="I750" s="126"/>
      <c r="J750" s="126"/>
      <c r="K750" s="126"/>
      <c r="L750" s="126"/>
      <c r="M750" s="129"/>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row>
    <row r="751" spans="1:35" x14ac:dyDescent="0.35">
      <c r="A751" s="125"/>
      <c r="B751" s="126"/>
      <c r="C751" s="127"/>
      <c r="D751" s="126"/>
      <c r="E751" s="265"/>
      <c r="F751" s="125"/>
      <c r="G751" s="126"/>
      <c r="H751" s="126"/>
      <c r="I751" s="126"/>
      <c r="J751" s="126"/>
      <c r="K751" s="126"/>
      <c r="L751" s="126"/>
      <c r="M751" s="129"/>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row>
    <row r="752" spans="1:35" x14ac:dyDescent="0.35">
      <c r="A752" s="125"/>
      <c r="B752" s="126"/>
      <c r="C752" s="127"/>
      <c r="D752" s="126"/>
      <c r="E752" s="265"/>
      <c r="F752" s="125"/>
      <c r="G752" s="126"/>
      <c r="H752" s="126"/>
      <c r="I752" s="126"/>
      <c r="J752" s="126"/>
      <c r="K752" s="126"/>
      <c r="L752" s="126"/>
      <c r="M752" s="129"/>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row>
  </sheetData>
  <mergeCells count="21">
    <mergeCell ref="C9:C11"/>
    <mergeCell ref="D9:D11"/>
    <mergeCell ref="F9:F11"/>
    <mergeCell ref="I12:I19"/>
    <mergeCell ref="B6:B8"/>
    <mergeCell ref="C6:C8"/>
    <mergeCell ref="D6:D8"/>
    <mergeCell ref="E6:E8"/>
    <mergeCell ref="F6:F8"/>
    <mergeCell ref="C12:C19"/>
    <mergeCell ref="F12:F19"/>
    <mergeCell ref="D12:D19"/>
    <mergeCell ref="B12:B19"/>
    <mergeCell ref="B9:B11"/>
    <mergeCell ref="B22:B27"/>
    <mergeCell ref="C22:C27"/>
    <mergeCell ref="F22:F27"/>
    <mergeCell ref="H22:H25"/>
    <mergeCell ref="I22:I25"/>
    <mergeCell ref="I26:I27"/>
    <mergeCell ref="D22:D27"/>
  </mergeCells>
  <phoneticPr fontId="11" type="noConversion"/>
  <conditionalFormatting sqref="J6:J19">
    <cfRule type="cellIs" dxfId="64" priority="3" operator="equal">
      <formula>#REF!</formula>
    </cfRule>
    <cfRule type="cellIs" dxfId="63" priority="4" operator="equal">
      <formula>#REF!</formula>
    </cfRule>
    <cfRule type="cellIs" dxfId="62" priority="5" operator="equal">
      <formula>#REF!</formula>
    </cfRule>
  </conditionalFormatting>
  <conditionalFormatting sqref="J6:J29">
    <cfRule type="cellIs" dxfId="61" priority="1" operator="equal">
      <formula>"Fail"</formula>
    </cfRule>
    <cfRule type="cellIs" dxfId="60" priority="2" operator="equal">
      <formula>"Pass"</formula>
    </cfRule>
  </conditionalFormatting>
  <conditionalFormatting sqref="J22:J29">
    <cfRule type="cellIs" dxfId="59" priority="33" operator="equal">
      <formula>#REF!</formula>
    </cfRule>
    <cfRule type="cellIs" dxfId="58" priority="34" operator="equal">
      <formula>#REF!</formula>
    </cfRule>
    <cfRule type="cellIs" dxfId="57" priority="35" operator="equal">
      <formula>#REF!</formula>
    </cfRule>
  </conditionalFormatting>
  <dataValidations count="1">
    <dataValidation type="list" allowBlank="1" showInputMessage="1" showErrorMessage="1" sqref="J6:J19 J22:J29" xr:uid="{DBEF00AB-E5D1-493D-9380-E92C6E91CD38}">
      <formula1>$J$34:$J$38</formula1>
    </dataValidation>
  </dataValidations>
  <pageMargins left="0.23622047244094491" right="0.23622047244094491" top="0.74803149606299213" bottom="0.74803149606299213" header="0.31496062992125984" footer="0.31496062992125984"/>
  <pageSetup paperSize="8" scale="2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AY682"/>
  <sheetViews>
    <sheetView topLeftCell="B1" zoomScale="80" zoomScaleNormal="80" workbookViewId="0">
      <selection activeCell="B4" sqref="B4"/>
    </sheetView>
  </sheetViews>
  <sheetFormatPr defaultColWidth="9.1796875" defaultRowHeight="14.5" outlineLevelRow="1" x14ac:dyDescent="0.35"/>
  <cols>
    <col min="1" max="1" width="20.1796875" style="14" customWidth="1"/>
    <col min="2" max="2" width="13.1796875" style="5" customWidth="1"/>
    <col min="3" max="3" width="70.1796875" style="13" customWidth="1"/>
    <col min="4" max="4" width="12.54296875" style="5" customWidth="1"/>
    <col min="5" max="5" width="12.54296875" style="266" customWidth="1"/>
    <col min="6" max="6" width="58.453125" style="14" customWidth="1"/>
    <col min="7" max="7" width="51.453125" style="5" customWidth="1"/>
    <col min="8" max="8" width="78" style="5" customWidth="1"/>
    <col min="9" max="9" width="66.54296875" style="5" customWidth="1"/>
    <col min="10" max="10" width="16.26953125" style="5" customWidth="1"/>
    <col min="11" max="11" width="65.54296875" style="5" customWidth="1"/>
    <col min="12" max="12" width="21.453125" style="5" bestFit="1" customWidth="1"/>
    <col min="13" max="13" width="9.81640625" style="15" hidden="1" customWidth="1"/>
    <col min="14" max="14" width="18" style="5" hidden="1" customWidth="1"/>
    <col min="15" max="15" width="9.1796875" style="5" hidden="1" customWidth="1"/>
    <col min="16" max="16384" width="9.1796875" style="5"/>
  </cols>
  <sheetData>
    <row r="1" spans="1:51" x14ac:dyDescent="0.35">
      <c r="A1" s="24"/>
      <c r="B1" s="17"/>
      <c r="C1" s="23" t="s">
        <v>917</v>
      </c>
      <c r="D1" s="24"/>
      <c r="E1" s="263"/>
      <c r="F1"/>
      <c r="G1" s="1"/>
      <c r="H1" s="1"/>
      <c r="I1" s="1"/>
      <c r="J1" s="2"/>
      <c r="K1" s="3"/>
      <c r="L1" s="3"/>
      <c r="M1" s="4"/>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spans="1:51" ht="13.4" hidden="1" customHeight="1" outlineLevel="1" x14ac:dyDescent="0.35">
      <c r="A2" s="1"/>
      <c r="B2" s="1"/>
      <c r="C2" s="1"/>
      <c r="D2" s="1"/>
      <c r="E2" s="72"/>
      <c r="F2" s="1"/>
      <c r="G2" s="1"/>
      <c r="H2" s="1"/>
      <c r="I2" s="1"/>
      <c r="J2" s="1"/>
      <c r="K2" s="1"/>
      <c r="L2" s="1"/>
      <c r="M2" s="4"/>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row>
    <row r="3" spans="1:51" ht="14.25" hidden="1" customHeight="1" outlineLevel="1" x14ac:dyDescent="0.35">
      <c r="A3" s="8"/>
      <c r="B3" s="6"/>
      <c r="C3" s="7"/>
      <c r="D3" s="8"/>
      <c r="E3" s="264"/>
      <c r="F3" s="8"/>
      <c r="G3" s="8"/>
      <c r="H3" s="8"/>
      <c r="I3" s="8"/>
      <c r="J3" s="9"/>
      <c r="K3" s="10"/>
      <c r="L3" s="10"/>
      <c r="M3" s="4"/>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row>
    <row r="4" spans="1:51" ht="62.25" customHeight="1" collapsed="1" x14ac:dyDescent="0.35">
      <c r="A4" s="136" t="s">
        <v>216</v>
      </c>
      <c r="B4" s="25" t="s">
        <v>26</v>
      </c>
      <c r="C4" s="19" t="s">
        <v>0</v>
      </c>
      <c r="D4" s="20" t="s">
        <v>484</v>
      </c>
      <c r="E4" s="20" t="s">
        <v>752</v>
      </c>
      <c r="F4" s="21" t="s">
        <v>16</v>
      </c>
      <c r="G4" s="21" t="s">
        <v>239</v>
      </c>
      <c r="H4" s="22" t="s">
        <v>1</v>
      </c>
      <c r="I4" s="22" t="s">
        <v>15</v>
      </c>
      <c r="J4" s="18" t="s">
        <v>2</v>
      </c>
      <c r="K4" s="18" t="s">
        <v>288</v>
      </c>
      <c r="L4" s="18" t="s">
        <v>3</v>
      </c>
      <c r="M4" s="304" t="s">
        <v>4</v>
      </c>
      <c r="N4" s="103" t="s">
        <v>322</v>
      </c>
      <c r="O4" s="216" t="s">
        <v>866</v>
      </c>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row>
    <row r="5" spans="1:51" ht="13" x14ac:dyDescent="0.35">
      <c r="A5" s="324" t="s">
        <v>33</v>
      </c>
      <c r="B5" s="201"/>
      <c r="C5" s="27"/>
      <c r="D5" s="28"/>
      <c r="E5" s="28"/>
      <c r="F5" s="28"/>
      <c r="G5" s="28"/>
      <c r="H5" s="28"/>
      <c r="I5" s="28"/>
      <c r="J5" s="28"/>
      <c r="K5" s="28"/>
      <c r="L5" s="28"/>
      <c r="M5" s="29"/>
      <c r="N5" s="305"/>
      <c r="O5" s="305"/>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row>
    <row r="6" spans="1:51" ht="125.25" customHeight="1" x14ac:dyDescent="0.35">
      <c r="A6" s="340" t="s">
        <v>1124</v>
      </c>
      <c r="B6" s="400" t="s">
        <v>34</v>
      </c>
      <c r="C6" s="423" t="s">
        <v>684</v>
      </c>
      <c r="D6" s="408" t="s">
        <v>5</v>
      </c>
      <c r="E6" s="416" t="s">
        <v>14</v>
      </c>
      <c r="F6" s="306" t="s">
        <v>848</v>
      </c>
      <c r="G6" s="30" t="s">
        <v>753</v>
      </c>
      <c r="H6" s="30" t="s">
        <v>1369</v>
      </c>
      <c r="I6" s="30" t="s">
        <v>605</v>
      </c>
      <c r="J6" s="31" t="s">
        <v>6</v>
      </c>
      <c r="K6" s="37"/>
      <c r="L6" s="37"/>
      <c r="M6" s="32">
        <f>IF(J6="","0",IF(J6="Pass",1,IF(J6="Not Testable",1,IF(J6="Fail",0,IF(J6="TBD",0,IF(J6="N/A (Please provide reason)",1))))))</f>
        <v>0</v>
      </c>
      <c r="N6" s="105">
        <f>IF(AND(D6="M",J6="N/A (Please provide reason)"),1,0)</f>
        <v>0</v>
      </c>
      <c r="O6" s="214">
        <f>IF(E6 = "YES",1,0)</f>
        <v>1</v>
      </c>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row>
    <row r="7" spans="1:51" ht="114.75" customHeight="1" x14ac:dyDescent="0.35">
      <c r="A7" s="340" t="s">
        <v>1125</v>
      </c>
      <c r="B7" s="401"/>
      <c r="C7" s="430"/>
      <c r="D7" s="409"/>
      <c r="E7" s="417"/>
      <c r="F7" s="306" t="s">
        <v>849</v>
      </c>
      <c r="G7" s="30" t="s">
        <v>754</v>
      </c>
      <c r="H7" s="30" t="s">
        <v>955</v>
      </c>
      <c r="I7" s="30" t="s">
        <v>67</v>
      </c>
      <c r="J7" s="31" t="s">
        <v>6</v>
      </c>
      <c r="K7" s="37"/>
      <c r="L7" s="37"/>
      <c r="M7" s="32">
        <f t="shared" ref="M7" si="0">IF(J7="","0",IF(J7="Pass",1,IF(J7="Not Testable",1,IF(J7="Fail",0,IF(J7="TBD",0,IF(J7="N/A (Please provide reason)",1))))))</f>
        <v>0</v>
      </c>
      <c r="N7" s="105">
        <f>IF(AND(D6="M",J7="N/A (Please provide reason)"),1,0)</f>
        <v>0</v>
      </c>
      <c r="O7" s="214">
        <f>IF(E6 = "YES",1,0)</f>
        <v>1</v>
      </c>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row>
    <row r="8" spans="1:51" ht="114.75" customHeight="1" x14ac:dyDescent="0.35">
      <c r="A8" s="340" t="s">
        <v>1126</v>
      </c>
      <c r="B8" s="418"/>
      <c r="C8" s="424"/>
      <c r="D8" s="410"/>
      <c r="E8" s="422"/>
      <c r="F8" s="306" t="s">
        <v>850</v>
      </c>
      <c r="G8" s="30" t="s">
        <v>755</v>
      </c>
      <c r="H8" s="30" t="s">
        <v>956</v>
      </c>
      <c r="I8" s="30" t="s">
        <v>485</v>
      </c>
      <c r="J8" s="31" t="s">
        <v>6</v>
      </c>
      <c r="K8" s="37"/>
      <c r="L8" s="37"/>
      <c r="M8" s="32">
        <f t="shared" ref="M8" si="1">IF(J8="","0",IF(J8="Pass",1,IF(J8="Not Testable",1,IF(J8="Fail",0,IF(J8="TBD",0,IF(J8="N/A (Please provide reason)",1))))))</f>
        <v>0</v>
      </c>
      <c r="N8" s="105">
        <f>IF(AND(D6="M",J8="N/A (Please provide reason)"),1,0)</f>
        <v>0</v>
      </c>
      <c r="O8" s="214">
        <f>IF(E6 = "YES",1,0)</f>
        <v>1</v>
      </c>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row>
    <row r="9" spans="1:51" ht="77.25" customHeight="1" x14ac:dyDescent="0.35">
      <c r="A9" s="40" t="s">
        <v>1127</v>
      </c>
      <c r="B9" s="425" t="s">
        <v>35</v>
      </c>
      <c r="C9" s="404" t="s">
        <v>658</v>
      </c>
      <c r="D9" s="408" t="s">
        <v>5</v>
      </c>
      <c r="E9" s="416" t="s">
        <v>14</v>
      </c>
      <c r="F9" s="306" t="s">
        <v>851</v>
      </c>
      <c r="G9" s="200" t="s">
        <v>756</v>
      </c>
      <c r="H9" s="33" t="s">
        <v>757</v>
      </c>
      <c r="I9" s="296" t="s">
        <v>395</v>
      </c>
      <c r="J9" s="31" t="s">
        <v>6</v>
      </c>
      <c r="K9" s="37"/>
      <c r="L9" s="37"/>
      <c r="M9" s="32">
        <f t="shared" ref="M9:M28" si="2">IF(J9="","0",IF(J9="Pass",1,IF(J9="Not Testable",1,IF(J9="Fail",0,IF(J9="TBD",0,IF(J9="N/A (Please provide reason)",1))))))</f>
        <v>0</v>
      </c>
      <c r="N9" s="105">
        <f>IF(AND(D9="M",J9="N/A (Please provide reason)"),1,0)</f>
        <v>0</v>
      </c>
      <c r="O9" s="214">
        <f>IF(E9 = "YES",1,0)</f>
        <v>1</v>
      </c>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row>
    <row r="10" spans="1:51" ht="77.25" customHeight="1" x14ac:dyDescent="0.35">
      <c r="A10" s="40" t="s">
        <v>1128</v>
      </c>
      <c r="B10" s="427"/>
      <c r="C10" s="406"/>
      <c r="D10" s="410"/>
      <c r="E10" s="422"/>
      <c r="F10" s="306" t="s">
        <v>852</v>
      </c>
      <c r="G10" s="30" t="s">
        <v>758</v>
      </c>
      <c r="H10" s="30" t="s">
        <v>759</v>
      </c>
      <c r="I10" s="30" t="s">
        <v>485</v>
      </c>
      <c r="J10" s="31" t="s">
        <v>6</v>
      </c>
      <c r="K10" s="37"/>
      <c r="L10" s="37"/>
      <c r="M10" s="32">
        <f t="shared" ref="M10" si="3">IF(J10="","0",IF(J10="Pass",1,IF(J10="Not Testable",1,IF(J10="Fail",0,IF(J10="TBD",0,IF(J10="N/A (Please provide reason)",1))))))</f>
        <v>0</v>
      </c>
      <c r="N10" s="105">
        <f>IF(AND(D9="M",J10="N/A (Please provide reason)"),1,0)</f>
        <v>0</v>
      </c>
      <c r="O10" s="214">
        <f>IF(E9 = "YES",1,0)</f>
        <v>1</v>
      </c>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row>
    <row r="11" spans="1:51" ht="79.5" customHeight="1" x14ac:dyDescent="0.35">
      <c r="A11" s="40" t="s">
        <v>1129</v>
      </c>
      <c r="B11" s="425" t="s">
        <v>465</v>
      </c>
      <c r="C11" s="404" t="s">
        <v>685</v>
      </c>
      <c r="D11" s="408" t="s">
        <v>5</v>
      </c>
      <c r="E11" s="416" t="s">
        <v>14</v>
      </c>
      <c r="F11" s="423" t="s">
        <v>938</v>
      </c>
      <c r="G11" s="30" t="s">
        <v>760</v>
      </c>
      <c r="H11" s="30" t="s">
        <v>767</v>
      </c>
      <c r="I11" s="30" t="s">
        <v>466</v>
      </c>
      <c r="J11" s="31" t="s">
        <v>6</v>
      </c>
      <c r="K11" s="37"/>
      <c r="L11" s="37"/>
      <c r="M11" s="32">
        <f t="shared" ref="M11:M17" si="4">IF(J11="","0",IF(J11="Pass",1,IF(J11="Not Testable",1,IF(J11="Fail",0,IF(J11="TBD",0,IF(J11="N/A (Please provide reason)",1))))))</f>
        <v>0</v>
      </c>
      <c r="N11" s="105">
        <f>IF(AND(D11="M",J11="N/A (Please provide reason)"),1,0)</f>
        <v>0</v>
      </c>
      <c r="O11" s="214">
        <f>IF(E11 = "YES",1,0)</f>
        <v>1</v>
      </c>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row>
    <row r="12" spans="1:51" ht="93.65" customHeight="1" x14ac:dyDescent="0.35">
      <c r="A12" s="40" t="s">
        <v>1130</v>
      </c>
      <c r="B12" s="426"/>
      <c r="C12" s="405"/>
      <c r="D12" s="409"/>
      <c r="E12" s="417"/>
      <c r="F12" s="430"/>
      <c r="G12" s="30" t="s">
        <v>761</v>
      </c>
      <c r="H12" s="30" t="s">
        <v>768</v>
      </c>
      <c r="I12" s="30" t="s">
        <v>542</v>
      </c>
      <c r="J12" s="31" t="s">
        <v>6</v>
      </c>
      <c r="K12" s="37"/>
      <c r="L12" s="37"/>
      <c r="M12" s="32">
        <f t="shared" ref="M12" si="5">IF(J12="","0",IF(J12="Pass",1,IF(J12="Not Testable",1,IF(J12="Fail",0,IF(J12="TBD",0,IF(J12="N/A (Please provide reason)",1))))))</f>
        <v>0</v>
      </c>
      <c r="N12" s="105">
        <f>IF(AND(D11="M",J12="N/A (Please provide reason)"),1,0)</f>
        <v>0</v>
      </c>
      <c r="O12" s="214">
        <f>IF(E11 = "YES",1,0)</f>
        <v>1</v>
      </c>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row>
    <row r="13" spans="1:51" ht="77.25" customHeight="1" x14ac:dyDescent="0.35">
      <c r="A13" s="40" t="s">
        <v>1131</v>
      </c>
      <c r="B13" s="426"/>
      <c r="C13" s="405"/>
      <c r="D13" s="409"/>
      <c r="E13" s="417"/>
      <c r="F13" s="430"/>
      <c r="G13" s="30" t="s">
        <v>762</v>
      </c>
      <c r="H13" s="30" t="s">
        <v>769</v>
      </c>
      <c r="I13" s="30" t="s">
        <v>466</v>
      </c>
      <c r="J13" s="31" t="s">
        <v>6</v>
      </c>
      <c r="K13" s="37"/>
      <c r="L13" s="37"/>
      <c r="M13" s="32">
        <f t="shared" si="4"/>
        <v>0</v>
      </c>
      <c r="N13" s="105">
        <f>IF(AND(D11="M",J13="N/A (Please provide reason)"),1,0)</f>
        <v>0</v>
      </c>
      <c r="O13" s="214">
        <f>IF(E11 = "YES",1,0)</f>
        <v>1</v>
      </c>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row>
    <row r="14" spans="1:51" ht="105.75" customHeight="1" x14ac:dyDescent="0.35">
      <c r="A14" s="40" t="s">
        <v>1132</v>
      </c>
      <c r="B14" s="426"/>
      <c r="C14" s="405"/>
      <c r="D14" s="409"/>
      <c r="E14" s="417"/>
      <c r="F14" s="430"/>
      <c r="G14" s="30" t="s">
        <v>763</v>
      </c>
      <c r="H14" s="30" t="s">
        <v>770</v>
      </c>
      <c r="I14" s="30" t="s">
        <v>543</v>
      </c>
      <c r="J14" s="31" t="s">
        <v>6</v>
      </c>
      <c r="K14" s="37"/>
      <c r="L14" s="37"/>
      <c r="M14" s="32">
        <f t="shared" ref="M14" si="6">IF(J14="","0",IF(J14="Pass",1,IF(J14="Not Testable",1,IF(J14="Fail",0,IF(J14="TBD",0,IF(J14="N/A (Please provide reason)",1))))))</f>
        <v>0</v>
      </c>
      <c r="N14" s="105">
        <f>IF(AND(D11="M",J14="N/A (Please provide reason)"),1,0)</f>
        <v>0</v>
      </c>
      <c r="O14" s="214">
        <f>IF(E11 = "YES",1,0)</f>
        <v>1</v>
      </c>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row>
    <row r="15" spans="1:51" ht="95.25" customHeight="1" x14ac:dyDescent="0.35">
      <c r="A15" s="40" t="s">
        <v>1133</v>
      </c>
      <c r="B15" s="426"/>
      <c r="C15" s="405"/>
      <c r="D15" s="409"/>
      <c r="E15" s="417"/>
      <c r="F15" s="430"/>
      <c r="G15" s="30" t="s">
        <v>764</v>
      </c>
      <c r="H15" s="30" t="s">
        <v>771</v>
      </c>
      <c r="I15" s="30" t="s">
        <v>466</v>
      </c>
      <c r="J15" s="31" t="s">
        <v>6</v>
      </c>
      <c r="K15" s="37"/>
      <c r="L15" s="37"/>
      <c r="M15" s="32">
        <f t="shared" si="4"/>
        <v>0</v>
      </c>
      <c r="N15" s="105">
        <f>IF(AND(D11="M",J15="N/A (Please provide reason)"),1,0)</f>
        <v>0</v>
      </c>
      <c r="O15" s="214">
        <f>IF(E11 = "YES",1,0)</f>
        <v>1</v>
      </c>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row>
    <row r="16" spans="1:51" ht="95.25" customHeight="1" x14ac:dyDescent="0.35">
      <c r="A16" s="40" t="s">
        <v>1134</v>
      </c>
      <c r="B16" s="426"/>
      <c r="C16" s="405"/>
      <c r="D16" s="409"/>
      <c r="E16" s="417"/>
      <c r="F16" s="430"/>
      <c r="G16" s="30" t="s">
        <v>765</v>
      </c>
      <c r="H16" s="30" t="s">
        <v>772</v>
      </c>
      <c r="I16" s="30" t="s">
        <v>544</v>
      </c>
      <c r="J16" s="31" t="s">
        <v>6</v>
      </c>
      <c r="K16" s="37"/>
      <c r="L16" s="37"/>
      <c r="M16" s="32">
        <f t="shared" ref="M16" si="7">IF(J16="","0",IF(J16="Pass",1,IF(J16="Not Testable",1,IF(J16="Fail",0,IF(J16="TBD",0,IF(J16="N/A (Please provide reason)",1))))))</f>
        <v>0</v>
      </c>
      <c r="N16" s="105">
        <f>IF(AND(D11="M",J16="N/A (Please provide reason)"),1,0)</f>
        <v>0</v>
      </c>
      <c r="O16" s="214">
        <f>IF(E11 = "YES",1,0)</f>
        <v>1</v>
      </c>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row>
    <row r="17" spans="1:51" ht="80.25" customHeight="1" x14ac:dyDescent="0.35">
      <c r="A17" s="40" t="s">
        <v>1135</v>
      </c>
      <c r="B17" s="427"/>
      <c r="C17" s="406"/>
      <c r="D17" s="410"/>
      <c r="E17" s="422"/>
      <c r="F17" s="424"/>
      <c r="G17" s="30" t="s">
        <v>766</v>
      </c>
      <c r="H17" s="30" t="s">
        <v>773</v>
      </c>
      <c r="I17" s="30" t="s">
        <v>466</v>
      </c>
      <c r="J17" s="31" t="s">
        <v>6</v>
      </c>
      <c r="K17" s="37"/>
      <c r="L17" s="37"/>
      <c r="M17" s="32">
        <f t="shared" si="4"/>
        <v>0</v>
      </c>
      <c r="N17" s="105">
        <f>IF(AND(D11="M",J17="N/A (Please provide reason)"),1,0)</f>
        <v>0</v>
      </c>
      <c r="O17" s="214">
        <f>IF(E11 = "YES",1,0)</f>
        <v>1</v>
      </c>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row>
    <row r="18" spans="1:51" ht="80.25" customHeight="1" x14ac:dyDescent="0.35">
      <c r="A18" s="40" t="s">
        <v>1136</v>
      </c>
      <c r="B18" s="425" t="s">
        <v>467</v>
      </c>
      <c r="C18" s="404" t="s">
        <v>659</v>
      </c>
      <c r="D18" s="408" t="s">
        <v>5</v>
      </c>
      <c r="E18" s="431" t="s">
        <v>14</v>
      </c>
      <c r="F18" s="423" t="s">
        <v>939</v>
      </c>
      <c r="G18" s="30" t="s">
        <v>774</v>
      </c>
      <c r="H18" s="30" t="s">
        <v>775</v>
      </c>
      <c r="I18" s="306" t="s">
        <v>776</v>
      </c>
      <c r="J18" s="31" t="s">
        <v>6</v>
      </c>
      <c r="K18" s="252"/>
      <c r="L18" s="252"/>
      <c r="M18" s="102">
        <f t="shared" ref="M18:M26" si="8">IF(J18="","0",IF(J18="Pass",1,IF(J18="Not Testable",1,IF(J18="Fail",0,IF(J18="TBD",0,IF(J18="N/A (Please provide reason)",1))))))</f>
        <v>0</v>
      </c>
      <c r="N18" s="253">
        <f>IF(AND(D18="M",J18="N/A (Please provide reason)"),1,0)</f>
        <v>0</v>
      </c>
      <c r="O18" s="214">
        <f>IF(E18 = "YES",1,0)</f>
        <v>1</v>
      </c>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row>
    <row r="19" spans="1:51" ht="98.25" customHeight="1" x14ac:dyDescent="0.35">
      <c r="A19" s="40" t="s">
        <v>1137</v>
      </c>
      <c r="B19" s="426"/>
      <c r="C19" s="405"/>
      <c r="D19" s="409"/>
      <c r="E19" s="432"/>
      <c r="F19" s="430"/>
      <c r="G19" s="30" t="s">
        <v>777</v>
      </c>
      <c r="H19" s="30" t="s">
        <v>778</v>
      </c>
      <c r="I19" s="306" t="s">
        <v>779</v>
      </c>
      <c r="J19" s="31" t="s">
        <v>6</v>
      </c>
      <c r="K19" s="252"/>
      <c r="L19" s="252"/>
      <c r="M19" s="102">
        <f t="shared" ref="M19" si="9">IF(J19="","0",IF(J19="Pass",1,IF(J19="Not Testable",1,IF(J19="Fail",0,IF(J19="TBD",0,IF(J19="N/A (Please provide reason)",1))))))</f>
        <v>0</v>
      </c>
      <c r="N19" s="253">
        <f>IF(AND(D18="M",J19="N/A (Please provide reason)"),1,0)</f>
        <v>0</v>
      </c>
      <c r="O19" s="214">
        <f>IF(E18 = "YES",1,0)</f>
        <v>1</v>
      </c>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row>
    <row r="20" spans="1:51" ht="80.25" customHeight="1" x14ac:dyDescent="0.35">
      <c r="A20" s="40" t="s">
        <v>1138</v>
      </c>
      <c r="B20" s="426"/>
      <c r="C20" s="405"/>
      <c r="D20" s="409"/>
      <c r="E20" s="432"/>
      <c r="F20" s="430"/>
      <c r="G20" s="30" t="s">
        <v>780</v>
      </c>
      <c r="H20" s="30" t="s">
        <v>781</v>
      </c>
      <c r="I20" s="306" t="s">
        <v>782</v>
      </c>
      <c r="J20" s="31" t="s">
        <v>6</v>
      </c>
      <c r="K20" s="252"/>
      <c r="L20" s="252"/>
      <c r="M20" s="102">
        <f t="shared" ref="M20:M22" si="10">IF(J20="","0",IF(J20="Pass",1,IF(J20="Not Testable",1,IF(J20="Fail",0,IF(J20="TBD",0,IF(J20="N/A (Please provide reason)",1))))))</f>
        <v>0</v>
      </c>
      <c r="N20" s="253">
        <f>IF(AND(D18="M",J20="N/A (Please provide reason)"),1,0)</f>
        <v>0</v>
      </c>
      <c r="O20" s="214">
        <f>IF(E18 = "YES",1,0)</f>
        <v>1</v>
      </c>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row>
    <row r="21" spans="1:51" ht="94.5" customHeight="1" x14ac:dyDescent="0.35">
      <c r="A21" s="40" t="s">
        <v>1139</v>
      </c>
      <c r="B21" s="426"/>
      <c r="C21" s="405"/>
      <c r="D21" s="409"/>
      <c r="E21" s="432"/>
      <c r="F21" s="430"/>
      <c r="G21" s="30" t="s">
        <v>783</v>
      </c>
      <c r="H21" s="30" t="s">
        <v>784</v>
      </c>
      <c r="I21" s="306" t="s">
        <v>785</v>
      </c>
      <c r="J21" s="31" t="s">
        <v>6</v>
      </c>
      <c r="K21" s="252"/>
      <c r="L21" s="252"/>
      <c r="M21" s="102">
        <f t="shared" ref="M21" si="11">IF(J21="","0",IF(J21="Pass",1,IF(J21="Not Testable",1,IF(J21="Fail",0,IF(J21="TBD",0,IF(J21="N/A (Please provide reason)",1))))))</f>
        <v>0</v>
      </c>
      <c r="N21" s="253">
        <f>IF(AND(D18="M",J21="N/A (Please provide reason)"),1,0)</f>
        <v>0</v>
      </c>
      <c r="O21" s="214">
        <f>IF(E18 = "YES",1,0)</f>
        <v>1</v>
      </c>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row>
    <row r="22" spans="1:51" ht="80.25" customHeight="1" x14ac:dyDescent="0.35">
      <c r="A22" s="40" t="s">
        <v>1140</v>
      </c>
      <c r="B22" s="426"/>
      <c r="C22" s="405"/>
      <c r="D22" s="409"/>
      <c r="E22" s="432"/>
      <c r="F22" s="430"/>
      <c r="G22" s="30" t="s">
        <v>786</v>
      </c>
      <c r="H22" s="30" t="s">
        <v>787</v>
      </c>
      <c r="I22" s="306" t="s">
        <v>788</v>
      </c>
      <c r="J22" s="31" t="s">
        <v>6</v>
      </c>
      <c r="K22" s="252"/>
      <c r="L22" s="252"/>
      <c r="M22" s="102">
        <f t="shared" si="10"/>
        <v>0</v>
      </c>
      <c r="N22" s="253">
        <f>IF(AND(D18="M",J22="N/A (Please provide reason)"),1,0)</f>
        <v>0</v>
      </c>
      <c r="O22" s="214">
        <f>IF(E18 = "YES",1,0)</f>
        <v>1</v>
      </c>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row>
    <row r="23" spans="1:51" ht="96.75" customHeight="1" x14ac:dyDescent="0.35">
      <c r="A23" s="40" t="s">
        <v>1141</v>
      </c>
      <c r="B23" s="426"/>
      <c r="C23" s="405"/>
      <c r="D23" s="409"/>
      <c r="E23" s="432"/>
      <c r="F23" s="430"/>
      <c r="G23" s="30" t="s">
        <v>789</v>
      </c>
      <c r="H23" s="30" t="s">
        <v>790</v>
      </c>
      <c r="I23" s="306" t="s">
        <v>791</v>
      </c>
      <c r="J23" s="31" t="s">
        <v>6</v>
      </c>
      <c r="K23" s="252"/>
      <c r="L23" s="252"/>
      <c r="M23" s="102">
        <f t="shared" ref="M23" si="12">IF(J23="","0",IF(J23="Pass",1,IF(J23="Not Testable",1,IF(J23="Fail",0,IF(J23="TBD",0,IF(J23="N/A (Please provide reason)",1))))))</f>
        <v>0</v>
      </c>
      <c r="N23" s="253">
        <f>IF(AND(D18="M",J23="N/A (Please provide reason)"),1,0)</f>
        <v>0</v>
      </c>
      <c r="O23" s="214">
        <f>IF(E18 = "YES",1,0)</f>
        <v>1</v>
      </c>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row>
    <row r="24" spans="1:51" ht="80.25" customHeight="1" x14ac:dyDescent="0.35">
      <c r="A24" s="40" t="s">
        <v>1142</v>
      </c>
      <c r="B24" s="426"/>
      <c r="C24" s="405"/>
      <c r="D24" s="409"/>
      <c r="E24" s="432"/>
      <c r="F24" s="430"/>
      <c r="G24" s="30" t="s">
        <v>792</v>
      </c>
      <c r="H24" s="30" t="s">
        <v>781</v>
      </c>
      <c r="I24" s="306" t="s">
        <v>782</v>
      </c>
      <c r="J24" s="31" t="s">
        <v>6</v>
      </c>
      <c r="K24" s="252"/>
      <c r="L24" s="252"/>
      <c r="M24" s="102">
        <f t="shared" si="8"/>
        <v>0</v>
      </c>
      <c r="N24" s="253">
        <f>IF(AND(D18="M",J24="N/A (Please provide reason)"),1,0)</f>
        <v>0</v>
      </c>
      <c r="O24" s="214">
        <f>IF(E18 = "YES",1,0)</f>
        <v>1</v>
      </c>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row>
    <row r="25" spans="1:51" ht="101.25" customHeight="1" x14ac:dyDescent="0.35">
      <c r="A25" s="40" t="s">
        <v>1143</v>
      </c>
      <c r="B25" s="426"/>
      <c r="C25" s="405"/>
      <c r="D25" s="409"/>
      <c r="E25" s="432"/>
      <c r="F25" s="430"/>
      <c r="G25" s="30" t="s">
        <v>793</v>
      </c>
      <c r="H25" s="30" t="s">
        <v>784</v>
      </c>
      <c r="I25" s="306" t="s">
        <v>785</v>
      </c>
      <c r="J25" s="31" t="s">
        <v>6</v>
      </c>
      <c r="K25" s="252"/>
      <c r="L25" s="252"/>
      <c r="M25" s="102">
        <f t="shared" ref="M25" si="13">IF(J25="","0",IF(J25="Pass",1,IF(J25="Not Testable",1,IF(J25="Fail",0,IF(J25="TBD",0,IF(J25="N/A (Please provide reason)",1))))))</f>
        <v>0</v>
      </c>
      <c r="N25" s="253">
        <f>IF(AND(D18="M",J25="N/A (Please provide reason)"),1,0)</f>
        <v>0</v>
      </c>
      <c r="O25" s="214">
        <f>IF(E18 = "YES",1,0)</f>
        <v>1</v>
      </c>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row>
    <row r="26" spans="1:51" ht="80.25" customHeight="1" x14ac:dyDescent="0.35">
      <c r="A26" s="40" t="s">
        <v>1144</v>
      </c>
      <c r="B26" s="426"/>
      <c r="C26" s="405"/>
      <c r="D26" s="409"/>
      <c r="E26" s="432"/>
      <c r="F26" s="430"/>
      <c r="G26" s="30" t="s">
        <v>794</v>
      </c>
      <c r="H26" s="30" t="s">
        <v>787</v>
      </c>
      <c r="I26" s="306" t="s">
        <v>788</v>
      </c>
      <c r="J26" s="31" t="s">
        <v>6</v>
      </c>
      <c r="K26" s="252"/>
      <c r="L26" s="252"/>
      <c r="M26" s="102">
        <f t="shared" si="8"/>
        <v>0</v>
      </c>
      <c r="N26" s="253">
        <f>IF(AND(D18="M",J26="N/A (Please provide reason)"),1,0)</f>
        <v>0</v>
      </c>
      <c r="O26" s="214">
        <f>IF(E18 = "YES",1,0)</f>
        <v>1</v>
      </c>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row>
    <row r="27" spans="1:51" ht="92.25" customHeight="1" x14ac:dyDescent="0.35">
      <c r="A27" s="40" t="s">
        <v>1145</v>
      </c>
      <c r="B27" s="426"/>
      <c r="C27" s="405"/>
      <c r="D27" s="409"/>
      <c r="E27" s="432"/>
      <c r="F27" s="430"/>
      <c r="G27" s="30" t="s">
        <v>795</v>
      </c>
      <c r="H27" s="30" t="s">
        <v>790</v>
      </c>
      <c r="I27" s="306" t="s">
        <v>791</v>
      </c>
      <c r="J27" s="31" t="s">
        <v>6</v>
      </c>
      <c r="K27" s="252"/>
      <c r="L27" s="252"/>
      <c r="M27" s="102">
        <f t="shared" ref="M27" si="14">IF(J27="","0",IF(J27="Pass",1,IF(J27="Not Testable",1,IF(J27="Fail",0,IF(J27="TBD",0,IF(J27="N/A (Please provide reason)",1))))))</f>
        <v>0</v>
      </c>
      <c r="N27" s="253">
        <f>IF(AND(D18="M",J27="N/A (Please provide reason)"),1,0)</f>
        <v>0</v>
      </c>
      <c r="O27" s="214">
        <f>IF(E18 = "YES",1,0)</f>
        <v>1</v>
      </c>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row>
    <row r="28" spans="1:51" ht="124.5" customHeight="1" x14ac:dyDescent="0.35">
      <c r="A28" s="40" t="s">
        <v>1146</v>
      </c>
      <c r="B28" s="41" t="s">
        <v>36</v>
      </c>
      <c r="C28" s="30" t="s">
        <v>700</v>
      </c>
      <c r="D28" s="298" t="s">
        <v>5</v>
      </c>
      <c r="E28" s="262" t="s">
        <v>14</v>
      </c>
      <c r="F28" s="306" t="s">
        <v>957</v>
      </c>
      <c r="G28" s="30" t="s">
        <v>1370</v>
      </c>
      <c r="H28" s="30" t="s">
        <v>708</v>
      </c>
      <c r="I28" s="30" t="s">
        <v>237</v>
      </c>
      <c r="J28" s="31" t="s">
        <v>6</v>
      </c>
      <c r="K28" s="37"/>
      <c r="L28" s="37"/>
      <c r="M28" s="32">
        <f t="shared" si="2"/>
        <v>0</v>
      </c>
      <c r="N28" s="105">
        <f>IF(AND(D28="M",J28="N/A (Please provide reason)"),1,0)</f>
        <v>0</v>
      </c>
      <c r="O28" s="214">
        <f>IF(E28 = "YES",1,0)</f>
        <v>1</v>
      </c>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row>
    <row r="29" spans="1:51" ht="84.75" customHeight="1" x14ac:dyDescent="0.35">
      <c r="A29" s="40" t="s">
        <v>1147</v>
      </c>
      <c r="B29" s="425" t="s">
        <v>448</v>
      </c>
      <c r="C29" s="404" t="s">
        <v>686</v>
      </c>
      <c r="D29" s="68" t="s">
        <v>5</v>
      </c>
      <c r="E29" s="262" t="s">
        <v>14</v>
      </c>
      <c r="F29" s="404" t="s">
        <v>1363</v>
      </c>
      <c r="G29" s="37" t="s">
        <v>1364</v>
      </c>
      <c r="H29" s="404" t="s">
        <v>1366</v>
      </c>
      <c r="I29" s="30" t="s">
        <v>527</v>
      </c>
      <c r="J29" s="31" t="s">
        <v>6</v>
      </c>
      <c r="K29" s="37"/>
      <c r="L29" s="37"/>
      <c r="M29" s="32">
        <f t="shared" ref="M29:M32" si="15">IF(J29="","0",IF(J29="Pass",1,IF(J29="Not Testable",1,IF(J29="Fail",0,IF(J29="TBD",0,IF(J29="N/A (Please provide reason)",1))))))</f>
        <v>0</v>
      </c>
      <c r="N29" s="105">
        <f>IF(AND(D29="M",J29="N/A (Please provide reason)"),1,0)</f>
        <v>0</v>
      </c>
      <c r="O29" s="214">
        <f>IF(E29 = "YES",1,0)</f>
        <v>1</v>
      </c>
    </row>
    <row r="30" spans="1:51" ht="80.25" customHeight="1" x14ac:dyDescent="0.35">
      <c r="A30" s="40" t="s">
        <v>1148</v>
      </c>
      <c r="B30" s="426"/>
      <c r="C30" s="405"/>
      <c r="D30" s="68" t="s">
        <v>5</v>
      </c>
      <c r="E30" s="262" t="s">
        <v>14</v>
      </c>
      <c r="F30" s="405"/>
      <c r="G30" s="37" t="s">
        <v>1365</v>
      </c>
      <c r="H30" s="405"/>
      <c r="I30" s="30" t="s">
        <v>528</v>
      </c>
      <c r="J30" s="31" t="s">
        <v>6</v>
      </c>
      <c r="K30" s="37"/>
      <c r="L30" s="37"/>
      <c r="M30" s="32">
        <f t="shared" si="15"/>
        <v>0</v>
      </c>
      <c r="N30" s="105">
        <f>IF(AND(D30="M",J30="N/A (Please provide reason)"),1,0)</f>
        <v>0</v>
      </c>
      <c r="O30" s="214">
        <f>IF(E30 = "YES",1,0)</f>
        <v>1</v>
      </c>
    </row>
    <row r="31" spans="1:51" ht="70.5" customHeight="1" x14ac:dyDescent="0.35">
      <c r="A31" s="40" t="s">
        <v>1149</v>
      </c>
      <c r="B31" s="426"/>
      <c r="C31" s="405"/>
      <c r="D31" s="68" t="s">
        <v>5</v>
      </c>
      <c r="E31" s="262" t="s">
        <v>14</v>
      </c>
      <c r="F31" s="405"/>
      <c r="G31" s="37" t="s">
        <v>1368</v>
      </c>
      <c r="H31" s="405"/>
      <c r="I31" s="30" t="s">
        <v>529</v>
      </c>
      <c r="J31" s="31" t="s">
        <v>6</v>
      </c>
      <c r="K31" s="37"/>
      <c r="L31" s="37"/>
      <c r="M31" s="32">
        <f t="shared" si="15"/>
        <v>0</v>
      </c>
      <c r="N31" s="105">
        <f>IF(AND(D31="M",J31="N/A (Please provide reason)"),1,0)</f>
        <v>0</v>
      </c>
      <c r="O31" s="214">
        <f>IF(E31 = "YES",1,0)</f>
        <v>1</v>
      </c>
    </row>
    <row r="32" spans="1:51" ht="64.400000000000006" customHeight="1" x14ac:dyDescent="0.35">
      <c r="A32" s="40" t="s">
        <v>1150</v>
      </c>
      <c r="B32" s="427"/>
      <c r="C32" s="406"/>
      <c r="D32" s="68" t="s">
        <v>5</v>
      </c>
      <c r="E32" s="262" t="s">
        <v>14</v>
      </c>
      <c r="F32" s="406"/>
      <c r="G32" s="37" t="s">
        <v>1367</v>
      </c>
      <c r="H32" s="406"/>
      <c r="I32" s="30" t="s">
        <v>530</v>
      </c>
      <c r="J32" s="31" t="s">
        <v>6</v>
      </c>
      <c r="K32" s="37"/>
      <c r="L32" s="37"/>
      <c r="M32" s="32">
        <f t="shared" si="15"/>
        <v>0</v>
      </c>
      <c r="N32" s="105">
        <f>IF(AND(D32="M",J32="N/A (Please provide reason)"),1,0)</f>
        <v>0</v>
      </c>
      <c r="O32" s="214">
        <f>IF(E32 = "YES",1,0)</f>
        <v>1</v>
      </c>
    </row>
    <row r="33" spans="1:51" ht="13" x14ac:dyDescent="0.35">
      <c r="A33" s="324" t="s">
        <v>37</v>
      </c>
      <c r="B33" s="201"/>
      <c r="C33" s="28"/>
      <c r="D33" s="28"/>
      <c r="E33" s="28"/>
      <c r="F33" s="28"/>
      <c r="G33" s="28"/>
      <c r="H33" s="28"/>
      <c r="I33" s="28"/>
      <c r="J33" s="29"/>
      <c r="K33" s="12"/>
      <c r="L33" s="12"/>
      <c r="M33" s="29"/>
      <c r="N33" s="29"/>
      <c r="O33" s="29"/>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row>
    <row r="34" spans="1:51" ht="13" x14ac:dyDescent="0.35">
      <c r="A34" s="324" t="s">
        <v>24</v>
      </c>
      <c r="B34" s="201"/>
      <c r="C34" s="27"/>
      <c r="D34" s="28"/>
      <c r="E34" s="28"/>
      <c r="F34" s="28"/>
      <c r="G34" s="28"/>
      <c r="H34" s="28"/>
      <c r="I34" s="28"/>
      <c r="J34" s="28"/>
      <c r="K34" s="28"/>
      <c r="L34" s="28"/>
      <c r="M34" s="29"/>
      <c r="N34" s="29"/>
      <c r="O34" s="29"/>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row>
    <row r="35" spans="1:51" ht="138" customHeight="1" x14ac:dyDescent="0.35">
      <c r="A35" s="40" t="s">
        <v>1151</v>
      </c>
      <c r="B35" s="300" t="s">
        <v>39</v>
      </c>
      <c r="C35" s="296" t="s">
        <v>687</v>
      </c>
      <c r="D35" s="298" t="s">
        <v>5</v>
      </c>
      <c r="E35" s="301" t="s">
        <v>14</v>
      </c>
      <c r="F35" s="33" t="s">
        <v>932</v>
      </c>
      <c r="G35" s="30" t="s">
        <v>958</v>
      </c>
      <c r="H35" s="30" t="s">
        <v>491</v>
      </c>
      <c r="I35" s="30" t="s">
        <v>344</v>
      </c>
      <c r="J35" s="31" t="s">
        <v>6</v>
      </c>
      <c r="K35" s="37"/>
      <c r="L35" s="37"/>
      <c r="M35" s="32">
        <f t="shared" ref="M35:M58" si="16">IF(J35="","0",IF(J35="Pass",1,IF(J35="Not Testable",1,IF(J35="Fail",0,IF(J35="TBD",0,IF(J35="N/A (Please provide reason)",1))))))</f>
        <v>0</v>
      </c>
      <c r="N35" s="105">
        <f t="shared" ref="N35:N54" si="17">IF(AND(D35="M",J35="N/A (Please provide reason)"),1,0)</f>
        <v>0</v>
      </c>
      <c r="O35" s="215">
        <f t="shared" ref="O35:O54" si="18">IF(E35 = "YES",1,0)</f>
        <v>1</v>
      </c>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row>
    <row r="36" spans="1:51" ht="265.5" customHeight="1" x14ac:dyDescent="0.35">
      <c r="A36" s="340" t="s">
        <v>1152</v>
      </c>
      <c r="B36" s="343" t="s">
        <v>417</v>
      </c>
      <c r="C36" s="120" t="s">
        <v>1339</v>
      </c>
      <c r="D36" s="298" t="s">
        <v>5</v>
      </c>
      <c r="E36" s="301" t="s">
        <v>14</v>
      </c>
      <c r="F36" s="33" t="s">
        <v>933</v>
      </c>
      <c r="G36" s="30" t="s">
        <v>526</v>
      </c>
      <c r="H36" s="30" t="s">
        <v>432</v>
      </c>
      <c r="I36" s="33" t="s">
        <v>556</v>
      </c>
      <c r="J36" s="31" t="s">
        <v>6</v>
      </c>
      <c r="K36" s="37"/>
      <c r="L36" s="37"/>
      <c r="M36" s="32">
        <f t="shared" ref="M36" si="19">IF(J36="","0",IF(J36="Pass",1,IF(J36="Not Testable",1,IF(J36="Fail",0,IF(J36="TBD",0,IF(J36="N/A (Please provide reason)",1))))))</f>
        <v>0</v>
      </c>
      <c r="N36" s="105">
        <f t="shared" si="17"/>
        <v>0</v>
      </c>
      <c r="O36" s="215">
        <f t="shared" si="18"/>
        <v>1</v>
      </c>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row>
    <row r="37" spans="1:51" ht="87.65" customHeight="1" x14ac:dyDescent="0.35">
      <c r="A37" s="40" t="s">
        <v>1153</v>
      </c>
      <c r="B37" s="425" t="s">
        <v>40</v>
      </c>
      <c r="C37" s="404" t="s">
        <v>688</v>
      </c>
      <c r="D37" s="298" t="s">
        <v>5</v>
      </c>
      <c r="E37" s="301" t="s">
        <v>14</v>
      </c>
      <c r="F37" s="33" t="s">
        <v>932</v>
      </c>
      <c r="G37" s="30" t="s">
        <v>991</v>
      </c>
      <c r="H37" s="30" t="s">
        <v>940</v>
      </c>
      <c r="I37" s="296" t="s">
        <v>531</v>
      </c>
      <c r="J37" s="31" t="s">
        <v>6</v>
      </c>
      <c r="K37" s="37"/>
      <c r="L37" s="37"/>
      <c r="M37" s="32">
        <f t="shared" si="16"/>
        <v>0</v>
      </c>
      <c r="N37" s="105">
        <f t="shared" si="17"/>
        <v>0</v>
      </c>
      <c r="O37" s="215">
        <f t="shared" si="18"/>
        <v>1</v>
      </c>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row>
    <row r="38" spans="1:51" ht="90" customHeight="1" x14ac:dyDescent="0.35">
      <c r="A38" s="40" t="s">
        <v>1154</v>
      </c>
      <c r="B38" s="427"/>
      <c r="C38" s="406"/>
      <c r="D38" s="298" t="s">
        <v>5</v>
      </c>
      <c r="E38" s="301" t="s">
        <v>14</v>
      </c>
      <c r="F38" s="33" t="s">
        <v>934</v>
      </c>
      <c r="G38" s="30" t="s">
        <v>992</v>
      </c>
      <c r="H38" s="30" t="s">
        <v>941</v>
      </c>
      <c r="I38" s="296" t="s">
        <v>545</v>
      </c>
      <c r="J38" s="31" t="s">
        <v>6</v>
      </c>
      <c r="K38" s="37"/>
      <c r="L38" s="37"/>
      <c r="M38" s="32">
        <f t="shared" ref="M38" si="20">IF(J38="","0",IF(J38="Pass",1,IF(J38="Not Testable",1,IF(J38="Fail",0,IF(J38="TBD",0,IF(J38="N/A (Please provide reason)",1))))))</f>
        <v>0</v>
      </c>
      <c r="N38" s="105">
        <f t="shared" si="17"/>
        <v>0</v>
      </c>
      <c r="O38" s="215">
        <f t="shared" si="18"/>
        <v>1</v>
      </c>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row>
    <row r="39" spans="1:51" ht="96" customHeight="1" x14ac:dyDescent="0.35">
      <c r="A39" s="40" t="s">
        <v>1155</v>
      </c>
      <c r="B39" s="41" t="s">
        <v>41</v>
      </c>
      <c r="C39" s="37" t="s">
        <v>689</v>
      </c>
      <c r="D39" s="298" t="s">
        <v>5</v>
      </c>
      <c r="E39" s="262" t="s">
        <v>14</v>
      </c>
      <c r="F39" s="33" t="s">
        <v>935</v>
      </c>
      <c r="G39" s="30" t="s">
        <v>993</v>
      </c>
      <c r="H39" s="30" t="s">
        <v>942</v>
      </c>
      <c r="I39" s="30" t="s">
        <v>531</v>
      </c>
      <c r="J39" s="31" t="s">
        <v>6</v>
      </c>
      <c r="K39" s="37"/>
      <c r="L39" s="37"/>
      <c r="M39" s="32">
        <f t="shared" si="16"/>
        <v>0</v>
      </c>
      <c r="N39" s="105">
        <f t="shared" si="17"/>
        <v>0</v>
      </c>
      <c r="O39" s="215">
        <f t="shared" si="18"/>
        <v>1</v>
      </c>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row>
    <row r="40" spans="1:51" ht="156" customHeight="1" x14ac:dyDescent="0.35">
      <c r="A40" s="40" t="s">
        <v>1156</v>
      </c>
      <c r="B40" s="425" t="s">
        <v>42</v>
      </c>
      <c r="C40" s="404" t="s">
        <v>690</v>
      </c>
      <c r="D40" s="298" t="s">
        <v>5</v>
      </c>
      <c r="E40" s="301" t="s">
        <v>14</v>
      </c>
      <c r="F40" s="33" t="s">
        <v>918</v>
      </c>
      <c r="G40" s="30" t="s">
        <v>994</v>
      </c>
      <c r="H40" s="30" t="s">
        <v>959</v>
      </c>
      <c r="I40" s="30" t="s">
        <v>532</v>
      </c>
      <c r="J40" s="31" t="s">
        <v>6</v>
      </c>
      <c r="K40" s="37"/>
      <c r="L40" s="37"/>
      <c r="M40" s="32">
        <f t="shared" si="16"/>
        <v>0</v>
      </c>
      <c r="N40" s="105">
        <f t="shared" si="17"/>
        <v>0</v>
      </c>
      <c r="O40" s="215">
        <f t="shared" si="18"/>
        <v>1</v>
      </c>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row>
    <row r="41" spans="1:51" ht="133.4" customHeight="1" x14ac:dyDescent="0.35">
      <c r="A41" s="40" t="s">
        <v>1157</v>
      </c>
      <c r="B41" s="426"/>
      <c r="C41" s="405"/>
      <c r="D41" s="298" t="s">
        <v>5</v>
      </c>
      <c r="E41" s="301" t="s">
        <v>14</v>
      </c>
      <c r="F41" s="33" t="s">
        <v>919</v>
      </c>
      <c r="G41" s="30" t="s">
        <v>995</v>
      </c>
      <c r="H41" s="30" t="s">
        <v>960</v>
      </c>
      <c r="I41" s="30" t="s">
        <v>492</v>
      </c>
      <c r="J41" s="31" t="s">
        <v>6</v>
      </c>
      <c r="K41" s="37"/>
      <c r="L41" s="37"/>
      <c r="M41" s="32">
        <f t="shared" ref="M41" si="21">IF(J41="","0",IF(J41="Pass",1,IF(J41="Not Testable",1,IF(J41="Fail",0,IF(J41="TBD",0,IF(J41="N/A (Please provide reason)",1))))))</f>
        <v>0</v>
      </c>
      <c r="N41" s="105">
        <f t="shared" si="17"/>
        <v>0</v>
      </c>
      <c r="O41" s="215">
        <f t="shared" si="18"/>
        <v>1</v>
      </c>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row>
    <row r="42" spans="1:51" ht="138.75" customHeight="1" x14ac:dyDescent="0.35">
      <c r="A42" s="40" t="s">
        <v>1158</v>
      </c>
      <c r="B42" s="427"/>
      <c r="C42" s="406"/>
      <c r="D42" s="298" t="s">
        <v>5</v>
      </c>
      <c r="E42" s="301" t="s">
        <v>14</v>
      </c>
      <c r="F42" s="33" t="s">
        <v>920</v>
      </c>
      <c r="G42" s="30" t="s">
        <v>994</v>
      </c>
      <c r="H42" s="30" t="s">
        <v>961</v>
      </c>
      <c r="I42" s="30" t="s">
        <v>532</v>
      </c>
      <c r="J42" s="31" t="s">
        <v>6</v>
      </c>
      <c r="K42" s="37"/>
      <c r="L42" s="37"/>
      <c r="M42" s="32">
        <f t="shared" ref="M42" si="22">IF(J42="","0",IF(J42="Pass",1,IF(J42="Not Testable",1,IF(J42="Fail",0,IF(J42="TBD",0,IF(J42="N/A (Please provide reason)",1))))))</f>
        <v>0</v>
      </c>
      <c r="N42" s="105">
        <f t="shared" si="17"/>
        <v>0</v>
      </c>
      <c r="O42" s="215">
        <f t="shared" si="18"/>
        <v>1</v>
      </c>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row>
    <row r="43" spans="1:51" ht="136.5" customHeight="1" x14ac:dyDescent="0.35">
      <c r="A43" s="40" t="s">
        <v>1159</v>
      </c>
      <c r="B43" s="425" t="s">
        <v>43</v>
      </c>
      <c r="C43" s="404" t="s">
        <v>701</v>
      </c>
      <c r="D43" s="298" t="s">
        <v>5</v>
      </c>
      <c r="E43" s="301" t="s">
        <v>14</v>
      </c>
      <c r="F43" s="33" t="s">
        <v>921</v>
      </c>
      <c r="G43" s="30" t="s">
        <v>996</v>
      </c>
      <c r="H43" s="30" t="s">
        <v>493</v>
      </c>
      <c r="I43" s="33" t="s">
        <v>943</v>
      </c>
      <c r="J43" s="31" t="s">
        <v>6</v>
      </c>
      <c r="K43" s="37"/>
      <c r="L43" s="37"/>
      <c r="M43" s="32">
        <f t="shared" si="16"/>
        <v>0</v>
      </c>
      <c r="N43" s="105">
        <f t="shared" si="17"/>
        <v>0</v>
      </c>
      <c r="O43" s="215">
        <f t="shared" si="18"/>
        <v>1</v>
      </c>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row>
    <row r="44" spans="1:51" ht="141.75" customHeight="1" x14ac:dyDescent="0.35">
      <c r="A44" s="40" t="s">
        <v>1160</v>
      </c>
      <c r="B44" s="426"/>
      <c r="C44" s="405"/>
      <c r="D44" s="298" t="s">
        <v>5</v>
      </c>
      <c r="E44" s="301" t="s">
        <v>14</v>
      </c>
      <c r="F44" s="33" t="s">
        <v>922</v>
      </c>
      <c r="G44" s="30" t="s">
        <v>997</v>
      </c>
      <c r="H44" s="30" t="s">
        <v>546</v>
      </c>
      <c r="I44" s="33" t="s">
        <v>944</v>
      </c>
      <c r="J44" s="31" t="s">
        <v>6</v>
      </c>
      <c r="K44" s="37"/>
      <c r="L44" s="37"/>
      <c r="M44" s="32">
        <f t="shared" ref="M44" si="23">IF(J44="","0",IF(J44="Pass",1,IF(J44="Not Testable",1,IF(J44="Fail",0,IF(J44="TBD",0,IF(J44="N/A (Please provide reason)",1))))))</f>
        <v>0</v>
      </c>
      <c r="N44" s="105">
        <f t="shared" si="17"/>
        <v>0</v>
      </c>
      <c r="O44" s="215">
        <f t="shared" si="18"/>
        <v>1</v>
      </c>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row>
    <row r="45" spans="1:51" ht="145.5" customHeight="1" x14ac:dyDescent="0.35">
      <c r="A45" s="40" t="s">
        <v>1161</v>
      </c>
      <c r="B45" s="426"/>
      <c r="C45" s="405"/>
      <c r="D45" s="298" t="s">
        <v>5</v>
      </c>
      <c r="E45" s="301" t="s">
        <v>14</v>
      </c>
      <c r="F45" s="33" t="s">
        <v>929</v>
      </c>
      <c r="G45" s="30" t="s">
        <v>998</v>
      </c>
      <c r="H45" s="30" t="s">
        <v>557</v>
      </c>
      <c r="I45" s="33" t="s">
        <v>945</v>
      </c>
      <c r="J45" s="31" t="s">
        <v>6</v>
      </c>
      <c r="K45" s="37"/>
      <c r="L45" s="37"/>
      <c r="M45" s="32">
        <f t="shared" ref="M45" si="24">IF(J45="","0",IF(J45="Pass",1,IF(J45="Not Testable",1,IF(J45="Fail",0,IF(J45="TBD",0,IF(J45="N/A (Please provide reason)",1))))))</f>
        <v>0</v>
      </c>
      <c r="N45" s="105">
        <f t="shared" si="17"/>
        <v>0</v>
      </c>
      <c r="O45" s="215">
        <f t="shared" si="18"/>
        <v>1</v>
      </c>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row>
    <row r="46" spans="1:51" ht="137.25" customHeight="1" x14ac:dyDescent="0.35">
      <c r="A46" s="40" t="s">
        <v>1162</v>
      </c>
      <c r="B46" s="426"/>
      <c r="C46" s="405"/>
      <c r="D46" s="298" t="s">
        <v>5</v>
      </c>
      <c r="E46" s="301" t="s">
        <v>14</v>
      </c>
      <c r="F46" s="33" t="s">
        <v>928</v>
      </c>
      <c r="G46" s="30" t="s">
        <v>999</v>
      </c>
      <c r="H46" s="30" t="s">
        <v>594</v>
      </c>
      <c r="I46" s="33" t="s">
        <v>946</v>
      </c>
      <c r="J46" s="31" t="s">
        <v>6</v>
      </c>
      <c r="K46" s="37"/>
      <c r="L46" s="37"/>
      <c r="M46" s="32">
        <f t="shared" ref="M46" si="25">IF(J46="","0",IF(J46="Pass",1,IF(J46="Not Testable",1,IF(J46="Fail",0,IF(J46="TBD",0,IF(J46="N/A (Please provide reason)",1))))))</f>
        <v>0</v>
      </c>
      <c r="N46" s="105">
        <f t="shared" si="17"/>
        <v>0</v>
      </c>
      <c r="O46" s="215">
        <f t="shared" si="18"/>
        <v>1</v>
      </c>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row>
    <row r="47" spans="1:51" ht="137.25" customHeight="1" x14ac:dyDescent="0.35">
      <c r="A47" s="40" t="s">
        <v>1163</v>
      </c>
      <c r="B47" s="426"/>
      <c r="C47" s="405"/>
      <c r="D47" s="298" t="s">
        <v>5</v>
      </c>
      <c r="E47" s="301" t="s">
        <v>14</v>
      </c>
      <c r="F47" s="33" t="s">
        <v>927</v>
      </c>
      <c r="G47" s="30" t="s">
        <v>1000</v>
      </c>
      <c r="H47" s="30" t="s">
        <v>594</v>
      </c>
      <c r="I47" s="33" t="s">
        <v>947</v>
      </c>
      <c r="J47" s="31" t="s">
        <v>6</v>
      </c>
      <c r="K47" s="37"/>
      <c r="L47" s="37"/>
      <c r="M47" s="32">
        <f t="shared" ref="M47" si="26">IF(J47="","0",IF(J47="Pass",1,IF(J47="Not Testable",1,IF(J47="Fail",0,IF(J47="TBD",0,IF(J47="N/A (Please provide reason)",1))))))</f>
        <v>0</v>
      </c>
      <c r="N47" s="105">
        <f t="shared" si="17"/>
        <v>0</v>
      </c>
      <c r="O47" s="215">
        <f t="shared" si="18"/>
        <v>1</v>
      </c>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row>
    <row r="48" spans="1:51" ht="137.25" customHeight="1" x14ac:dyDescent="0.35">
      <c r="A48" s="40" t="s">
        <v>1164</v>
      </c>
      <c r="B48" s="426"/>
      <c r="C48" s="405"/>
      <c r="D48" s="298" t="s">
        <v>5</v>
      </c>
      <c r="E48" s="301" t="s">
        <v>14</v>
      </c>
      <c r="F48" s="33" t="s">
        <v>926</v>
      </c>
      <c r="G48" s="30" t="s">
        <v>1000</v>
      </c>
      <c r="H48" s="30" t="s">
        <v>594</v>
      </c>
      <c r="I48" s="33" t="s">
        <v>948</v>
      </c>
      <c r="J48" s="31" t="s">
        <v>6</v>
      </c>
      <c r="K48" s="37"/>
      <c r="L48" s="37"/>
      <c r="M48" s="32">
        <f t="shared" ref="M48" si="27">IF(J48="","0",IF(J48="Pass",1,IF(J48="Not Testable",1,IF(J48="Fail",0,IF(J48="TBD",0,IF(J48="N/A (Please provide reason)",1))))))</f>
        <v>0</v>
      </c>
      <c r="N48" s="105">
        <f t="shared" si="17"/>
        <v>0</v>
      </c>
      <c r="O48" s="215">
        <f t="shared" si="18"/>
        <v>1</v>
      </c>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row>
    <row r="49" spans="1:51" ht="153.75" customHeight="1" x14ac:dyDescent="0.35">
      <c r="A49" s="40" t="s">
        <v>1165</v>
      </c>
      <c r="B49" s="426"/>
      <c r="C49" s="405"/>
      <c r="D49" s="298" t="s">
        <v>5</v>
      </c>
      <c r="E49" s="301" t="s">
        <v>14</v>
      </c>
      <c r="F49" s="33" t="s">
        <v>925</v>
      </c>
      <c r="G49" s="30" t="s">
        <v>1001</v>
      </c>
      <c r="H49" s="30" t="s">
        <v>595</v>
      </c>
      <c r="I49" s="33" t="s">
        <v>949</v>
      </c>
      <c r="J49" s="31" t="s">
        <v>6</v>
      </c>
      <c r="K49" s="37"/>
      <c r="L49" s="37"/>
      <c r="M49" s="32">
        <f t="shared" ref="M49" si="28">IF(J49="","0",IF(J49="Pass",1,IF(J49="Not Testable",1,IF(J49="Fail",0,IF(J49="TBD",0,IF(J49="N/A (Please provide reason)",1))))))</f>
        <v>0</v>
      </c>
      <c r="N49" s="105">
        <f t="shared" si="17"/>
        <v>0</v>
      </c>
      <c r="O49" s="215">
        <f t="shared" si="18"/>
        <v>1</v>
      </c>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row>
    <row r="50" spans="1:51" ht="153.75" customHeight="1" x14ac:dyDescent="0.35">
      <c r="A50" s="40" t="s">
        <v>1166</v>
      </c>
      <c r="B50" s="426"/>
      <c r="C50" s="405"/>
      <c r="D50" s="298" t="s">
        <v>5</v>
      </c>
      <c r="E50" s="301" t="s">
        <v>14</v>
      </c>
      <c r="F50" s="33" t="s">
        <v>924</v>
      </c>
      <c r="G50" s="30" t="s">
        <v>1002</v>
      </c>
      <c r="H50" s="30" t="s">
        <v>595</v>
      </c>
      <c r="I50" s="33" t="s">
        <v>950</v>
      </c>
      <c r="J50" s="31" t="s">
        <v>6</v>
      </c>
      <c r="K50" s="37"/>
      <c r="L50" s="37"/>
      <c r="M50" s="32">
        <f t="shared" ref="M50" si="29">IF(J50="","0",IF(J50="Pass",1,IF(J50="Not Testable",1,IF(J50="Fail",0,IF(J50="TBD",0,IF(J50="N/A (Please provide reason)",1))))))</f>
        <v>0</v>
      </c>
      <c r="N50" s="105">
        <f t="shared" si="17"/>
        <v>0</v>
      </c>
      <c r="O50" s="215">
        <f t="shared" si="18"/>
        <v>1</v>
      </c>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row>
    <row r="51" spans="1:51" ht="159" customHeight="1" x14ac:dyDescent="0.35">
      <c r="A51" s="40" t="s">
        <v>1167</v>
      </c>
      <c r="B51" s="426"/>
      <c r="C51" s="405"/>
      <c r="D51" s="298" t="s">
        <v>5</v>
      </c>
      <c r="E51" s="301" t="s">
        <v>14</v>
      </c>
      <c r="F51" s="33" t="s">
        <v>7</v>
      </c>
      <c r="G51" s="30" t="s">
        <v>1003</v>
      </c>
      <c r="H51" s="30" t="s">
        <v>494</v>
      </c>
      <c r="I51" s="33" t="s">
        <v>951</v>
      </c>
      <c r="J51" s="31" t="s">
        <v>6</v>
      </c>
      <c r="K51" s="37"/>
      <c r="L51" s="37"/>
      <c r="M51" s="32">
        <f t="shared" ref="M51" si="30">IF(J51="","0",IF(J51="Pass",1,IF(J51="Not Testable",1,IF(J51="Fail",0,IF(J51="TBD",0,IF(J51="N/A (Please provide reason)",1))))))</f>
        <v>0</v>
      </c>
      <c r="N51" s="105">
        <f t="shared" si="17"/>
        <v>0</v>
      </c>
      <c r="O51" s="215">
        <f t="shared" si="18"/>
        <v>1</v>
      </c>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row>
    <row r="52" spans="1:51" ht="168.75" customHeight="1" x14ac:dyDescent="0.35">
      <c r="A52" s="40" t="s">
        <v>1168</v>
      </c>
      <c r="B52" s="427"/>
      <c r="C52" s="406"/>
      <c r="D52" s="298" t="s">
        <v>5</v>
      </c>
      <c r="E52" s="301" t="s">
        <v>14</v>
      </c>
      <c r="F52" s="33" t="s">
        <v>923</v>
      </c>
      <c r="G52" s="30" t="s">
        <v>1003</v>
      </c>
      <c r="H52" s="30" t="s">
        <v>494</v>
      </c>
      <c r="I52" s="33" t="s">
        <v>952</v>
      </c>
      <c r="J52" s="31" t="s">
        <v>6</v>
      </c>
      <c r="K52" s="37"/>
      <c r="L52" s="37"/>
      <c r="M52" s="32">
        <f t="shared" ref="M52" si="31">IF(J52="","0",IF(J52="Pass",1,IF(J52="Not Testable",1,IF(J52="Fail",0,IF(J52="TBD",0,IF(J52="N/A (Please provide reason)",1))))))</f>
        <v>0</v>
      </c>
      <c r="N52" s="105">
        <f t="shared" si="17"/>
        <v>0</v>
      </c>
      <c r="O52" s="215">
        <f t="shared" si="18"/>
        <v>1</v>
      </c>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row>
    <row r="53" spans="1:51" ht="122.25" customHeight="1" x14ac:dyDescent="0.35">
      <c r="A53" s="40" t="s">
        <v>1169</v>
      </c>
      <c r="B53" s="41" t="s">
        <v>44</v>
      </c>
      <c r="C53" s="37" t="s">
        <v>691</v>
      </c>
      <c r="D53" s="69" t="s">
        <v>8</v>
      </c>
      <c r="E53" s="262" t="s">
        <v>14</v>
      </c>
      <c r="F53" s="33" t="s">
        <v>930</v>
      </c>
      <c r="G53" s="30" t="s">
        <v>709</v>
      </c>
      <c r="H53" s="30" t="s">
        <v>710</v>
      </c>
      <c r="I53" s="30" t="s">
        <v>495</v>
      </c>
      <c r="J53" s="31" t="s">
        <v>6</v>
      </c>
      <c r="K53" s="37"/>
      <c r="L53" s="37"/>
      <c r="M53" s="32">
        <f t="shared" si="16"/>
        <v>0</v>
      </c>
      <c r="N53" s="105">
        <f t="shared" si="17"/>
        <v>0</v>
      </c>
      <c r="O53" s="215">
        <f t="shared" si="18"/>
        <v>1</v>
      </c>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row>
    <row r="54" spans="1:51" ht="72.5" x14ac:dyDescent="0.35">
      <c r="A54" s="40" t="s">
        <v>1170</v>
      </c>
      <c r="B54" s="425" t="s">
        <v>418</v>
      </c>
      <c r="C54" s="404" t="s">
        <v>692</v>
      </c>
      <c r="D54" s="408" t="s">
        <v>5</v>
      </c>
      <c r="E54" s="416" t="s">
        <v>14</v>
      </c>
      <c r="F54" s="33" t="s">
        <v>936</v>
      </c>
      <c r="G54" s="30" t="s">
        <v>1004</v>
      </c>
      <c r="H54" s="30" t="s">
        <v>496</v>
      </c>
      <c r="I54" s="30" t="s">
        <v>421</v>
      </c>
      <c r="J54" s="31" t="s">
        <v>6</v>
      </c>
      <c r="K54" s="37"/>
      <c r="L54" s="37"/>
      <c r="M54" s="32">
        <f t="shared" ref="M54" si="32">IF(J54="","0",IF(J54="Pass",1,IF(J54="Not Testable",1,IF(J54="Fail",0,IF(J54="TBD",0,IF(J54="N/A (Please provide reason)",1))))))</f>
        <v>0</v>
      </c>
      <c r="N54" s="105">
        <f t="shared" si="17"/>
        <v>0</v>
      </c>
      <c r="O54" s="215">
        <f t="shared" si="18"/>
        <v>1</v>
      </c>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row>
    <row r="55" spans="1:51" ht="108.75" customHeight="1" x14ac:dyDescent="0.35">
      <c r="A55" s="40" t="s">
        <v>1171</v>
      </c>
      <c r="B55" s="427"/>
      <c r="C55" s="406"/>
      <c r="D55" s="410"/>
      <c r="E55" s="422"/>
      <c r="F55" s="33" t="s">
        <v>931</v>
      </c>
      <c r="G55" s="30" t="s">
        <v>1005</v>
      </c>
      <c r="H55" s="30" t="s">
        <v>497</v>
      </c>
      <c r="I55" s="30" t="s">
        <v>422</v>
      </c>
      <c r="J55" s="31" t="s">
        <v>6</v>
      </c>
      <c r="K55" s="37"/>
      <c r="L55" s="37"/>
      <c r="M55" s="32">
        <f t="shared" ref="M55" si="33">IF(J55="","0",IF(J55="Pass",1,IF(J55="Not Testable",1,IF(J55="Fail",0,IF(J55="TBD",0,IF(J55="N/A (Please provide reason)",1))))))</f>
        <v>0</v>
      </c>
      <c r="N55" s="105">
        <f>IF(AND(D54="M",J55="N/A (Please provide reason)"),1,0)</f>
        <v>0</v>
      </c>
      <c r="O55" s="215">
        <f>IF(E54 = "YES",1,0)</f>
        <v>1</v>
      </c>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row>
    <row r="56" spans="1:51" ht="223" customHeight="1" x14ac:dyDescent="0.35">
      <c r="A56" s="40" t="s">
        <v>1172</v>
      </c>
      <c r="B56" s="425" t="s">
        <v>45</v>
      </c>
      <c r="C56" s="404" t="s">
        <v>693</v>
      </c>
      <c r="D56" s="408" t="s">
        <v>5</v>
      </c>
      <c r="E56" s="416" t="s">
        <v>14</v>
      </c>
      <c r="F56" s="296" t="s">
        <v>853</v>
      </c>
      <c r="G56" s="30" t="s">
        <v>1006</v>
      </c>
      <c r="H56" s="30" t="s">
        <v>962</v>
      </c>
      <c r="I56" s="30" t="s">
        <v>963</v>
      </c>
      <c r="J56" s="31" t="s">
        <v>6</v>
      </c>
      <c r="K56" s="37"/>
      <c r="L56" s="37"/>
      <c r="M56" s="32">
        <f t="shared" si="16"/>
        <v>0</v>
      </c>
      <c r="N56" s="105">
        <f>IF(AND(D56="M",J56="N/A (Please provide reason)"),1,0)</f>
        <v>0</v>
      </c>
      <c r="O56" s="215">
        <f>IF(E56 = "YES",1,0)</f>
        <v>1</v>
      </c>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row>
    <row r="57" spans="1:51" ht="159.5" x14ac:dyDescent="0.35">
      <c r="A57" s="40" t="s">
        <v>1173</v>
      </c>
      <c r="B57" s="426"/>
      <c r="C57" s="405"/>
      <c r="D57" s="410"/>
      <c r="E57" s="422"/>
      <c r="F57" s="296" t="s">
        <v>854</v>
      </c>
      <c r="G57" s="30" t="s">
        <v>1007</v>
      </c>
      <c r="H57" s="30" t="s">
        <v>964</v>
      </c>
      <c r="I57" s="30" t="s">
        <v>965</v>
      </c>
      <c r="J57" s="31" t="s">
        <v>6</v>
      </c>
      <c r="K57" s="37"/>
      <c r="L57" s="37"/>
      <c r="M57" s="32">
        <f t="shared" ref="M57" si="34">IF(J57="","0",IF(J57="Pass",1,IF(J57="Not Testable",1,IF(J57="Fail",0,IF(J57="TBD",0,IF(J57="N/A (Please provide reason)",1))))))</f>
        <v>0</v>
      </c>
      <c r="N57" s="105">
        <f>IF(AND(D56="M",J57="N/A (Please provide reason)"),1,0)</f>
        <v>0</v>
      </c>
      <c r="O57" s="215">
        <f>IF(E56 = "YES",1,0)</f>
        <v>1</v>
      </c>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row>
    <row r="58" spans="1:51" ht="132.75" customHeight="1" x14ac:dyDescent="0.35">
      <c r="A58" s="40" t="s">
        <v>1174</v>
      </c>
      <c r="B58" s="426"/>
      <c r="C58" s="405"/>
      <c r="D58" s="428" t="s">
        <v>343</v>
      </c>
      <c r="E58" s="416" t="s">
        <v>14</v>
      </c>
      <c r="F58" s="296" t="s">
        <v>855</v>
      </c>
      <c r="G58" s="30" t="s">
        <v>1008</v>
      </c>
      <c r="H58" s="30" t="s">
        <v>966</v>
      </c>
      <c r="I58" s="30" t="s">
        <v>963</v>
      </c>
      <c r="J58" s="31" t="s">
        <v>6</v>
      </c>
      <c r="K58" s="37"/>
      <c r="L58" s="37"/>
      <c r="M58" s="32">
        <f t="shared" si="16"/>
        <v>0</v>
      </c>
      <c r="N58" s="105">
        <f>IF(AND(D58="M",J58="N/A (Please provide reason)"),1,0)</f>
        <v>0</v>
      </c>
      <c r="O58" s="215">
        <f>IF(E58 = "YES",1,0)</f>
        <v>1</v>
      </c>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row>
    <row r="59" spans="1:51" ht="146.15" customHeight="1" x14ac:dyDescent="0.35">
      <c r="A59" s="40" t="s">
        <v>1175</v>
      </c>
      <c r="B59" s="427"/>
      <c r="C59" s="406"/>
      <c r="D59" s="429"/>
      <c r="E59" s="422"/>
      <c r="F59" s="296" t="s">
        <v>855</v>
      </c>
      <c r="G59" s="30" t="s">
        <v>1009</v>
      </c>
      <c r="H59" s="30" t="s">
        <v>966</v>
      </c>
      <c r="I59" s="30" t="s">
        <v>965</v>
      </c>
      <c r="J59" s="31" t="s">
        <v>6</v>
      </c>
      <c r="K59" s="37"/>
      <c r="L59" s="37"/>
      <c r="M59" s="32">
        <f t="shared" ref="M59" si="35">IF(J59="","0",IF(J59="Pass",1,IF(J59="Not Testable",1,IF(J59="Fail",0,IF(J59="TBD",0,IF(J59="N/A (Please provide reason)",1))))))</f>
        <v>0</v>
      </c>
      <c r="N59" s="105">
        <f>IF(AND(D58="M",J59="N/A (Please provide reason)"),1,0)</f>
        <v>0</v>
      </c>
      <c r="O59" s="215">
        <f>IF(E58 = "YES",1,0)</f>
        <v>1</v>
      </c>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row>
    <row r="60" spans="1:51" ht="63" customHeight="1" x14ac:dyDescent="0.35">
      <c r="A60" s="40" t="s">
        <v>1176</v>
      </c>
      <c r="B60" s="425" t="s">
        <v>46</v>
      </c>
      <c r="C60" s="404" t="s">
        <v>660</v>
      </c>
      <c r="D60" s="408" t="s">
        <v>5</v>
      </c>
      <c r="E60" s="416" t="s">
        <v>14</v>
      </c>
      <c r="F60" s="296" t="s">
        <v>856</v>
      </c>
      <c r="G60" s="30" t="s">
        <v>1006</v>
      </c>
      <c r="H60" s="30" t="s">
        <v>243</v>
      </c>
      <c r="I60" s="30" t="s">
        <v>967</v>
      </c>
      <c r="J60" s="31" t="s">
        <v>6</v>
      </c>
      <c r="K60" s="37"/>
      <c r="L60" s="37"/>
      <c r="M60" s="32">
        <f t="shared" ref="M60" si="36">IF(J60="","0",IF(J60="Pass",1,IF(J60="Fail",0,IF(J60="TBD",0,IF(J60="N/A (Please provide reason)",1)))))</f>
        <v>0</v>
      </c>
      <c r="N60" s="105">
        <f>IF(AND(D60="M",J60="N/A (Please provide reason)"),1,0)</f>
        <v>0</v>
      </c>
      <c r="O60" s="215">
        <f>IF(E60 = "YES",1,0)</f>
        <v>1</v>
      </c>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row>
    <row r="61" spans="1:51" ht="63" customHeight="1" x14ac:dyDescent="0.35">
      <c r="A61" s="40" t="s">
        <v>1177</v>
      </c>
      <c r="B61" s="427"/>
      <c r="C61" s="406"/>
      <c r="D61" s="410"/>
      <c r="E61" s="422"/>
      <c r="F61" s="296" t="s">
        <v>856</v>
      </c>
      <c r="G61" s="30" t="s">
        <v>1007</v>
      </c>
      <c r="H61" s="30" t="s">
        <v>243</v>
      </c>
      <c r="I61" s="30" t="s">
        <v>968</v>
      </c>
      <c r="J61" s="31" t="s">
        <v>6</v>
      </c>
      <c r="K61" s="37"/>
      <c r="L61" s="37"/>
      <c r="M61" s="32">
        <f t="shared" ref="M61" si="37">IF(J61="","0",IF(J61="Pass",1,IF(J61="Fail",0,IF(J61="TBD",0,IF(J61="N/A (Please provide reason)",1)))))</f>
        <v>0</v>
      </c>
      <c r="N61" s="105">
        <f>IF(AND(D60="M",J61="N/A (Please provide reason)"),1,0)</f>
        <v>0</v>
      </c>
      <c r="O61" s="215">
        <f>IF(E60 = "YES",1,0)</f>
        <v>1</v>
      </c>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row>
    <row r="62" spans="1:51" ht="107.25" customHeight="1" x14ac:dyDescent="0.35">
      <c r="A62" s="40" t="s">
        <v>1178</v>
      </c>
      <c r="B62" s="425" t="s">
        <v>47</v>
      </c>
      <c r="C62" s="404" t="s">
        <v>661</v>
      </c>
      <c r="D62" s="408" t="s">
        <v>5</v>
      </c>
      <c r="E62" s="416" t="s">
        <v>14</v>
      </c>
      <c r="F62" s="296" t="s">
        <v>857</v>
      </c>
      <c r="G62" s="30" t="s">
        <v>1010</v>
      </c>
      <c r="H62" s="30" t="s">
        <v>969</v>
      </c>
      <c r="I62" s="30" t="s">
        <v>970</v>
      </c>
      <c r="J62" s="31" t="s">
        <v>6</v>
      </c>
      <c r="K62" s="37"/>
      <c r="L62" s="37"/>
      <c r="M62" s="32">
        <f t="shared" ref="M62" si="38">IF(J62="","0",IF(J62="Pass",1,IF(J62="Fail",0,IF(J62="TBD",0,IF(J62="N/A (Please provide reason)",1)))))</f>
        <v>0</v>
      </c>
      <c r="N62" s="105">
        <f>IF(AND(D62="M",J62="N/A (Please provide reason)"),1,0)</f>
        <v>0</v>
      </c>
      <c r="O62" s="215">
        <f>IF(E62 = "YES",1,0)</f>
        <v>1</v>
      </c>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row>
    <row r="63" spans="1:51" ht="110.25" customHeight="1" x14ac:dyDescent="0.35">
      <c r="A63" s="40" t="s">
        <v>1179</v>
      </c>
      <c r="B63" s="427"/>
      <c r="C63" s="406"/>
      <c r="D63" s="410"/>
      <c r="E63" s="422"/>
      <c r="F63" s="296" t="s">
        <v>858</v>
      </c>
      <c r="G63" s="30" t="s">
        <v>1011</v>
      </c>
      <c r="H63" s="30" t="s">
        <v>971</v>
      </c>
      <c r="I63" s="30" t="s">
        <v>972</v>
      </c>
      <c r="J63" s="31" t="s">
        <v>6</v>
      </c>
      <c r="K63" s="37"/>
      <c r="L63" s="37"/>
      <c r="M63" s="32">
        <f t="shared" ref="M63" si="39">IF(J63="","0",IF(J63="Pass",1,IF(J63="Fail",0,IF(J63="TBD",0,IF(J63="N/A (Please provide reason)",1)))))</f>
        <v>0</v>
      </c>
      <c r="N63" s="105">
        <f>IF(AND(D62="M",J63="N/A (Please provide reason)"),1,0)</f>
        <v>0</v>
      </c>
      <c r="O63" s="215">
        <f>IF(E62 = "YES",1,0)</f>
        <v>1</v>
      </c>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row>
    <row r="64" spans="1:51" ht="71.900000000000006" customHeight="1" x14ac:dyDescent="0.35">
      <c r="A64" s="40" t="s">
        <v>1180</v>
      </c>
      <c r="B64" s="425" t="s">
        <v>48</v>
      </c>
      <c r="C64" s="404" t="s">
        <v>662</v>
      </c>
      <c r="D64" s="408" t="s">
        <v>5</v>
      </c>
      <c r="E64" s="416" t="s">
        <v>14</v>
      </c>
      <c r="F64" s="296" t="s">
        <v>857</v>
      </c>
      <c r="G64" s="30" t="s">
        <v>498</v>
      </c>
      <c r="H64" s="30" t="s">
        <v>973</v>
      </c>
      <c r="I64" s="30" t="s">
        <v>287</v>
      </c>
      <c r="J64" s="31" t="s">
        <v>6</v>
      </c>
      <c r="K64" s="37"/>
      <c r="L64" s="37"/>
      <c r="M64" s="32">
        <f t="shared" ref="M64" si="40">IF(J64="","0",IF(J64="Pass",1,IF(J64="Fail",0,IF(J64="TBD",0,IF(J64="N/A (Please provide reason)",1)))))</f>
        <v>0</v>
      </c>
      <c r="N64" s="105">
        <f>IF(AND(D64="M",J64="N/A (Please provide reason)"),1,0)</f>
        <v>0</v>
      </c>
      <c r="O64" s="215">
        <f>IF(E64 = "YES",1,0)</f>
        <v>1</v>
      </c>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row>
    <row r="65" spans="1:51" ht="84.75" customHeight="1" x14ac:dyDescent="0.35">
      <c r="A65" s="40" t="s">
        <v>1181</v>
      </c>
      <c r="B65" s="427"/>
      <c r="C65" s="406"/>
      <c r="D65" s="410"/>
      <c r="E65" s="422"/>
      <c r="F65" s="296" t="s">
        <v>858</v>
      </c>
      <c r="G65" s="30" t="s">
        <v>524</v>
      </c>
      <c r="H65" s="30" t="s">
        <v>973</v>
      </c>
      <c r="I65" s="30" t="s">
        <v>499</v>
      </c>
      <c r="J65" s="31" t="s">
        <v>6</v>
      </c>
      <c r="K65" s="37"/>
      <c r="L65" s="37"/>
      <c r="M65" s="32">
        <f t="shared" ref="M65" si="41">IF(J65="","0",IF(J65="Pass",1,IF(J65="Fail",0,IF(J65="TBD",0,IF(J65="N/A (Please provide reason)",1)))))</f>
        <v>0</v>
      </c>
      <c r="N65" s="105">
        <f>IF(AND(D64="M",J65="N/A (Please provide reason)"),1,0)</f>
        <v>0</v>
      </c>
      <c r="O65" s="215">
        <f>IF(E64 = "YES",1,0)</f>
        <v>1</v>
      </c>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row>
    <row r="66" spans="1:51" ht="159.75" customHeight="1" x14ac:dyDescent="0.35">
      <c r="A66" s="40" t="s">
        <v>1182</v>
      </c>
      <c r="B66" s="425" t="s">
        <v>49</v>
      </c>
      <c r="C66" s="404" t="s">
        <v>694</v>
      </c>
      <c r="D66" s="408" t="s">
        <v>5</v>
      </c>
      <c r="E66" s="416" t="s">
        <v>14</v>
      </c>
      <c r="F66" s="33" t="s">
        <v>974</v>
      </c>
      <c r="G66" s="30" t="s">
        <v>1012</v>
      </c>
      <c r="H66" s="30" t="s">
        <v>953</v>
      </c>
      <c r="I66" s="30" t="s">
        <v>533</v>
      </c>
      <c r="J66" s="31" t="s">
        <v>6</v>
      </c>
      <c r="K66" s="37"/>
      <c r="L66" s="37"/>
      <c r="M66" s="32">
        <f t="shared" ref="M66" si="42">IF(J66="","0",IF(J66="Pass",1,IF(J66="Fail",0,IF(J66="TBD",0,IF(J66="N/A (Please provide reason)",1)))))</f>
        <v>0</v>
      </c>
      <c r="N66" s="105">
        <f>IF(AND(D66="M",J66="N/A (Please provide reason)"),1,0)</f>
        <v>0</v>
      </c>
      <c r="O66" s="215">
        <f>IF(E66 = "YES",1,0)</f>
        <v>1</v>
      </c>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row>
    <row r="67" spans="1:51" ht="159.75" customHeight="1" x14ac:dyDescent="0.35">
      <c r="A67" s="40" t="s">
        <v>1183</v>
      </c>
      <c r="B67" s="427"/>
      <c r="C67" s="406"/>
      <c r="D67" s="410"/>
      <c r="E67" s="422"/>
      <c r="F67" s="33" t="s">
        <v>975</v>
      </c>
      <c r="G67" s="30" t="s">
        <v>1013</v>
      </c>
      <c r="H67" s="30" t="s">
        <v>954</v>
      </c>
      <c r="I67" s="30" t="s">
        <v>500</v>
      </c>
      <c r="J67" s="31" t="s">
        <v>6</v>
      </c>
      <c r="K67" s="37"/>
      <c r="L67" s="37"/>
      <c r="M67" s="32">
        <f t="shared" ref="M67" si="43">IF(J67="","0",IF(J67="Pass",1,IF(J67="Fail",0,IF(J67="TBD",0,IF(J67="N/A (Please provide reason)",1)))))</f>
        <v>0</v>
      </c>
      <c r="N67" s="105">
        <f>IF(AND(D66="M",J67="N/A (Please provide reason)"),1,0)</f>
        <v>0</v>
      </c>
      <c r="O67" s="215">
        <f>IF(E66 = "YES",1,0)</f>
        <v>1</v>
      </c>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row>
    <row r="68" spans="1:51" ht="111" customHeight="1" x14ac:dyDescent="0.35">
      <c r="A68" s="340" t="s">
        <v>1184</v>
      </c>
      <c r="B68" s="400" t="s">
        <v>50</v>
      </c>
      <c r="C68" s="423" t="s">
        <v>796</v>
      </c>
      <c r="D68" s="408" t="s">
        <v>5</v>
      </c>
      <c r="E68" s="416" t="s">
        <v>14</v>
      </c>
      <c r="F68" s="33" t="s">
        <v>859</v>
      </c>
      <c r="G68" s="30" t="s">
        <v>1083</v>
      </c>
      <c r="H68" s="30" t="s">
        <v>1342</v>
      </c>
      <c r="I68" s="30" t="s">
        <v>695</v>
      </c>
      <c r="J68" s="31" t="s">
        <v>6</v>
      </c>
      <c r="K68" s="37" t="s">
        <v>7</v>
      </c>
      <c r="L68" s="37" t="s">
        <v>7</v>
      </c>
      <c r="M68" s="32">
        <f t="shared" ref="M68" si="44">IF(J68="","0",IF(J68="Pass",1,IF(J68="Fail",0,IF(J68="TBD",0,IF(J68="N/A (Please provide reason)",1)))))</f>
        <v>0</v>
      </c>
      <c r="N68" s="105">
        <f>IF(AND(D68="M",J68="N/A (Please provide reason)"),1,0)</f>
        <v>0</v>
      </c>
      <c r="O68" s="215">
        <f>IF(E68 = "YES",1,0)</f>
        <v>1</v>
      </c>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row>
    <row r="69" spans="1:51" ht="111" customHeight="1" x14ac:dyDescent="0.35">
      <c r="A69" s="340" t="s">
        <v>1185</v>
      </c>
      <c r="B69" s="418"/>
      <c r="C69" s="424"/>
      <c r="D69" s="410"/>
      <c r="E69" s="422"/>
      <c r="F69" s="33" t="s">
        <v>1340</v>
      </c>
      <c r="G69" s="30" t="s">
        <v>1084</v>
      </c>
      <c r="H69" s="30" t="s">
        <v>1341</v>
      </c>
      <c r="I69" s="30" t="s">
        <v>696</v>
      </c>
      <c r="J69" s="31" t="s">
        <v>6</v>
      </c>
      <c r="K69" s="37" t="s">
        <v>7</v>
      </c>
      <c r="L69" s="37" t="s">
        <v>7</v>
      </c>
      <c r="M69" s="32">
        <f t="shared" ref="M69" si="45">IF(J69="","0",IF(J69="Pass",1,IF(J69="Fail",0,IF(J69="TBD",0,IF(J69="N/A (Please provide reason)",1)))))</f>
        <v>0</v>
      </c>
      <c r="N69" s="105">
        <f>IF(AND(D68="M",J69="N/A (Please provide reason)"),1,0)</f>
        <v>0</v>
      </c>
      <c r="O69" s="215">
        <f>IF(E68 = "YES",1,0)</f>
        <v>1</v>
      </c>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row>
    <row r="70" spans="1:51" ht="73.5" customHeight="1" x14ac:dyDescent="0.35">
      <c r="A70" s="40" t="s">
        <v>1186</v>
      </c>
      <c r="B70" s="425" t="s">
        <v>51</v>
      </c>
      <c r="C70" s="404" t="s">
        <v>697</v>
      </c>
      <c r="D70" s="408" t="s">
        <v>5</v>
      </c>
      <c r="E70" s="416" t="s">
        <v>14</v>
      </c>
      <c r="F70" s="30" t="s">
        <v>937</v>
      </c>
      <c r="G70" s="30" t="s">
        <v>1014</v>
      </c>
      <c r="H70" s="30" t="s">
        <v>976</v>
      </c>
      <c r="I70" s="30" t="s">
        <v>534</v>
      </c>
      <c r="J70" s="31" t="s">
        <v>6</v>
      </c>
      <c r="K70" s="37"/>
      <c r="L70" s="37"/>
      <c r="M70" s="32">
        <f t="shared" ref="M70" si="46">IF(J70="","0",IF(J70="Pass",1,IF(J70="Not Testable",1,IF(J70="Fail",0,IF(J70="TBD",0,IF(J70="N/A (Please provide reason)",1))))))</f>
        <v>0</v>
      </c>
      <c r="N70" s="105">
        <f>IF(AND(D70="M",J70="N/A (Please provide reason)"),1,0)</f>
        <v>0</v>
      </c>
      <c r="O70" s="215">
        <f>IF(E70 = "YES",1,0)</f>
        <v>1</v>
      </c>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row>
    <row r="71" spans="1:51" ht="73.5" customHeight="1" x14ac:dyDescent="0.35">
      <c r="A71" s="40" t="s">
        <v>1187</v>
      </c>
      <c r="B71" s="426"/>
      <c r="C71" s="405"/>
      <c r="D71" s="409"/>
      <c r="E71" s="417"/>
      <c r="F71" s="30" t="s">
        <v>937</v>
      </c>
      <c r="G71" s="30" t="s">
        <v>1015</v>
      </c>
      <c r="H71" s="30" t="s">
        <v>977</v>
      </c>
      <c r="I71" s="30" t="s">
        <v>501</v>
      </c>
      <c r="J71" s="31" t="s">
        <v>6</v>
      </c>
      <c r="K71" s="37"/>
      <c r="L71" s="37"/>
      <c r="M71" s="32">
        <f t="shared" ref="M71" si="47">IF(J71="","0",IF(J71="Pass",1,IF(J71="Not Testable",1,IF(J71="Fail",0,IF(J71="TBD",0,IF(J71="N/A (Please provide reason)",1))))))</f>
        <v>0</v>
      </c>
      <c r="N71" s="105">
        <f>IF(AND(D70="M",J71="N/A (Please provide reason)"),1,0)</f>
        <v>0</v>
      </c>
      <c r="O71" s="215">
        <f>IF(E70 = "YES",1,0)</f>
        <v>1</v>
      </c>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row>
    <row r="72" spans="1:51" ht="95.25" customHeight="1" x14ac:dyDescent="0.35">
      <c r="A72" s="40" t="s">
        <v>1188</v>
      </c>
      <c r="B72" s="426"/>
      <c r="C72" s="405"/>
      <c r="D72" s="409"/>
      <c r="E72" s="417"/>
      <c r="F72" s="30" t="s">
        <v>937</v>
      </c>
      <c r="G72" s="30" t="s">
        <v>1016</v>
      </c>
      <c r="H72" s="30" t="s">
        <v>978</v>
      </c>
      <c r="I72" s="30" t="s">
        <v>534</v>
      </c>
      <c r="J72" s="31" t="s">
        <v>6</v>
      </c>
      <c r="K72" s="37"/>
      <c r="L72" s="37"/>
      <c r="M72" s="32">
        <f t="shared" ref="M72" si="48">IF(J72="","0",IF(J72="Pass",1,IF(J72="Not Testable",1,IF(J72="Fail",0,IF(J72="TBD",0,IF(J72="N/A (Please provide reason)",1))))))</f>
        <v>0</v>
      </c>
      <c r="N72" s="105">
        <f>IF(AND(D70="M",J72="N/A (Please provide reason)"),1,0)</f>
        <v>0</v>
      </c>
      <c r="O72" s="215">
        <f>IF(E70 = "YES",1,0)</f>
        <v>1</v>
      </c>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row>
    <row r="73" spans="1:51" ht="95.25" customHeight="1" x14ac:dyDescent="0.35">
      <c r="A73" s="40" t="s">
        <v>1189</v>
      </c>
      <c r="B73" s="427"/>
      <c r="C73" s="406"/>
      <c r="D73" s="410"/>
      <c r="E73" s="422"/>
      <c r="F73" s="30" t="s">
        <v>937</v>
      </c>
      <c r="G73" s="30" t="s">
        <v>1017</v>
      </c>
      <c r="H73" s="30" t="s">
        <v>979</v>
      </c>
      <c r="I73" s="30" t="s">
        <v>501</v>
      </c>
      <c r="J73" s="31" t="s">
        <v>6</v>
      </c>
      <c r="K73" s="37"/>
      <c r="L73" s="37"/>
      <c r="M73" s="32">
        <f t="shared" ref="M73" si="49">IF(J73="","0",IF(J73="Pass",1,IF(J73="Not Testable",1,IF(J73="Fail",0,IF(J73="TBD",0,IF(J73="N/A (Please provide reason)",1))))))</f>
        <v>0</v>
      </c>
      <c r="N73" s="105">
        <f>IF(AND(D70="M",J73="N/A (Please provide reason)"),1,0)</f>
        <v>0</v>
      </c>
      <c r="O73" s="215">
        <f>IF(E70 = "YES",1,0)</f>
        <v>1</v>
      </c>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row>
    <row r="74" spans="1:51" ht="226.5" customHeight="1" x14ac:dyDescent="0.35">
      <c r="A74" s="40" t="s">
        <v>1190</v>
      </c>
      <c r="B74" s="342" t="s">
        <v>450</v>
      </c>
      <c r="C74" s="296" t="s">
        <v>663</v>
      </c>
      <c r="D74" s="298" t="s">
        <v>5</v>
      </c>
      <c r="E74" s="301" t="s">
        <v>14</v>
      </c>
      <c r="F74" s="30" t="s">
        <v>1358</v>
      </c>
      <c r="G74" s="30" t="s">
        <v>611</v>
      </c>
      <c r="H74" s="297" t="s">
        <v>637</v>
      </c>
      <c r="I74" s="30" t="s">
        <v>676</v>
      </c>
      <c r="J74" s="31" t="s">
        <v>6</v>
      </c>
      <c r="K74" s="252"/>
      <c r="L74" s="252"/>
      <c r="M74" s="32">
        <f t="shared" ref="M74:M77" si="50">IF(J74="","0",IF(J74="Pass",1,IF(J74="Not Testable",1,IF(J74="Fail",0,IF(J74="TBD",0,IF(J74="N/A (Please provide reason)",1))))))</f>
        <v>0</v>
      </c>
      <c r="N74" s="105">
        <f>IF(AND(D74="M",J74="N/A (Please provide reason)"),1,0)</f>
        <v>0</v>
      </c>
      <c r="O74" s="215">
        <f>IF(E74 = "YES",1,0)</f>
        <v>1</v>
      </c>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row>
    <row r="75" spans="1:51" ht="100.5" customHeight="1" x14ac:dyDescent="0.35">
      <c r="A75" s="40" t="s">
        <v>1191</v>
      </c>
      <c r="B75" s="425" t="s">
        <v>455</v>
      </c>
      <c r="C75" s="404" t="s">
        <v>664</v>
      </c>
      <c r="D75" s="408" t="s">
        <v>5</v>
      </c>
      <c r="E75" s="416" t="s">
        <v>14</v>
      </c>
      <c r="F75" s="30" t="s">
        <v>1359</v>
      </c>
      <c r="G75" s="30" t="s">
        <v>1018</v>
      </c>
      <c r="H75" s="297" t="s">
        <v>479</v>
      </c>
      <c r="I75" s="30" t="s">
        <v>535</v>
      </c>
      <c r="J75" s="31" t="s">
        <v>6</v>
      </c>
      <c r="K75" s="252"/>
      <c r="L75" s="252"/>
      <c r="M75" s="32">
        <f t="shared" ref="M75" si="51">IF(J75="","0",IF(J75="Pass",1,IF(J75="Not Testable",1,IF(J75="Fail",0,IF(J75="TBD",0,IF(J75="N/A (Please provide reason)",1))))))</f>
        <v>0</v>
      </c>
      <c r="N75" s="105">
        <f>IF(AND(D75="M",J75="N/A (Please provide reason)"),1,0)</f>
        <v>0</v>
      </c>
      <c r="O75" s="215">
        <f>IF(E75 = "YES",1,0)</f>
        <v>1</v>
      </c>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row>
    <row r="76" spans="1:51" ht="100.5" customHeight="1" x14ac:dyDescent="0.35">
      <c r="A76" s="40" t="s">
        <v>1192</v>
      </c>
      <c r="B76" s="427"/>
      <c r="C76" s="406"/>
      <c r="D76" s="410"/>
      <c r="E76" s="422"/>
      <c r="F76" s="30" t="s">
        <v>1362</v>
      </c>
      <c r="G76" s="30" t="s">
        <v>1019</v>
      </c>
      <c r="H76" s="297" t="s">
        <v>479</v>
      </c>
      <c r="I76" s="30" t="s">
        <v>554</v>
      </c>
      <c r="J76" s="31" t="s">
        <v>6</v>
      </c>
      <c r="K76" s="252"/>
      <c r="L76" s="252"/>
      <c r="M76" s="32">
        <f t="shared" ref="M76" si="52">IF(J76="","0",IF(J76="Pass",1,IF(J76="Not Testable",1,IF(J76="Fail",0,IF(J76="TBD",0,IF(J76="N/A (Please provide reason)",1))))))</f>
        <v>0</v>
      </c>
      <c r="N76" s="105">
        <f>IF(AND(D75="M",J76="N/A (Please provide reason)"),1,0)</f>
        <v>0</v>
      </c>
      <c r="O76" s="215">
        <f>IF(E75 = "YES",1,0)</f>
        <v>1</v>
      </c>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row>
    <row r="77" spans="1:51" ht="105.75" customHeight="1" x14ac:dyDescent="0.35">
      <c r="A77" s="40" t="s">
        <v>1193</v>
      </c>
      <c r="B77" s="425" t="s">
        <v>456</v>
      </c>
      <c r="C77" s="404" t="s">
        <v>665</v>
      </c>
      <c r="D77" s="408" t="s">
        <v>5</v>
      </c>
      <c r="E77" s="416" t="s">
        <v>14</v>
      </c>
      <c r="F77" s="30" t="s">
        <v>1360</v>
      </c>
      <c r="G77" s="30" t="s">
        <v>1020</v>
      </c>
      <c r="H77" s="297" t="s">
        <v>480</v>
      </c>
      <c r="I77" s="30" t="s">
        <v>536</v>
      </c>
      <c r="J77" s="31" t="s">
        <v>6</v>
      </c>
      <c r="K77" s="37"/>
      <c r="L77" s="37"/>
      <c r="M77" s="32">
        <f t="shared" si="50"/>
        <v>0</v>
      </c>
      <c r="N77" s="105">
        <f>IF(AND(D77="M",J77="N/A (Please provide reason)"),1,0)</f>
        <v>0</v>
      </c>
      <c r="O77" s="215">
        <f>IF(E77 = "YES",1,0)</f>
        <v>1</v>
      </c>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row>
    <row r="78" spans="1:51" ht="105.75" customHeight="1" x14ac:dyDescent="0.35">
      <c r="A78" s="40" t="s">
        <v>1194</v>
      </c>
      <c r="B78" s="427"/>
      <c r="C78" s="406"/>
      <c r="D78" s="410"/>
      <c r="E78" s="422"/>
      <c r="F78" s="30" t="s">
        <v>1361</v>
      </c>
      <c r="G78" s="30" t="s">
        <v>1021</v>
      </c>
      <c r="H78" s="297" t="s">
        <v>480</v>
      </c>
      <c r="I78" s="30" t="s">
        <v>555</v>
      </c>
      <c r="J78" s="31" t="s">
        <v>6</v>
      </c>
      <c r="K78" s="37"/>
      <c r="L78" s="37"/>
      <c r="M78" s="32">
        <f t="shared" ref="M78" si="53">IF(J78="","0",IF(J78="Pass",1,IF(J78="Not Testable",1,IF(J78="Fail",0,IF(J78="TBD",0,IF(J78="N/A (Please provide reason)",1))))))</f>
        <v>0</v>
      </c>
      <c r="N78" s="105">
        <f>IF(AND(D77="M",J78="N/A (Please provide reason)"),1,0)</f>
        <v>0</v>
      </c>
      <c r="O78" s="215">
        <f>IF(E77 = "YES",1,0)</f>
        <v>1</v>
      </c>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row>
    <row r="79" spans="1:51" ht="13.4" customHeight="1" x14ac:dyDescent="0.35">
      <c r="A79" s="324" t="s">
        <v>25</v>
      </c>
      <c r="B79" s="201"/>
      <c r="C79" s="27"/>
      <c r="D79" s="28"/>
      <c r="E79" s="28"/>
      <c r="F79" s="28"/>
      <c r="G79" s="28"/>
      <c r="H79" s="28"/>
      <c r="I79" s="28"/>
      <c r="J79" s="28"/>
      <c r="K79" s="28"/>
      <c r="L79" s="28"/>
      <c r="M79" s="28"/>
      <c r="N79" s="28"/>
      <c r="O79" s="28"/>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row>
    <row r="80" spans="1:51" ht="13" x14ac:dyDescent="0.35">
      <c r="A80" s="324" t="s">
        <v>53</v>
      </c>
      <c r="B80" s="201"/>
      <c r="C80" s="27"/>
      <c r="D80" s="28"/>
      <c r="E80" s="28"/>
      <c r="F80" s="28"/>
      <c r="G80" s="28"/>
      <c r="H80" s="28"/>
      <c r="I80" s="28"/>
      <c r="J80" s="28"/>
      <c r="K80" s="28"/>
      <c r="L80" s="28"/>
      <c r="M80" s="29"/>
      <c r="N80" s="29"/>
      <c r="O80" s="29"/>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row>
    <row r="81" spans="1:51" ht="133.5" customHeight="1" x14ac:dyDescent="0.35">
      <c r="A81" s="340" t="s">
        <v>1195</v>
      </c>
      <c r="B81" s="341" t="s">
        <v>58</v>
      </c>
      <c r="C81" s="306" t="s">
        <v>797</v>
      </c>
      <c r="D81" s="298" t="s">
        <v>5</v>
      </c>
      <c r="E81" s="301" t="s">
        <v>14</v>
      </c>
      <c r="F81" s="33" t="s">
        <v>798</v>
      </c>
      <c r="G81" s="30" t="s">
        <v>711</v>
      </c>
      <c r="H81" s="30" t="s">
        <v>712</v>
      </c>
      <c r="I81" s="30" t="s">
        <v>1029</v>
      </c>
      <c r="J81" s="31" t="s">
        <v>6</v>
      </c>
      <c r="K81" s="37"/>
      <c r="L81" s="37"/>
      <c r="M81" s="32">
        <f t="shared" ref="M81:M88" si="54">IF(J81="","0",IF(J81="Pass",1,IF(J81="Not Testable",1,IF(J81="Fail",0,IF(J81="TBD",0,IF(J81="N/A (Please provide reason)",1))))))</f>
        <v>0</v>
      </c>
      <c r="N81" s="105">
        <f>IF(AND(D81="M",J81="N/A (Please provide reason)"),1,0)</f>
        <v>0</v>
      </c>
      <c r="O81" s="215">
        <f>IF(E81 = "YES",1,0)</f>
        <v>1</v>
      </c>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row>
    <row r="82" spans="1:51" ht="73.5" customHeight="1" x14ac:dyDescent="0.35">
      <c r="A82" s="40" t="s">
        <v>1196</v>
      </c>
      <c r="B82" s="400" t="s">
        <v>449</v>
      </c>
      <c r="C82" s="402" t="s">
        <v>1372</v>
      </c>
      <c r="D82" s="408" t="s">
        <v>5</v>
      </c>
      <c r="E82" s="416" t="s">
        <v>14</v>
      </c>
      <c r="F82" s="33" t="s">
        <v>800</v>
      </c>
      <c r="G82" s="30" t="s">
        <v>807</v>
      </c>
      <c r="H82" s="33" t="s">
        <v>980</v>
      </c>
      <c r="I82" s="30" t="s">
        <v>649</v>
      </c>
      <c r="J82" s="31" t="s">
        <v>6</v>
      </c>
      <c r="K82" s="37"/>
      <c r="L82" s="37"/>
      <c r="M82" s="32">
        <f t="shared" si="54"/>
        <v>0</v>
      </c>
      <c r="N82" s="105">
        <f>IF(AND(D82="M",J82="N/A (Please provide reason)"),1,0)</f>
        <v>0</v>
      </c>
      <c r="O82" s="215">
        <f>IF(E82 = "YES",1)</f>
        <v>1</v>
      </c>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row>
    <row r="83" spans="1:51" ht="153.75" customHeight="1" x14ac:dyDescent="0.35">
      <c r="A83" s="40" t="s">
        <v>1197</v>
      </c>
      <c r="B83" s="401"/>
      <c r="C83" s="403"/>
      <c r="D83" s="409"/>
      <c r="E83" s="417"/>
      <c r="F83" s="33" t="s">
        <v>799</v>
      </c>
      <c r="G83" s="30" t="s">
        <v>808</v>
      </c>
      <c r="H83" s="33" t="s">
        <v>980</v>
      </c>
      <c r="I83" s="30" t="s">
        <v>650</v>
      </c>
      <c r="J83" s="31" t="s">
        <v>6</v>
      </c>
      <c r="K83" s="37"/>
      <c r="L83" s="37"/>
      <c r="M83" s="32">
        <f t="shared" ref="M83" si="55">IF(J83="","0",IF(J83="Pass",1,IF(J83="Not Testable",1,IF(J83="Fail",0,IF(J83="TBD",0,IF(J83="N/A (Please provide reason)",1))))))</f>
        <v>0</v>
      </c>
      <c r="N83" s="105">
        <f>IF(AND(D82="M",J83="N/A (Please provide reason)"),1,0)</f>
        <v>0</v>
      </c>
      <c r="O83" s="215">
        <f>IF(E82 = "YES",1)</f>
        <v>1</v>
      </c>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row>
    <row r="84" spans="1:51" ht="66.650000000000006" customHeight="1" x14ac:dyDescent="0.35">
      <c r="A84" s="40" t="s">
        <v>1198</v>
      </c>
      <c r="B84" s="401"/>
      <c r="C84" s="403"/>
      <c r="D84" s="409"/>
      <c r="E84" s="417"/>
      <c r="F84" s="33" t="s">
        <v>801</v>
      </c>
      <c r="G84" s="30" t="s">
        <v>809</v>
      </c>
      <c r="H84" s="33" t="s">
        <v>981</v>
      </c>
      <c r="I84" s="30" t="s">
        <v>458</v>
      </c>
      <c r="J84" s="31" t="s">
        <v>6</v>
      </c>
      <c r="K84" s="37"/>
      <c r="L84" s="37"/>
      <c r="M84" s="32">
        <f t="shared" si="54"/>
        <v>0</v>
      </c>
      <c r="N84" s="105">
        <f>IF(AND(D82="M",J84="N/A (Please provide reason)"),1,0)</f>
        <v>0</v>
      </c>
      <c r="O84" s="215">
        <f>IF(E82 = "YES",1,0)</f>
        <v>1</v>
      </c>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row>
    <row r="85" spans="1:51" ht="66.650000000000006" customHeight="1" x14ac:dyDescent="0.35">
      <c r="A85" s="40" t="s">
        <v>1199</v>
      </c>
      <c r="B85" s="401"/>
      <c r="C85" s="403"/>
      <c r="D85" s="409"/>
      <c r="E85" s="417"/>
      <c r="F85" s="33" t="s">
        <v>802</v>
      </c>
      <c r="G85" s="30" t="s">
        <v>810</v>
      </c>
      <c r="H85" s="33" t="s">
        <v>981</v>
      </c>
      <c r="I85" s="30" t="s">
        <v>549</v>
      </c>
      <c r="J85" s="31" t="s">
        <v>6</v>
      </c>
      <c r="K85" s="37"/>
      <c r="L85" s="37"/>
      <c r="M85" s="32">
        <f t="shared" ref="M85" si="56">IF(J85="","0",IF(J85="Pass",1,IF(J85="Not Testable",1,IF(J85="Fail",0,IF(J85="TBD",0,IF(J85="N/A (Please provide reason)",1))))))</f>
        <v>0</v>
      </c>
      <c r="N85" s="105">
        <f>IF(AND(D82="M",J85="N/A (Please provide reason)"),1,0)</f>
        <v>0</v>
      </c>
      <c r="O85" s="215">
        <f>IF(E82= "YES",1,0)</f>
        <v>1</v>
      </c>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row>
    <row r="86" spans="1:51" ht="66.650000000000006" customHeight="1" x14ac:dyDescent="0.35">
      <c r="A86" s="40" t="s">
        <v>1200</v>
      </c>
      <c r="B86" s="401"/>
      <c r="C86" s="403"/>
      <c r="D86" s="409"/>
      <c r="E86" s="417"/>
      <c r="F86" s="33" t="s">
        <v>803</v>
      </c>
      <c r="G86" s="30" t="s">
        <v>811</v>
      </c>
      <c r="H86" s="33" t="s">
        <v>982</v>
      </c>
      <c r="I86" s="30" t="s">
        <v>470</v>
      </c>
      <c r="J86" s="31" t="s">
        <v>6</v>
      </c>
      <c r="K86" s="37"/>
      <c r="L86" s="37"/>
      <c r="M86" s="32">
        <f t="shared" ref="M86" si="57">IF(J86="","0",IF(J86="Pass",1,IF(J86="Not Testable",1,IF(J86="Fail",0,IF(J86="TBD",0,IF(J86="N/A (Please provide reason)",1))))))</f>
        <v>0</v>
      </c>
      <c r="N86" s="105">
        <f>IF(AND(D82="M",J86="N/A (Please provide reason)"),1,0)</f>
        <v>0</v>
      </c>
      <c r="O86" s="215">
        <f>IF(E82 = "YES",1,0)</f>
        <v>1</v>
      </c>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row>
    <row r="87" spans="1:51" ht="66.650000000000006" customHeight="1" x14ac:dyDescent="0.35">
      <c r="A87" s="40" t="s">
        <v>1201</v>
      </c>
      <c r="B87" s="401"/>
      <c r="C87" s="403"/>
      <c r="D87" s="409"/>
      <c r="E87" s="417"/>
      <c r="F87" s="33" t="s">
        <v>804</v>
      </c>
      <c r="G87" s="30" t="s">
        <v>812</v>
      </c>
      <c r="H87" s="33" t="s">
        <v>982</v>
      </c>
      <c r="I87" s="30" t="s">
        <v>550</v>
      </c>
      <c r="J87" s="31" t="s">
        <v>6</v>
      </c>
      <c r="K87" s="37"/>
      <c r="L87" s="37"/>
      <c r="M87" s="32">
        <f t="shared" ref="M87" si="58">IF(J87="","0",IF(J87="Pass",1,IF(J87="Not Testable",1,IF(J87="Fail",0,IF(J87="TBD",0,IF(J87="N/A (Please provide reason)",1))))))</f>
        <v>0</v>
      </c>
      <c r="N87" s="105">
        <f>IF(AND(D82="M",J87="N/A (Please provide reason)"),1,0)</f>
        <v>0</v>
      </c>
      <c r="O87" s="215">
        <f>IF(E82 = "YES",1,0)</f>
        <v>1</v>
      </c>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row>
    <row r="88" spans="1:51" ht="89.25" customHeight="1" x14ac:dyDescent="0.35">
      <c r="A88" s="40" t="s">
        <v>1202</v>
      </c>
      <c r="B88" s="401"/>
      <c r="C88" s="403"/>
      <c r="D88" s="409"/>
      <c r="E88" s="417"/>
      <c r="F88" s="33" t="s">
        <v>805</v>
      </c>
      <c r="G88" s="30" t="s">
        <v>813</v>
      </c>
      <c r="H88" s="33" t="s">
        <v>983</v>
      </c>
      <c r="I88" s="30" t="s">
        <v>459</v>
      </c>
      <c r="J88" s="31" t="s">
        <v>6</v>
      </c>
      <c r="K88" s="37"/>
      <c r="L88" s="37"/>
      <c r="M88" s="32">
        <f t="shared" si="54"/>
        <v>0</v>
      </c>
      <c r="N88" s="105">
        <f>IF(AND(D82="M",J88="N/A (Please provide reason)"),1,0)</f>
        <v>0</v>
      </c>
      <c r="O88" s="215">
        <f>IF(E82 = "YES",1,0)</f>
        <v>1</v>
      </c>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row>
    <row r="89" spans="1:51" ht="89.25" customHeight="1" x14ac:dyDescent="0.35">
      <c r="A89" s="40" t="s">
        <v>1203</v>
      </c>
      <c r="B89" s="401"/>
      <c r="C89" s="403"/>
      <c r="D89" s="410"/>
      <c r="E89" s="422"/>
      <c r="F89" s="33" t="s">
        <v>806</v>
      </c>
      <c r="G89" s="30" t="s">
        <v>814</v>
      </c>
      <c r="H89" s="33" t="s">
        <v>984</v>
      </c>
      <c r="I89" s="30" t="s">
        <v>551</v>
      </c>
      <c r="J89" s="31" t="s">
        <v>6</v>
      </c>
      <c r="K89" s="37"/>
      <c r="L89" s="37"/>
      <c r="M89" s="32">
        <f t="shared" ref="M89" si="59">IF(J89="","0",IF(J89="Pass",1,IF(J89="Not Testable",1,IF(J89="Fail",0,IF(J89="TBD",0,IF(J89="N/A (Please provide reason)",1))))))</f>
        <v>0</v>
      </c>
      <c r="N89" s="105">
        <f>IF(AND(D82="M",J89="N/A (Please provide reason)"),1,0)</f>
        <v>0</v>
      </c>
      <c r="O89" s="215">
        <f>IF(E82 = "YES",1,0)</f>
        <v>1</v>
      </c>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row>
    <row r="90" spans="1:51" ht="101.5" x14ac:dyDescent="0.35">
      <c r="A90" s="344" t="s">
        <v>1204</v>
      </c>
      <c r="B90" s="400" t="s">
        <v>471</v>
      </c>
      <c r="C90" s="423" t="s">
        <v>698</v>
      </c>
      <c r="D90" s="272" t="s">
        <v>5</v>
      </c>
      <c r="E90" s="301" t="s">
        <v>14</v>
      </c>
      <c r="F90" s="33" t="s">
        <v>1026</v>
      </c>
      <c r="G90" s="30" t="s">
        <v>1022</v>
      </c>
      <c r="H90" s="33" t="s">
        <v>985</v>
      </c>
      <c r="I90" s="30" t="s">
        <v>552</v>
      </c>
      <c r="J90" s="31" t="s">
        <v>6</v>
      </c>
      <c r="K90" s="37"/>
      <c r="L90" s="37"/>
      <c r="M90" s="32">
        <f t="shared" ref="M90" si="60">IF(J90="","0",IF(J90="Pass",1,IF(J90="Not Testable",1,IF(J90="Fail",0,IF(J90="TBD",0,IF(J90="N/A (Please provide reason)",1))))))</f>
        <v>0</v>
      </c>
      <c r="N90" s="105">
        <f>IF(AND(D90="M",J90="N/A (Please provide reason)"),1,0)</f>
        <v>0</v>
      </c>
      <c r="O90" s="215">
        <f>IF(E90 = "YES",1)</f>
        <v>1</v>
      </c>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row>
    <row r="91" spans="1:51" ht="101.5" x14ac:dyDescent="0.35">
      <c r="A91" s="344" t="s">
        <v>1205</v>
      </c>
      <c r="B91" s="401"/>
      <c r="C91" s="430"/>
      <c r="D91" s="272" t="s">
        <v>5</v>
      </c>
      <c r="E91" s="301" t="s">
        <v>14</v>
      </c>
      <c r="F91" s="33" t="s">
        <v>1027</v>
      </c>
      <c r="G91" s="30" t="s">
        <v>1023</v>
      </c>
      <c r="H91" s="33" t="s">
        <v>986</v>
      </c>
      <c r="I91" s="30" t="s">
        <v>553</v>
      </c>
      <c r="J91" s="31" t="s">
        <v>6</v>
      </c>
      <c r="K91" s="37"/>
      <c r="L91" s="37"/>
      <c r="M91" s="32">
        <f t="shared" ref="M91" si="61">IF(J91="","0",IF(J91="Pass",1,IF(J91="Not Testable",1,IF(J91="Fail",0,IF(J91="TBD",0,IF(J91="N/A (Please provide reason)",1))))))</f>
        <v>0</v>
      </c>
      <c r="N91" s="105">
        <f>IF(AND(D91="M",J91="N/A (Please provide reason)"),1,0)</f>
        <v>0</v>
      </c>
      <c r="O91" s="215">
        <f>IF(E91 = "YES",1)</f>
        <v>1</v>
      </c>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row>
    <row r="92" spans="1:51" ht="109.5" customHeight="1" x14ac:dyDescent="0.35">
      <c r="A92" s="344" t="s">
        <v>1206</v>
      </c>
      <c r="B92" s="401"/>
      <c r="C92" s="430"/>
      <c r="D92" s="272" t="s">
        <v>5</v>
      </c>
      <c r="E92" s="301" t="s">
        <v>14</v>
      </c>
      <c r="F92" s="33" t="s">
        <v>592</v>
      </c>
      <c r="G92" s="30" t="s">
        <v>1024</v>
      </c>
      <c r="H92" s="33" t="s">
        <v>987</v>
      </c>
      <c r="I92" s="30" t="s">
        <v>603</v>
      </c>
      <c r="J92" s="31" t="s">
        <v>6</v>
      </c>
      <c r="K92" s="37"/>
      <c r="L92" s="37"/>
      <c r="M92" s="32">
        <f t="shared" ref="M92" si="62">IF(J92="","0",IF(J92="Pass",1,IF(J92="Not Testable",1,IF(J92="Fail",0,IF(J92="TBD",0,IF(J92="N/A (Please provide reason)",1))))))</f>
        <v>0</v>
      </c>
      <c r="N92" s="105">
        <f>IF(AND(D92="M",J92="N/A (Please provide reason)"),1,0)</f>
        <v>0</v>
      </c>
      <c r="O92" s="215">
        <f>IF(E92 = "YES",1)</f>
        <v>1</v>
      </c>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row>
    <row r="93" spans="1:51" ht="109.5" customHeight="1" x14ac:dyDescent="0.35">
      <c r="A93" s="344" t="s">
        <v>1207</v>
      </c>
      <c r="B93" s="401"/>
      <c r="C93" s="430"/>
      <c r="D93" s="272" t="s">
        <v>5</v>
      </c>
      <c r="E93" s="301" t="s">
        <v>14</v>
      </c>
      <c r="F93" s="33" t="s">
        <v>593</v>
      </c>
      <c r="G93" s="30" t="s">
        <v>1025</v>
      </c>
      <c r="H93" s="33" t="s">
        <v>988</v>
      </c>
      <c r="I93" s="30" t="s">
        <v>604</v>
      </c>
      <c r="J93" s="31" t="s">
        <v>6</v>
      </c>
      <c r="K93" s="37"/>
      <c r="L93" s="37"/>
      <c r="M93" s="32">
        <f t="shared" ref="M93" si="63">IF(J93="","0",IF(J93="Pass",1,IF(J93="Not Testable",1,IF(J93="Fail",0,IF(J93="TBD",0,IF(J93="N/A (Please provide reason)",1))))))</f>
        <v>0</v>
      </c>
      <c r="N93" s="105">
        <f>IF(AND(D93="M",J93="N/A (Please provide reason)"),1,0)</f>
        <v>0</v>
      </c>
      <c r="O93" s="215">
        <f>IF(E93 = "YES",1)</f>
        <v>1</v>
      </c>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row>
    <row r="94" spans="1:51" ht="13.4" customHeight="1" x14ac:dyDescent="0.35">
      <c r="A94" s="324" t="s">
        <v>54</v>
      </c>
      <c r="B94" s="273"/>
      <c r="C94" s="274"/>
      <c r="D94" s="28"/>
      <c r="E94" s="28"/>
      <c r="F94" s="28"/>
      <c r="G94" s="28"/>
      <c r="H94" s="28"/>
      <c r="I94" s="28"/>
      <c r="J94" s="28"/>
      <c r="K94" s="28"/>
      <c r="L94" s="28"/>
      <c r="M94" s="29"/>
      <c r="N94" s="29"/>
      <c r="O94" s="29"/>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row>
    <row r="95" spans="1:51" ht="13.4" customHeight="1" x14ac:dyDescent="0.35">
      <c r="A95" s="324" t="s">
        <v>52</v>
      </c>
      <c r="B95" s="201"/>
      <c r="C95" s="27"/>
      <c r="D95" s="28"/>
      <c r="E95" s="28"/>
      <c r="F95" s="28"/>
      <c r="G95" s="28"/>
      <c r="H95" s="28"/>
      <c r="I95" s="28"/>
      <c r="J95" s="28"/>
      <c r="K95" s="28"/>
      <c r="L95" s="28"/>
      <c r="M95" s="29"/>
      <c r="N95" s="29"/>
      <c r="O95" s="29"/>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row>
    <row r="96" spans="1:51" ht="409.5" customHeight="1" x14ac:dyDescent="0.35">
      <c r="A96" s="40" t="s">
        <v>1208</v>
      </c>
      <c r="B96" s="41" t="s">
        <v>59</v>
      </c>
      <c r="C96" s="37" t="s">
        <v>989</v>
      </c>
      <c r="D96" s="68" t="s">
        <v>5</v>
      </c>
      <c r="E96" s="262" t="s">
        <v>14</v>
      </c>
      <c r="F96" s="296" t="s">
        <v>1028</v>
      </c>
      <c r="G96" s="30" t="s">
        <v>346</v>
      </c>
      <c r="H96" s="30" t="s">
        <v>347</v>
      </c>
      <c r="I96" s="30" t="s">
        <v>990</v>
      </c>
      <c r="J96" s="31" t="s">
        <v>6</v>
      </c>
      <c r="K96" s="37"/>
      <c r="L96" s="37"/>
      <c r="M96" s="32">
        <f t="shared" ref="M96" si="64">IF(J96="","0",IF(J96="Pass",1,IF(J96="Not Testable",1,IF(J96="Fail",0,IF(J96="TBD",0,IF(J96="N/A (Please provide reason)",1))))))</f>
        <v>0</v>
      </c>
      <c r="N96" s="105">
        <f>IF(AND(D96="M",J96="N/A (Please provide reason)"),1,0)</f>
        <v>0</v>
      </c>
      <c r="O96" s="215">
        <f>IF(E96 = "YES",1,0)</f>
        <v>1</v>
      </c>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row>
    <row r="97" spans="1:51" ht="117.65" customHeight="1" x14ac:dyDescent="0.35">
      <c r="A97" s="40" t="s">
        <v>1209</v>
      </c>
      <c r="B97" s="425" t="s">
        <v>383</v>
      </c>
      <c r="C97" s="404" t="s">
        <v>677</v>
      </c>
      <c r="D97" s="408" t="s">
        <v>5</v>
      </c>
      <c r="E97" s="416" t="s">
        <v>14</v>
      </c>
      <c r="F97" s="404" t="s">
        <v>632</v>
      </c>
      <c r="G97" s="30" t="s">
        <v>707</v>
      </c>
      <c r="H97" s="30" t="s">
        <v>706</v>
      </c>
      <c r="I97" s="404" t="s">
        <v>384</v>
      </c>
      <c r="J97" s="31" t="s">
        <v>6</v>
      </c>
      <c r="K97" s="37"/>
      <c r="L97" s="37"/>
      <c r="M97" s="32">
        <f t="shared" ref="M97" si="65">IF(J97="","0",IF(J97="Pass",1,IF(J97="Not Testable",1,IF(J97="Fail",0,IF(J97="TBD",0,IF(J97="N/A (Please provide reason)",1))))))</f>
        <v>0</v>
      </c>
      <c r="N97" s="105">
        <f>IF(AND(D97="M",J97="N/A (Please provide reason)"),1,0)</f>
        <v>0</v>
      </c>
      <c r="O97" s="215">
        <f>IF(E97 = "YES",1,0)</f>
        <v>1</v>
      </c>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row>
    <row r="98" spans="1:51" ht="72" customHeight="1" x14ac:dyDescent="0.35">
      <c r="A98" s="40" t="s">
        <v>1210</v>
      </c>
      <c r="B98" s="426"/>
      <c r="C98" s="405"/>
      <c r="D98" s="409"/>
      <c r="E98" s="417"/>
      <c r="F98" s="405"/>
      <c r="G98" s="30" t="s">
        <v>613</v>
      </c>
      <c r="H98" s="30" t="s">
        <v>617</v>
      </c>
      <c r="I98" s="405"/>
      <c r="J98" s="31" t="s">
        <v>6</v>
      </c>
      <c r="K98" s="37"/>
      <c r="L98" s="37"/>
      <c r="M98" s="32">
        <f t="shared" ref="M98:M100" si="66">IF(J98="","0",IF(J98="Pass",1,IF(J98="Not Testable",1,IF(J98="Fail",0,IF(J98="TBD",0,IF(J98="N/A (Please provide reason)",1))))))</f>
        <v>0</v>
      </c>
      <c r="N98" s="105">
        <f>IF(AND(D97="M",J98="N/A (Please provide reason)"),1,0)</f>
        <v>0</v>
      </c>
      <c r="O98" s="215">
        <f>IF(E97 = "YES",1,0)</f>
        <v>1</v>
      </c>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row>
    <row r="99" spans="1:51" ht="72" customHeight="1" x14ac:dyDescent="0.35">
      <c r="A99" s="40" t="s">
        <v>1211</v>
      </c>
      <c r="B99" s="426"/>
      <c r="C99" s="405"/>
      <c r="D99" s="409"/>
      <c r="E99" s="417"/>
      <c r="F99" s="405"/>
      <c r="G99" s="30" t="s">
        <v>614</v>
      </c>
      <c r="H99" s="30" t="s">
        <v>617</v>
      </c>
      <c r="I99" s="405"/>
      <c r="J99" s="31" t="s">
        <v>6</v>
      </c>
      <c r="K99" s="37"/>
      <c r="L99" s="37"/>
      <c r="M99" s="32">
        <f t="shared" si="66"/>
        <v>0</v>
      </c>
      <c r="N99" s="105">
        <f>IF(AND(D97="M",J99="N/A (Please provide reason)"),1,0)</f>
        <v>0</v>
      </c>
      <c r="O99" s="215">
        <f>IF(E97 = "YES",1,0)</f>
        <v>1</v>
      </c>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row>
    <row r="100" spans="1:51" ht="96.65" customHeight="1" x14ac:dyDescent="0.35">
      <c r="A100" s="40" t="s">
        <v>1212</v>
      </c>
      <c r="B100" s="427"/>
      <c r="C100" s="406"/>
      <c r="D100" s="410"/>
      <c r="E100" s="422"/>
      <c r="F100" s="406"/>
      <c r="G100" s="30" t="s">
        <v>713</v>
      </c>
      <c r="H100" s="30" t="s">
        <v>616</v>
      </c>
      <c r="I100" s="406"/>
      <c r="J100" s="31" t="s">
        <v>6</v>
      </c>
      <c r="K100" s="37"/>
      <c r="L100" s="37"/>
      <c r="M100" s="32">
        <f t="shared" si="66"/>
        <v>0</v>
      </c>
      <c r="N100" s="105">
        <f>IF(AND(D97="M",J100="N/A (Please provide reason)"),1,0)</f>
        <v>0</v>
      </c>
      <c r="O100" s="215">
        <f>IF(E97 = "YES",1,0)</f>
        <v>1</v>
      </c>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row>
    <row r="101" spans="1:51" ht="177.75" customHeight="1" x14ac:dyDescent="0.35">
      <c r="A101" s="340" t="s">
        <v>1213</v>
      </c>
      <c r="B101" s="400" t="s">
        <v>402</v>
      </c>
      <c r="C101" s="423" t="s">
        <v>678</v>
      </c>
      <c r="D101" s="408" t="s">
        <v>5</v>
      </c>
      <c r="E101" s="262" t="s">
        <v>14</v>
      </c>
      <c r="F101" s="296" t="s">
        <v>815</v>
      </c>
      <c r="G101" s="30" t="s">
        <v>816</v>
      </c>
      <c r="H101" s="30" t="s">
        <v>652</v>
      </c>
      <c r="I101" s="30" t="s">
        <v>817</v>
      </c>
      <c r="J101" s="31" t="s">
        <v>6</v>
      </c>
      <c r="K101" s="37" t="s">
        <v>7</v>
      </c>
      <c r="L101" s="37" t="s">
        <v>7</v>
      </c>
      <c r="M101" s="32">
        <f t="shared" ref="M101" si="67">IF(J101="","0",IF(J101="Pass",1,IF(J101="Not Testable",1,IF(J101="Fail",0,IF(J101="TBD",0,IF(J101="N/A (Please provide reason)",1))))))</f>
        <v>0</v>
      </c>
      <c r="N101" s="105">
        <f>IF(AND(D101="M",J101="N/A (Please provide reason)"),1,0)</f>
        <v>0</v>
      </c>
      <c r="O101" s="215">
        <f t="shared" ref="O101:O106" si="68">IF(E101 = "YES",1,0)</f>
        <v>1</v>
      </c>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row>
    <row r="102" spans="1:51" ht="169.5" customHeight="1" x14ac:dyDescent="0.35">
      <c r="A102" s="340" t="s">
        <v>1214</v>
      </c>
      <c r="B102" s="401"/>
      <c r="C102" s="430"/>
      <c r="D102" s="409"/>
      <c r="E102" s="262" t="s">
        <v>14</v>
      </c>
      <c r="F102" s="296" t="s">
        <v>818</v>
      </c>
      <c r="G102" s="30" t="s">
        <v>819</v>
      </c>
      <c r="H102" s="30" t="s">
        <v>654</v>
      </c>
      <c r="I102" s="30" t="s">
        <v>820</v>
      </c>
      <c r="J102" s="31" t="s">
        <v>6</v>
      </c>
      <c r="K102" s="37" t="s">
        <v>7</v>
      </c>
      <c r="L102" s="37"/>
      <c r="M102" s="32">
        <f t="shared" ref="M102" si="69">IF(J102="","0",IF(J102="Pass",1,IF(J102="Not Testable",1,IF(J102="Fail",0,IF(J102="TBD",0,IF(J102="N/A (Please provide reason)",1))))))</f>
        <v>0</v>
      </c>
      <c r="N102" s="105">
        <f>IF(AND(D101="M",J102="N/A (Please provide reason)"),1,0)</f>
        <v>0</v>
      </c>
      <c r="O102" s="215">
        <f t="shared" si="68"/>
        <v>1</v>
      </c>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row>
    <row r="103" spans="1:51" ht="118.5" customHeight="1" x14ac:dyDescent="0.35">
      <c r="A103" s="340" t="s">
        <v>1215</v>
      </c>
      <c r="B103" s="401"/>
      <c r="C103" s="430"/>
      <c r="D103" s="409"/>
      <c r="E103" s="262" t="s">
        <v>14</v>
      </c>
      <c r="F103" s="296" t="s">
        <v>821</v>
      </c>
      <c r="G103" s="30" t="s">
        <v>822</v>
      </c>
      <c r="H103" s="30" t="s">
        <v>653</v>
      </c>
      <c r="I103" s="30" t="s">
        <v>468</v>
      </c>
      <c r="J103" s="31" t="s">
        <v>6</v>
      </c>
      <c r="K103" s="37"/>
      <c r="L103" s="37"/>
      <c r="M103" s="32">
        <f t="shared" ref="M103" si="70">IF(J103="","0",IF(J103="Pass",1,IF(J103="Not Testable",1,IF(J103="Fail",0,IF(J103="TBD",0,IF(J103="N/A (Please provide reason)",1))))))</f>
        <v>0</v>
      </c>
      <c r="N103" s="105">
        <f>IF(AND(D101="M",J103="N/A (Please provide reason)"),1,0)</f>
        <v>0</v>
      </c>
      <c r="O103" s="215">
        <f t="shared" si="68"/>
        <v>1</v>
      </c>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row>
    <row r="104" spans="1:51" ht="108.75" customHeight="1" x14ac:dyDescent="0.35">
      <c r="A104" s="340" t="s">
        <v>1216</v>
      </c>
      <c r="B104" s="418"/>
      <c r="C104" s="424"/>
      <c r="D104" s="410"/>
      <c r="E104" s="262" t="s">
        <v>14</v>
      </c>
      <c r="F104" s="296" t="s">
        <v>823</v>
      </c>
      <c r="G104" s="30" t="s">
        <v>824</v>
      </c>
      <c r="H104" s="30" t="s">
        <v>618</v>
      </c>
      <c r="I104" s="30" t="s">
        <v>286</v>
      </c>
      <c r="J104" s="31" t="s">
        <v>6</v>
      </c>
      <c r="K104" s="37"/>
      <c r="L104" s="37"/>
      <c r="M104" s="32">
        <f t="shared" ref="M104" si="71">IF(J104="","0",IF(J104="Pass",1,IF(J104="Not Testable",1,IF(J104="Fail",0,IF(J104="TBD",0,IF(J104="N/A (Please provide reason)",1))))))</f>
        <v>0</v>
      </c>
      <c r="N104" s="105">
        <f>IF(AND(D101="M",J104="N/A (Please provide reason)"),1,0)</f>
        <v>0</v>
      </c>
      <c r="O104" s="215">
        <f t="shared" si="68"/>
        <v>1</v>
      </c>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row>
    <row r="105" spans="1:51" ht="150" customHeight="1" x14ac:dyDescent="0.35">
      <c r="A105" s="40" t="s">
        <v>1217</v>
      </c>
      <c r="B105" s="330" t="s">
        <v>452</v>
      </c>
      <c r="C105" s="297" t="s">
        <v>666</v>
      </c>
      <c r="D105" s="299" t="s">
        <v>5</v>
      </c>
      <c r="E105" s="262" t="s">
        <v>14</v>
      </c>
      <c r="F105" s="30" t="s">
        <v>472</v>
      </c>
      <c r="G105" s="30" t="s">
        <v>460</v>
      </c>
      <c r="H105" s="30" t="s">
        <v>633</v>
      </c>
      <c r="I105" s="30" t="s">
        <v>462</v>
      </c>
      <c r="J105" s="31" t="s">
        <v>6</v>
      </c>
      <c r="K105" s="37"/>
      <c r="L105" s="37"/>
      <c r="M105" s="32">
        <f t="shared" ref="M105:M106" si="72">IF(J105="","0",IF(J105="Pass",1,IF(J105="Not Testable",1,IF(J105="Fail",0,IF(J105="TBD",0,IF(J105="N/A (Please provide reason)",1))))))</f>
        <v>0</v>
      </c>
      <c r="N105" s="105">
        <f>IF(AND(D105="M",J105="N/A (Please provide reason)"),1,0)</f>
        <v>0</v>
      </c>
      <c r="O105" s="215">
        <f t="shared" si="68"/>
        <v>1</v>
      </c>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row>
    <row r="106" spans="1:51" ht="150" customHeight="1" x14ac:dyDescent="0.35">
      <c r="A106" s="40" t="s">
        <v>1218</v>
      </c>
      <c r="B106" s="330" t="s">
        <v>453</v>
      </c>
      <c r="C106" s="297" t="s">
        <v>667</v>
      </c>
      <c r="D106" s="299" t="s">
        <v>5</v>
      </c>
      <c r="E106" s="262" t="s">
        <v>14</v>
      </c>
      <c r="F106" s="30" t="s">
        <v>473</v>
      </c>
      <c r="G106" s="30" t="s">
        <v>461</v>
      </c>
      <c r="H106" s="30" t="s">
        <v>655</v>
      </c>
      <c r="I106" s="30" t="s">
        <v>463</v>
      </c>
      <c r="J106" s="31" t="s">
        <v>6</v>
      </c>
      <c r="K106" s="37"/>
      <c r="L106" s="37"/>
      <c r="M106" s="32">
        <f t="shared" si="72"/>
        <v>0</v>
      </c>
      <c r="N106" s="105">
        <f>IF(AND(D106="M",J106="N/A (Please provide reason)"),1,0)</f>
        <v>0</v>
      </c>
      <c r="O106" s="215">
        <f t="shared" si="68"/>
        <v>1</v>
      </c>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row>
    <row r="107" spans="1:51" ht="13.4" customHeight="1" x14ac:dyDescent="0.35">
      <c r="A107" s="324" t="s">
        <v>65</v>
      </c>
      <c r="B107" s="201"/>
      <c r="C107" s="27"/>
      <c r="D107" s="28"/>
      <c r="E107" s="28"/>
      <c r="F107" s="28"/>
      <c r="G107" s="28"/>
      <c r="H107" s="28"/>
      <c r="I107" s="28"/>
      <c r="J107" s="28"/>
      <c r="K107" s="28"/>
      <c r="L107" s="28"/>
      <c r="M107" s="29"/>
      <c r="N107" s="29"/>
      <c r="O107" s="29"/>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row>
    <row r="108" spans="1:51" ht="13.4" customHeight="1" x14ac:dyDescent="0.35">
      <c r="A108" s="324" t="s">
        <v>56</v>
      </c>
      <c r="B108" s="201"/>
      <c r="C108" s="27"/>
      <c r="D108" s="28"/>
      <c r="E108" s="28"/>
      <c r="F108" s="28"/>
      <c r="G108" s="28"/>
      <c r="H108" s="28"/>
      <c r="I108" s="28"/>
      <c r="J108" s="28"/>
      <c r="K108" s="28"/>
      <c r="L108" s="28"/>
      <c r="M108" s="29"/>
      <c r="N108" s="29"/>
      <c r="O108" s="29"/>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row>
    <row r="109" spans="1:51" ht="103.5" customHeight="1" x14ac:dyDescent="0.35">
      <c r="A109" s="40" t="s">
        <v>1219</v>
      </c>
      <c r="B109" s="41" t="s">
        <v>55</v>
      </c>
      <c r="C109" s="37" t="s">
        <v>668</v>
      </c>
      <c r="D109" s="123" t="s">
        <v>343</v>
      </c>
      <c r="E109" s="262" t="s">
        <v>14</v>
      </c>
      <c r="F109" s="37" t="s">
        <v>282</v>
      </c>
      <c r="G109" s="37" t="s">
        <v>638</v>
      </c>
      <c r="H109" s="30" t="s">
        <v>608</v>
      </c>
      <c r="I109" s="30"/>
      <c r="J109" s="31" t="s">
        <v>6</v>
      </c>
      <c r="K109" s="37"/>
      <c r="L109" s="31"/>
      <c r="M109" s="32">
        <f t="shared" ref="M109" si="73">IF(J109="","0",IF(J109="Pass",1,IF(J109="Not Testable",1,IF(J109="Fail",0,IF(J109="TBD",0,IF(J109="N/A (Please provide reason)",1))))))</f>
        <v>0</v>
      </c>
      <c r="N109" s="105">
        <f>IF(AND(D109="M",J109="N/A (Please provide reason)"),1,0)</f>
        <v>0</v>
      </c>
      <c r="O109" s="215">
        <f>IF(E109 = "YES",1,0)</f>
        <v>1</v>
      </c>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row>
    <row r="110" spans="1:51" ht="269.14999999999998" customHeight="1" x14ac:dyDescent="0.35">
      <c r="A110" s="40" t="s">
        <v>1220</v>
      </c>
      <c r="B110" s="425" t="s">
        <v>454</v>
      </c>
      <c r="C110" s="404" t="s">
        <v>669</v>
      </c>
      <c r="D110" s="68" t="s">
        <v>5</v>
      </c>
      <c r="E110" s="262" t="s">
        <v>14</v>
      </c>
      <c r="F110" s="37" t="s">
        <v>714</v>
      </c>
      <c r="G110" s="30" t="s">
        <v>715</v>
      </c>
      <c r="H110" s="30" t="s">
        <v>716</v>
      </c>
      <c r="I110" s="30"/>
      <c r="J110" s="31" t="s">
        <v>6</v>
      </c>
      <c r="K110" s="37"/>
      <c r="L110" s="31"/>
      <c r="M110" s="32">
        <f t="shared" ref="M110:M111" si="74">IF(J110="","0",IF(J110="Pass",1,IF(J110="Not Testable",1,IF(J110="Fail",0,IF(J110="TBD",0,IF(J110="N/A (Please provide reason)",1))))))</f>
        <v>0</v>
      </c>
      <c r="N110" s="105">
        <f>IF(AND(D110="M",J110="N/A (Please provide reason)"),1,0)</f>
        <v>0</v>
      </c>
      <c r="O110" s="215">
        <f>IF(E110 = "YES",1,0)</f>
        <v>1</v>
      </c>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row>
    <row r="111" spans="1:51" ht="269.14999999999998" customHeight="1" x14ac:dyDescent="0.35">
      <c r="A111" s="40" t="s">
        <v>1221</v>
      </c>
      <c r="B111" s="426"/>
      <c r="C111" s="405"/>
      <c r="D111" s="68" t="s">
        <v>5</v>
      </c>
      <c r="E111" s="262" t="s">
        <v>14</v>
      </c>
      <c r="F111" s="37" t="s">
        <v>717</v>
      </c>
      <c r="G111" s="30" t="s">
        <v>718</v>
      </c>
      <c r="H111" s="30" t="s">
        <v>716</v>
      </c>
      <c r="I111" s="30"/>
      <c r="J111" s="31" t="s">
        <v>6</v>
      </c>
      <c r="K111" s="37"/>
      <c r="L111" s="31"/>
      <c r="M111" s="32">
        <f t="shared" si="74"/>
        <v>0</v>
      </c>
      <c r="N111" s="105">
        <f>IF(AND(D111="M",J111="N/A (Please provide reason)"),1,0)</f>
        <v>0</v>
      </c>
      <c r="O111" s="215">
        <f>IF(E111 = "YES",1,0)</f>
        <v>1</v>
      </c>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row>
    <row r="112" spans="1:51" ht="269.14999999999998" customHeight="1" x14ac:dyDescent="0.35">
      <c r="A112" s="40" t="s">
        <v>1222</v>
      </c>
      <c r="B112" s="427"/>
      <c r="C112" s="406"/>
      <c r="D112" s="68" t="s">
        <v>5</v>
      </c>
      <c r="E112" s="262" t="s">
        <v>14</v>
      </c>
      <c r="F112" s="37" t="s">
        <v>719</v>
      </c>
      <c r="G112" s="30" t="s">
        <v>718</v>
      </c>
      <c r="H112" s="30" t="s">
        <v>716</v>
      </c>
      <c r="I112" s="30"/>
      <c r="J112" s="31" t="s">
        <v>6</v>
      </c>
      <c r="K112" s="37"/>
      <c r="L112" s="31"/>
      <c r="M112" s="32">
        <f t="shared" ref="M112" si="75">IF(J112="","0",IF(J112="Pass",1,IF(J112="Not Testable",1,IF(J112="Fail",0,IF(J112="TBD",0,IF(J112="N/A (Please provide reason)",1))))))</f>
        <v>0</v>
      </c>
      <c r="N112" s="105">
        <f>IF(AND(D112="M",J112="N/A (Please provide reason)"),1,0)</f>
        <v>0</v>
      </c>
      <c r="O112" s="215">
        <f>IF(E112 = "YES",1,0)</f>
        <v>1</v>
      </c>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row>
    <row r="113" spans="1:51" ht="13.4" customHeight="1" x14ac:dyDescent="0.35">
      <c r="A113" s="325" t="s">
        <v>57</v>
      </c>
      <c r="B113" s="28"/>
      <c r="C113" s="27"/>
      <c r="D113" s="28"/>
      <c r="E113" s="28"/>
      <c r="F113" s="28" t="s">
        <v>27</v>
      </c>
      <c r="G113" s="28"/>
      <c r="H113" s="28"/>
      <c r="I113" s="28"/>
      <c r="J113" s="28"/>
      <c r="K113" s="28"/>
      <c r="L113" s="28"/>
      <c r="M113" s="29"/>
      <c r="N113" s="29"/>
      <c r="O113" s="29"/>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row>
    <row r="114" spans="1:51" ht="13.4" customHeight="1" x14ac:dyDescent="0.35">
      <c r="A114" s="71"/>
      <c r="B114" s="71"/>
      <c r="C114" s="75"/>
      <c r="D114" s="72"/>
      <c r="E114" s="72"/>
      <c r="F114" s="72"/>
      <c r="G114" s="72"/>
      <c r="H114" s="72"/>
      <c r="I114" s="72"/>
      <c r="J114" s="76"/>
      <c r="K114" s="72"/>
      <c r="L114" s="72"/>
      <c r="M114" s="219"/>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row>
    <row r="115" spans="1:51" ht="13.4" customHeight="1" x14ac:dyDescent="0.35">
      <c r="A115" s="71"/>
      <c r="B115" s="71"/>
      <c r="C115" s="75"/>
      <c r="D115" s="72"/>
      <c r="E115" s="72"/>
      <c r="F115" s="72"/>
      <c r="G115" s="72"/>
      <c r="H115" s="72"/>
      <c r="I115" s="72"/>
      <c r="J115" s="74" t="s">
        <v>291</v>
      </c>
      <c r="K115" s="217" t="s">
        <v>866</v>
      </c>
      <c r="L115" s="220"/>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row>
    <row r="116" spans="1:51" x14ac:dyDescent="0.35">
      <c r="A116" s="125"/>
      <c r="B116" s="126"/>
      <c r="C116" s="127"/>
      <c r="D116" s="126"/>
      <c r="E116" s="265"/>
      <c r="F116" s="125"/>
      <c r="G116" s="126"/>
      <c r="H116" s="126"/>
      <c r="I116" s="126"/>
      <c r="J116" s="70" t="s">
        <v>6</v>
      </c>
      <c r="K116" s="130" t="s">
        <v>9</v>
      </c>
      <c r="L116" s="221">
        <f>SUM(L117:L118)</f>
        <v>99</v>
      </c>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row>
    <row r="117" spans="1:51" x14ac:dyDescent="0.35">
      <c r="A117" s="125"/>
      <c r="B117" s="126"/>
      <c r="C117" s="127"/>
      <c r="D117" s="126"/>
      <c r="E117" s="265"/>
      <c r="F117" s="125"/>
      <c r="G117" s="126"/>
      <c r="H117" s="126"/>
      <c r="I117" s="126"/>
      <c r="J117" s="250" t="s">
        <v>10</v>
      </c>
      <c r="K117" s="130" t="s">
        <v>11</v>
      </c>
      <c r="L117" s="222">
        <f>COUNTIFS(M1:M112,0,O1:O112,1)</f>
        <v>99</v>
      </c>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row>
    <row r="118" spans="1:51" ht="30" customHeight="1" x14ac:dyDescent="0.35">
      <c r="A118" s="125"/>
      <c r="B118" s="126"/>
      <c r="C118" s="127"/>
      <c r="D118" s="126"/>
      <c r="E118" s="265"/>
      <c r="F118" s="125"/>
      <c r="G118" s="126"/>
      <c r="H118" s="126"/>
      <c r="I118" s="126"/>
      <c r="J118" s="70" t="s">
        <v>289</v>
      </c>
      <c r="K118" s="131" t="s">
        <v>338</v>
      </c>
      <c r="L118" s="221">
        <f>COUNTIFS(M1:M112,1,O1:O112,1)</f>
        <v>0</v>
      </c>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row>
    <row r="119" spans="1:51" x14ac:dyDescent="0.35">
      <c r="A119" s="125"/>
      <c r="B119" s="126"/>
      <c r="C119" s="127"/>
      <c r="D119" s="126"/>
      <c r="E119" s="265"/>
      <c r="F119" s="125"/>
      <c r="G119" s="126"/>
      <c r="H119" s="126"/>
      <c r="I119" s="126"/>
      <c r="J119" s="251" t="s">
        <v>12</v>
      </c>
      <c r="K119" s="131" t="s">
        <v>339</v>
      </c>
      <c r="L119" s="223">
        <f>SUM(L118/L116)</f>
        <v>0</v>
      </c>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row>
    <row r="120" spans="1:51" x14ac:dyDescent="0.35">
      <c r="A120" s="125"/>
      <c r="B120" s="126"/>
      <c r="C120" s="127" t="s">
        <v>7</v>
      </c>
      <c r="D120" s="126"/>
      <c r="E120" s="265"/>
      <c r="F120" s="125"/>
      <c r="G120" s="126"/>
      <c r="H120" s="126"/>
      <c r="I120" s="126"/>
      <c r="J120" s="126"/>
      <c r="K120" s="128"/>
      <c r="L120" s="224"/>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row>
    <row r="121" spans="1:51" x14ac:dyDescent="0.35">
      <c r="A121" s="125"/>
      <c r="B121" s="126"/>
      <c r="C121" s="127"/>
      <c r="D121" s="126"/>
      <c r="E121" s="265"/>
      <c r="F121" s="125"/>
      <c r="G121" s="126"/>
      <c r="H121" s="126"/>
      <c r="I121" s="126"/>
      <c r="J121" s="126"/>
      <c r="K121" s="126"/>
      <c r="L121" s="126"/>
      <c r="M121" s="129"/>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row>
    <row r="122" spans="1:51" x14ac:dyDescent="0.35">
      <c r="A122" s="125"/>
      <c r="B122" s="126"/>
      <c r="C122" s="127"/>
      <c r="D122" s="126"/>
      <c r="E122" s="265"/>
      <c r="F122" s="125"/>
      <c r="G122" s="126"/>
      <c r="H122" s="126"/>
      <c r="I122" s="126"/>
      <c r="J122" s="126"/>
      <c r="K122" s="126"/>
      <c r="L122" s="126"/>
      <c r="M122" s="129"/>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row>
    <row r="123" spans="1:51" x14ac:dyDescent="0.35">
      <c r="A123" s="125"/>
      <c r="B123" s="126"/>
      <c r="C123" s="127"/>
      <c r="D123" s="126"/>
      <c r="E123" s="265"/>
      <c r="F123" s="125"/>
      <c r="G123" s="126"/>
      <c r="H123" s="126"/>
      <c r="I123" s="126"/>
      <c r="J123" s="126"/>
      <c r="K123" s="126"/>
      <c r="L123" s="126"/>
      <c r="M123" s="129"/>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row>
    <row r="124" spans="1:51" x14ac:dyDescent="0.35">
      <c r="A124" s="125"/>
      <c r="B124" s="126"/>
      <c r="C124" s="127"/>
      <c r="D124" s="126"/>
      <c r="E124" s="265"/>
      <c r="F124" s="125"/>
      <c r="G124" s="126"/>
      <c r="H124" s="126"/>
      <c r="I124" s="126"/>
      <c r="J124" s="126"/>
      <c r="K124" s="126"/>
      <c r="L124" s="126"/>
      <c r="M124" s="129"/>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row>
    <row r="125" spans="1:51" x14ac:dyDescent="0.35">
      <c r="A125" s="125"/>
      <c r="B125" s="126"/>
      <c r="C125" s="127"/>
      <c r="D125" s="126"/>
      <c r="E125" s="265"/>
      <c r="F125" s="125"/>
      <c r="G125" s="126"/>
      <c r="H125" s="126"/>
      <c r="I125" s="126"/>
      <c r="J125" s="126"/>
      <c r="K125" s="126"/>
      <c r="L125" s="126"/>
      <c r="M125" s="129"/>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row>
    <row r="126" spans="1:51" x14ac:dyDescent="0.35">
      <c r="A126" s="125"/>
      <c r="B126" s="126"/>
      <c r="C126" s="127"/>
      <c r="D126" s="126"/>
      <c r="E126" s="265"/>
      <c r="F126" s="125"/>
      <c r="G126" s="126"/>
      <c r="H126" s="126"/>
      <c r="I126" s="126"/>
      <c r="J126" s="126"/>
      <c r="K126" s="126"/>
      <c r="L126" s="126"/>
      <c r="M126" s="129"/>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row>
    <row r="127" spans="1:51" x14ac:dyDescent="0.35">
      <c r="A127" s="125"/>
      <c r="B127" s="126"/>
      <c r="C127" s="127"/>
      <c r="D127" s="126"/>
      <c r="E127" s="265"/>
      <c r="F127" s="125"/>
      <c r="G127" s="126"/>
      <c r="H127" s="126"/>
      <c r="I127" s="126"/>
      <c r="J127" s="126"/>
      <c r="K127" s="126"/>
      <c r="L127" s="126"/>
      <c r="M127" s="129"/>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row>
    <row r="128" spans="1:51" x14ac:dyDescent="0.35">
      <c r="A128" s="125"/>
      <c r="B128" s="126"/>
      <c r="C128" s="127"/>
      <c r="D128" s="126"/>
      <c r="E128" s="265"/>
      <c r="F128" s="125"/>
      <c r="G128" s="126"/>
      <c r="H128" s="126"/>
      <c r="I128" s="126"/>
      <c r="J128" s="126"/>
      <c r="K128" s="126"/>
      <c r="L128" s="126"/>
      <c r="M128" s="129"/>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row>
    <row r="129" spans="1:51" x14ac:dyDescent="0.35">
      <c r="A129" s="125"/>
      <c r="B129" s="126"/>
      <c r="C129" s="127"/>
      <c r="D129" s="126"/>
      <c r="E129" s="265"/>
      <c r="F129" s="125"/>
      <c r="G129" s="126"/>
      <c r="H129" s="126"/>
      <c r="I129" s="126"/>
      <c r="J129" s="126"/>
      <c r="K129" s="126"/>
      <c r="L129" s="126"/>
      <c r="M129" s="129"/>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row>
    <row r="130" spans="1:51" x14ac:dyDescent="0.35">
      <c r="A130" s="125"/>
      <c r="B130" s="126"/>
      <c r="C130" s="127"/>
      <c r="D130" s="126"/>
      <c r="E130" s="265"/>
      <c r="F130" s="125"/>
      <c r="G130" s="126"/>
      <c r="H130" s="126"/>
      <c r="I130" s="126"/>
      <c r="J130" s="126"/>
      <c r="K130" s="126"/>
      <c r="L130" s="126"/>
      <c r="M130" s="129"/>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row>
    <row r="131" spans="1:51" x14ac:dyDescent="0.35">
      <c r="A131" s="125"/>
      <c r="B131" s="126"/>
      <c r="C131" s="127"/>
      <c r="D131" s="126"/>
      <c r="E131" s="265"/>
      <c r="F131" s="125"/>
      <c r="G131" s="126"/>
      <c r="H131" s="126"/>
      <c r="I131" s="126"/>
      <c r="J131" s="126"/>
      <c r="K131" s="126"/>
      <c r="L131" s="126"/>
      <c r="M131" s="129"/>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row>
    <row r="132" spans="1:51" x14ac:dyDescent="0.35">
      <c r="A132" s="125"/>
      <c r="B132" s="126"/>
      <c r="C132" s="127"/>
      <c r="D132" s="126"/>
      <c r="E132" s="265"/>
      <c r="F132" s="125"/>
      <c r="G132" s="126"/>
      <c r="H132" s="126"/>
      <c r="I132" s="126"/>
      <c r="J132" s="126"/>
      <c r="K132" s="126"/>
      <c r="L132" s="126"/>
      <c r="M132" s="129"/>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row>
    <row r="133" spans="1:51" x14ac:dyDescent="0.35">
      <c r="A133" s="125"/>
      <c r="B133" s="126"/>
      <c r="C133" s="127"/>
      <c r="D133" s="126"/>
      <c r="E133" s="265"/>
      <c r="F133" s="125"/>
      <c r="G133" s="126"/>
      <c r="H133" s="126"/>
      <c r="I133" s="126"/>
      <c r="J133" s="126"/>
      <c r="K133" s="126"/>
      <c r="L133" s="126"/>
      <c r="M133" s="129"/>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row>
    <row r="134" spans="1:51" x14ac:dyDescent="0.35">
      <c r="A134" s="125"/>
      <c r="B134" s="126"/>
      <c r="C134" s="127"/>
      <c r="D134" s="126"/>
      <c r="E134" s="265"/>
      <c r="F134" s="125"/>
      <c r="G134" s="126"/>
      <c r="H134" s="126"/>
      <c r="I134" s="126"/>
      <c r="J134" s="126"/>
      <c r="K134" s="126"/>
      <c r="L134" s="126"/>
      <c r="M134" s="129"/>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row>
    <row r="135" spans="1:51" x14ac:dyDescent="0.35">
      <c r="A135" s="125"/>
      <c r="B135" s="126"/>
      <c r="C135" s="127"/>
      <c r="D135" s="126"/>
      <c r="E135" s="265"/>
      <c r="F135" s="125"/>
      <c r="G135" s="126"/>
      <c r="H135" s="126"/>
      <c r="I135" s="126"/>
      <c r="J135" s="126"/>
      <c r="K135" s="126"/>
      <c r="L135" s="126"/>
      <c r="M135" s="129"/>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row>
    <row r="136" spans="1:51" x14ac:dyDescent="0.35">
      <c r="A136" s="125"/>
      <c r="B136" s="126"/>
      <c r="C136" s="127"/>
      <c r="D136" s="126"/>
      <c r="E136" s="265"/>
      <c r="F136" s="125"/>
      <c r="G136" s="126"/>
      <c r="H136" s="126"/>
      <c r="I136" s="126"/>
      <c r="J136" s="126"/>
      <c r="K136" s="126"/>
      <c r="L136" s="126"/>
      <c r="M136" s="129"/>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c r="AU136" s="126"/>
      <c r="AV136" s="126"/>
      <c r="AW136" s="126"/>
      <c r="AX136" s="126"/>
      <c r="AY136" s="126"/>
    </row>
    <row r="137" spans="1:51" x14ac:dyDescent="0.35">
      <c r="A137" s="125"/>
      <c r="B137" s="126"/>
      <c r="C137" s="127"/>
      <c r="D137" s="126"/>
      <c r="E137" s="265"/>
      <c r="F137" s="125"/>
      <c r="G137" s="126"/>
      <c r="H137" s="126"/>
      <c r="I137" s="126"/>
      <c r="J137" s="126"/>
      <c r="K137" s="126"/>
      <c r="L137" s="126"/>
      <c r="M137" s="129"/>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row>
    <row r="138" spans="1:51" x14ac:dyDescent="0.35">
      <c r="A138" s="125"/>
      <c r="B138" s="126"/>
      <c r="C138" s="127"/>
      <c r="D138" s="126"/>
      <c r="E138" s="265"/>
      <c r="F138" s="125"/>
      <c r="G138" s="126"/>
      <c r="H138" s="126"/>
      <c r="I138" s="126"/>
      <c r="J138" s="126"/>
      <c r="K138" s="126"/>
      <c r="L138" s="126"/>
      <c r="M138" s="129"/>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row>
    <row r="139" spans="1:51" x14ac:dyDescent="0.35">
      <c r="A139" s="125"/>
      <c r="B139" s="126"/>
      <c r="C139" s="127"/>
      <c r="D139" s="126"/>
      <c r="E139" s="265"/>
      <c r="F139" s="125"/>
      <c r="G139" s="126"/>
      <c r="H139" s="126"/>
      <c r="I139" s="126"/>
      <c r="J139" s="126"/>
      <c r="K139" s="126"/>
      <c r="L139" s="126"/>
      <c r="M139" s="129"/>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c r="AQ139" s="126"/>
      <c r="AR139" s="126"/>
      <c r="AS139" s="126"/>
      <c r="AT139" s="126"/>
      <c r="AU139" s="126"/>
      <c r="AV139" s="126"/>
      <c r="AW139" s="126"/>
      <c r="AX139" s="126"/>
      <c r="AY139" s="126"/>
    </row>
    <row r="140" spans="1:51" x14ac:dyDescent="0.35">
      <c r="A140" s="125"/>
      <c r="B140" s="126"/>
      <c r="C140" s="127"/>
      <c r="D140" s="126"/>
      <c r="E140" s="265"/>
      <c r="F140" s="125"/>
      <c r="G140" s="126"/>
      <c r="H140" s="126"/>
      <c r="I140" s="126"/>
      <c r="J140" s="126"/>
      <c r="K140" s="126"/>
      <c r="L140" s="126"/>
      <c r="M140" s="129"/>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c r="AQ140" s="126"/>
      <c r="AR140" s="126"/>
      <c r="AS140" s="126"/>
      <c r="AT140" s="126"/>
      <c r="AU140" s="126"/>
      <c r="AV140" s="126"/>
      <c r="AW140" s="126"/>
      <c r="AX140" s="126"/>
      <c r="AY140" s="126"/>
    </row>
    <row r="141" spans="1:51" x14ac:dyDescent="0.35">
      <c r="A141" s="125"/>
      <c r="B141" s="126"/>
      <c r="C141" s="127"/>
      <c r="D141" s="126"/>
      <c r="E141" s="265"/>
      <c r="F141" s="125"/>
      <c r="G141" s="126"/>
      <c r="H141" s="126"/>
      <c r="I141" s="126"/>
      <c r="J141" s="126"/>
      <c r="K141" s="126"/>
      <c r="L141" s="126"/>
      <c r="M141" s="129"/>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c r="AO141" s="126"/>
      <c r="AP141" s="126"/>
      <c r="AQ141" s="126"/>
      <c r="AR141" s="126"/>
      <c r="AS141" s="126"/>
      <c r="AT141" s="126"/>
      <c r="AU141" s="126"/>
      <c r="AV141" s="126"/>
      <c r="AW141" s="126"/>
      <c r="AX141" s="126"/>
      <c r="AY141" s="126"/>
    </row>
    <row r="142" spans="1:51" x14ac:dyDescent="0.35">
      <c r="A142" s="125"/>
      <c r="B142" s="126"/>
      <c r="C142" s="127"/>
      <c r="D142" s="126"/>
      <c r="E142" s="265"/>
      <c r="F142" s="125"/>
      <c r="G142" s="126"/>
      <c r="H142" s="126"/>
      <c r="I142" s="126"/>
      <c r="J142" s="126"/>
      <c r="K142" s="126"/>
      <c r="L142" s="126"/>
      <c r="M142" s="129"/>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c r="AW142" s="126"/>
      <c r="AX142" s="126"/>
      <c r="AY142" s="126"/>
    </row>
    <row r="143" spans="1:51" x14ac:dyDescent="0.35">
      <c r="A143" s="125"/>
      <c r="B143" s="126"/>
      <c r="C143" s="127"/>
      <c r="D143" s="126"/>
      <c r="E143" s="265"/>
      <c r="F143" s="125"/>
      <c r="G143" s="126"/>
      <c r="H143" s="126"/>
      <c r="I143" s="126"/>
      <c r="J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6"/>
      <c r="AV143" s="126"/>
      <c r="AW143" s="126"/>
      <c r="AX143" s="126"/>
      <c r="AY143" s="126"/>
    </row>
    <row r="144" spans="1:51" x14ac:dyDescent="0.35">
      <c r="A144" s="125"/>
      <c r="B144" s="126"/>
      <c r="C144" s="127"/>
      <c r="D144" s="126"/>
      <c r="E144" s="265"/>
      <c r="F144" s="125"/>
      <c r="G144" s="126"/>
      <c r="H144" s="126"/>
      <c r="I144" s="126"/>
      <c r="J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row>
    <row r="145" spans="1:51" x14ac:dyDescent="0.35">
      <c r="A145" s="125"/>
      <c r="B145" s="126"/>
      <c r="C145" s="127"/>
      <c r="D145" s="126"/>
      <c r="E145" s="265"/>
      <c r="F145" s="125"/>
      <c r="G145" s="126"/>
      <c r="H145" s="126"/>
      <c r="I145" s="126"/>
      <c r="J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26"/>
      <c r="AU145" s="126"/>
      <c r="AV145" s="126"/>
      <c r="AW145" s="126"/>
      <c r="AX145" s="126"/>
      <c r="AY145" s="126"/>
    </row>
    <row r="146" spans="1:51" x14ac:dyDescent="0.35">
      <c r="A146" s="125"/>
      <c r="B146" s="126"/>
      <c r="C146" s="127"/>
      <c r="D146" s="126"/>
      <c r="E146" s="265"/>
      <c r="F146" s="125"/>
      <c r="G146" s="126"/>
      <c r="H146" s="126"/>
      <c r="I146" s="126"/>
      <c r="J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row>
    <row r="147" spans="1:51" x14ac:dyDescent="0.35">
      <c r="A147" s="125"/>
      <c r="B147" s="126"/>
      <c r="C147" s="127"/>
      <c r="D147" s="126"/>
      <c r="E147" s="265"/>
      <c r="F147" s="125"/>
      <c r="G147" s="126"/>
      <c r="H147" s="126"/>
      <c r="I147" s="126"/>
      <c r="J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row>
    <row r="148" spans="1:51" x14ac:dyDescent="0.35">
      <c r="A148" s="125"/>
      <c r="B148" s="126"/>
      <c r="C148" s="127"/>
      <c r="D148" s="126"/>
      <c r="E148" s="265"/>
      <c r="F148" s="125"/>
      <c r="G148" s="126"/>
      <c r="H148" s="126"/>
      <c r="I148" s="126"/>
      <c r="J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c r="AQ148" s="126"/>
      <c r="AR148" s="126"/>
      <c r="AS148" s="126"/>
      <c r="AT148" s="126"/>
      <c r="AU148" s="126"/>
      <c r="AV148" s="126"/>
      <c r="AW148" s="126"/>
      <c r="AX148" s="126"/>
      <c r="AY148" s="126"/>
    </row>
    <row r="149" spans="1:51" x14ac:dyDescent="0.35">
      <c r="A149" s="125"/>
      <c r="B149" s="126"/>
      <c r="C149" s="127"/>
      <c r="D149" s="126"/>
      <c r="E149" s="265"/>
      <c r="F149" s="125"/>
      <c r="G149" s="126"/>
      <c r="H149" s="126"/>
      <c r="I149" s="126"/>
      <c r="J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row>
    <row r="150" spans="1:51" x14ac:dyDescent="0.35">
      <c r="A150" s="125"/>
      <c r="B150" s="126"/>
      <c r="C150" s="127"/>
      <c r="D150" s="126"/>
      <c r="E150" s="265"/>
      <c r="F150" s="125"/>
      <c r="G150" s="126"/>
      <c r="H150" s="126"/>
      <c r="I150" s="126"/>
      <c r="J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row>
    <row r="151" spans="1:51" x14ac:dyDescent="0.35">
      <c r="A151" s="125"/>
      <c r="B151" s="126"/>
      <c r="C151" s="127"/>
      <c r="D151" s="126"/>
      <c r="E151" s="265"/>
      <c r="F151" s="125"/>
      <c r="G151" s="126"/>
      <c r="H151" s="126"/>
      <c r="I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row>
    <row r="152" spans="1:51" x14ac:dyDescent="0.35">
      <c r="A152" s="125"/>
      <c r="B152" s="126"/>
      <c r="C152" s="127"/>
      <c r="D152" s="126"/>
      <c r="E152" s="265"/>
      <c r="F152" s="125"/>
      <c r="G152" s="126"/>
      <c r="H152" s="126"/>
      <c r="I152" s="126"/>
    </row>
    <row r="153" spans="1:51" x14ac:dyDescent="0.35">
      <c r="A153" s="125"/>
      <c r="B153" s="126"/>
      <c r="C153" s="127"/>
      <c r="D153" s="126"/>
      <c r="E153" s="265"/>
      <c r="F153" s="125"/>
      <c r="G153" s="126"/>
      <c r="H153" s="126"/>
      <c r="I153" s="126"/>
    </row>
    <row r="154" spans="1:51" x14ac:dyDescent="0.35">
      <c r="A154" s="125"/>
      <c r="B154" s="126"/>
      <c r="C154" s="127"/>
      <c r="D154" s="126"/>
      <c r="E154" s="265"/>
      <c r="F154" s="125"/>
      <c r="G154" s="126"/>
      <c r="H154" s="126"/>
      <c r="I154" s="126"/>
    </row>
    <row r="155" spans="1:51" x14ac:dyDescent="0.35">
      <c r="A155" s="125"/>
      <c r="B155" s="126"/>
      <c r="C155" s="127"/>
      <c r="D155" s="126"/>
      <c r="E155" s="265"/>
      <c r="F155" s="125"/>
      <c r="G155" s="126"/>
      <c r="H155" s="126"/>
      <c r="I155" s="126"/>
    </row>
    <row r="156" spans="1:51" x14ac:dyDescent="0.35">
      <c r="A156" s="125"/>
      <c r="B156" s="126"/>
      <c r="C156" s="127"/>
      <c r="D156" s="126"/>
      <c r="E156" s="265"/>
      <c r="F156" s="125"/>
      <c r="G156" s="126"/>
      <c r="H156" s="126"/>
      <c r="I156" s="126"/>
    </row>
    <row r="157" spans="1:51" x14ac:dyDescent="0.35">
      <c r="A157" s="125"/>
      <c r="B157" s="126"/>
      <c r="C157" s="127"/>
      <c r="D157" s="126"/>
      <c r="E157" s="265"/>
      <c r="F157" s="125"/>
      <c r="G157" s="126"/>
      <c r="H157" s="126"/>
      <c r="I157" s="126"/>
    </row>
    <row r="158" spans="1:51" x14ac:dyDescent="0.35">
      <c r="A158" s="125"/>
      <c r="B158" s="126"/>
      <c r="C158" s="127"/>
      <c r="D158" s="126"/>
      <c r="E158" s="265"/>
      <c r="F158" s="125"/>
      <c r="G158" s="126"/>
      <c r="H158" s="126"/>
      <c r="I158" s="126"/>
    </row>
    <row r="159" spans="1:51" x14ac:dyDescent="0.35">
      <c r="A159" s="125"/>
      <c r="B159" s="126"/>
      <c r="C159" s="127"/>
      <c r="D159" s="126"/>
      <c r="E159" s="265"/>
      <c r="F159" s="125"/>
      <c r="G159" s="126"/>
      <c r="H159" s="126"/>
      <c r="I159" s="126"/>
    </row>
    <row r="160" spans="1:51" x14ac:dyDescent="0.35">
      <c r="A160" s="125"/>
      <c r="B160" s="126"/>
      <c r="C160" s="127"/>
      <c r="D160" s="126"/>
      <c r="E160" s="265"/>
      <c r="F160" s="125"/>
      <c r="G160" s="126"/>
      <c r="H160" s="126"/>
      <c r="I160" s="126"/>
    </row>
    <row r="161" spans="1:9" x14ac:dyDescent="0.35">
      <c r="A161" s="125"/>
      <c r="B161" s="126"/>
      <c r="C161" s="127"/>
      <c r="D161" s="126"/>
      <c r="E161" s="265"/>
      <c r="F161" s="125"/>
      <c r="G161" s="126"/>
      <c r="H161" s="126"/>
      <c r="I161" s="126"/>
    </row>
    <row r="162" spans="1:9" x14ac:dyDescent="0.35">
      <c r="A162" s="125"/>
      <c r="B162" s="126"/>
      <c r="C162" s="127"/>
      <c r="D162" s="126"/>
      <c r="E162" s="265"/>
      <c r="F162" s="125"/>
      <c r="G162" s="126"/>
      <c r="H162" s="126"/>
      <c r="I162" s="126"/>
    </row>
    <row r="163" spans="1:9" x14ac:dyDescent="0.35">
      <c r="A163" s="125"/>
      <c r="B163" s="126"/>
      <c r="C163" s="127"/>
      <c r="D163" s="126"/>
      <c r="E163" s="265"/>
      <c r="F163" s="125"/>
      <c r="G163" s="126"/>
      <c r="H163" s="126"/>
      <c r="I163" s="126"/>
    </row>
    <row r="164" spans="1:9" x14ac:dyDescent="0.35">
      <c r="A164" s="125"/>
      <c r="B164" s="126"/>
      <c r="C164" s="127"/>
      <c r="D164" s="126"/>
      <c r="E164" s="265"/>
      <c r="F164" s="125"/>
      <c r="G164" s="126"/>
      <c r="H164" s="126"/>
      <c r="I164" s="126"/>
    </row>
    <row r="165" spans="1:9" x14ac:dyDescent="0.35">
      <c r="A165" s="125"/>
      <c r="B165" s="126"/>
      <c r="C165" s="127"/>
      <c r="D165" s="126"/>
      <c r="E165" s="265"/>
      <c r="F165" s="125"/>
      <c r="G165" s="126"/>
      <c r="H165" s="126"/>
      <c r="I165" s="126"/>
    </row>
    <row r="166" spans="1:9" x14ac:dyDescent="0.35">
      <c r="A166" s="125"/>
      <c r="B166" s="126"/>
      <c r="C166" s="127"/>
      <c r="D166" s="126"/>
      <c r="E166" s="265"/>
      <c r="F166" s="125"/>
      <c r="G166" s="126"/>
      <c r="H166" s="126"/>
      <c r="I166" s="126"/>
    </row>
    <row r="167" spans="1:9" x14ac:dyDescent="0.35">
      <c r="A167" s="125"/>
      <c r="B167" s="126"/>
      <c r="C167" s="127"/>
      <c r="D167" s="126"/>
      <c r="E167" s="265"/>
      <c r="F167" s="125"/>
      <c r="G167" s="126"/>
      <c r="H167" s="126"/>
      <c r="I167" s="126"/>
    </row>
    <row r="168" spans="1:9" x14ac:dyDescent="0.35">
      <c r="A168" s="125"/>
      <c r="B168" s="126"/>
      <c r="C168" s="127"/>
      <c r="D168" s="126"/>
      <c r="E168" s="265"/>
      <c r="F168" s="125"/>
      <c r="G168" s="126"/>
      <c r="H168" s="126"/>
      <c r="I168" s="126"/>
    </row>
    <row r="169" spans="1:9" x14ac:dyDescent="0.35">
      <c r="A169" s="125"/>
      <c r="B169" s="126"/>
      <c r="C169" s="127"/>
      <c r="D169" s="126"/>
      <c r="E169" s="265"/>
      <c r="F169" s="125"/>
      <c r="G169" s="126"/>
      <c r="H169" s="126"/>
      <c r="I169" s="126"/>
    </row>
    <row r="170" spans="1:9" x14ac:dyDescent="0.35">
      <c r="A170" s="125"/>
      <c r="B170" s="126"/>
      <c r="C170" s="127"/>
      <c r="D170" s="126"/>
      <c r="E170" s="265"/>
      <c r="F170" s="125"/>
      <c r="G170" s="126"/>
      <c r="H170" s="126"/>
      <c r="I170" s="126"/>
    </row>
    <row r="171" spans="1:9" x14ac:dyDescent="0.35">
      <c r="A171" s="125"/>
      <c r="B171" s="126"/>
      <c r="C171" s="127"/>
      <c r="D171" s="126"/>
      <c r="E171" s="265"/>
      <c r="F171" s="125"/>
      <c r="G171" s="126"/>
      <c r="H171" s="126"/>
      <c r="I171" s="126"/>
    </row>
    <row r="172" spans="1:9" x14ac:dyDescent="0.35">
      <c r="A172" s="125"/>
      <c r="B172" s="126"/>
      <c r="C172" s="127"/>
      <c r="D172" s="126"/>
      <c r="E172" s="265"/>
      <c r="F172" s="125"/>
      <c r="G172" s="126"/>
      <c r="H172" s="126"/>
      <c r="I172" s="126"/>
    </row>
    <row r="173" spans="1:9" x14ac:dyDescent="0.35">
      <c r="A173" s="125"/>
      <c r="B173" s="126"/>
      <c r="C173" s="127"/>
      <c r="D173" s="126"/>
      <c r="E173" s="265"/>
      <c r="F173" s="125"/>
      <c r="G173" s="126"/>
      <c r="H173" s="126"/>
      <c r="I173" s="126"/>
    </row>
    <row r="174" spans="1:9" x14ac:dyDescent="0.35">
      <c r="A174" s="125"/>
      <c r="B174" s="126"/>
      <c r="C174" s="127"/>
      <c r="D174" s="126"/>
      <c r="E174" s="265"/>
      <c r="F174" s="125"/>
      <c r="G174" s="126"/>
      <c r="H174" s="126"/>
      <c r="I174" s="126"/>
    </row>
    <row r="175" spans="1:9" x14ac:dyDescent="0.35">
      <c r="A175" s="125"/>
      <c r="B175" s="126"/>
      <c r="C175" s="127"/>
      <c r="D175" s="126"/>
      <c r="E175" s="265"/>
      <c r="F175" s="125"/>
      <c r="G175" s="126"/>
      <c r="H175" s="126"/>
      <c r="I175" s="126"/>
    </row>
    <row r="176" spans="1:9" x14ac:dyDescent="0.35">
      <c r="A176" s="125"/>
      <c r="B176" s="126"/>
      <c r="C176" s="127"/>
      <c r="D176" s="126"/>
      <c r="E176" s="265"/>
      <c r="F176" s="125"/>
      <c r="G176" s="126"/>
      <c r="H176" s="126"/>
      <c r="I176" s="126"/>
    </row>
    <row r="177" spans="1:9" x14ac:dyDescent="0.35">
      <c r="A177" s="125"/>
      <c r="B177" s="126"/>
      <c r="C177" s="127"/>
      <c r="D177" s="126"/>
      <c r="E177" s="265"/>
      <c r="F177" s="125"/>
      <c r="G177" s="126"/>
      <c r="H177" s="126"/>
      <c r="I177" s="126"/>
    </row>
    <row r="178" spans="1:9" x14ac:dyDescent="0.35">
      <c r="A178" s="125"/>
      <c r="B178" s="126"/>
      <c r="C178" s="127"/>
      <c r="D178" s="126"/>
      <c r="E178" s="265"/>
      <c r="F178" s="125"/>
      <c r="G178" s="126"/>
      <c r="H178" s="126"/>
      <c r="I178" s="126"/>
    </row>
    <row r="179" spans="1:9" x14ac:dyDescent="0.35">
      <c r="A179" s="125"/>
      <c r="B179" s="126"/>
      <c r="C179" s="127"/>
      <c r="D179" s="126"/>
      <c r="E179" s="265"/>
      <c r="F179" s="125"/>
      <c r="G179" s="126"/>
      <c r="H179" s="126"/>
      <c r="I179" s="126"/>
    </row>
    <row r="180" spans="1:9" x14ac:dyDescent="0.35">
      <c r="A180" s="125"/>
      <c r="B180" s="126"/>
      <c r="C180" s="127"/>
      <c r="D180" s="126"/>
      <c r="E180" s="265"/>
      <c r="F180" s="125"/>
      <c r="G180" s="126"/>
      <c r="H180" s="126"/>
      <c r="I180" s="126"/>
    </row>
    <row r="181" spans="1:9" x14ac:dyDescent="0.35">
      <c r="A181" s="125"/>
      <c r="B181" s="126"/>
      <c r="C181" s="127"/>
      <c r="D181" s="126"/>
      <c r="E181" s="265"/>
      <c r="F181" s="125"/>
      <c r="G181" s="126"/>
      <c r="H181" s="126"/>
      <c r="I181" s="126"/>
    </row>
    <row r="182" spans="1:9" x14ac:dyDescent="0.35">
      <c r="A182" s="125"/>
      <c r="B182" s="126"/>
      <c r="C182" s="127"/>
      <c r="D182" s="126"/>
      <c r="E182" s="265"/>
      <c r="F182" s="125"/>
      <c r="G182" s="126"/>
      <c r="H182" s="126"/>
      <c r="I182" s="126"/>
    </row>
    <row r="183" spans="1:9" x14ac:dyDescent="0.35">
      <c r="A183" s="125"/>
      <c r="B183" s="126"/>
      <c r="C183" s="127"/>
      <c r="D183" s="126"/>
      <c r="E183" s="265"/>
      <c r="F183" s="125"/>
      <c r="G183" s="126"/>
      <c r="H183" s="126"/>
      <c r="I183" s="126"/>
    </row>
    <row r="184" spans="1:9" x14ac:dyDescent="0.35">
      <c r="A184" s="125"/>
      <c r="B184" s="126"/>
      <c r="C184" s="127"/>
      <c r="D184" s="126"/>
      <c r="E184" s="265"/>
      <c r="F184" s="125"/>
      <c r="G184" s="126"/>
      <c r="H184" s="126"/>
      <c r="I184" s="126"/>
    </row>
    <row r="185" spans="1:9" x14ac:dyDescent="0.35">
      <c r="A185" s="125"/>
      <c r="B185" s="126"/>
      <c r="C185" s="127"/>
      <c r="D185" s="126"/>
      <c r="E185" s="265"/>
      <c r="F185" s="125"/>
      <c r="G185" s="126"/>
      <c r="H185" s="126"/>
      <c r="I185" s="126"/>
    </row>
    <row r="186" spans="1:9" x14ac:dyDescent="0.35">
      <c r="A186" s="125"/>
      <c r="B186" s="126"/>
      <c r="C186" s="127"/>
      <c r="D186" s="126"/>
      <c r="E186" s="265"/>
      <c r="F186" s="125"/>
      <c r="G186" s="126"/>
      <c r="H186" s="126"/>
      <c r="I186" s="126"/>
    </row>
    <row r="187" spans="1:9" x14ac:dyDescent="0.35">
      <c r="A187" s="125"/>
      <c r="B187" s="126"/>
      <c r="C187" s="127"/>
      <c r="D187" s="126"/>
      <c r="E187" s="265"/>
      <c r="F187" s="125"/>
      <c r="G187" s="126"/>
      <c r="H187" s="126"/>
      <c r="I187" s="126"/>
    </row>
    <row r="188" spans="1:9" x14ac:dyDescent="0.35">
      <c r="A188" s="125"/>
      <c r="B188" s="126"/>
      <c r="C188" s="127"/>
      <c r="D188" s="126"/>
      <c r="E188" s="265"/>
      <c r="F188" s="125"/>
      <c r="G188" s="126"/>
      <c r="H188" s="126"/>
      <c r="I188" s="126"/>
    </row>
    <row r="189" spans="1:9" x14ac:dyDescent="0.35">
      <c r="A189" s="125"/>
      <c r="B189" s="126"/>
      <c r="C189" s="127"/>
      <c r="D189" s="126"/>
      <c r="E189" s="265"/>
      <c r="F189" s="125"/>
      <c r="G189" s="126"/>
      <c r="H189" s="126"/>
      <c r="I189" s="126"/>
    </row>
    <row r="190" spans="1:9" x14ac:dyDescent="0.35">
      <c r="A190" s="125"/>
      <c r="B190" s="126"/>
      <c r="C190" s="127"/>
      <c r="D190" s="126"/>
      <c r="E190" s="265"/>
      <c r="F190" s="125"/>
      <c r="G190" s="126"/>
      <c r="H190" s="126"/>
      <c r="I190" s="126"/>
    </row>
    <row r="191" spans="1:9" x14ac:dyDescent="0.35">
      <c r="A191" s="125"/>
      <c r="B191" s="126"/>
      <c r="C191" s="127"/>
      <c r="D191" s="126"/>
      <c r="E191" s="265"/>
      <c r="F191" s="125"/>
      <c r="G191" s="126"/>
      <c r="H191" s="126"/>
      <c r="I191" s="126"/>
    </row>
    <row r="192" spans="1:9" x14ac:dyDescent="0.35">
      <c r="A192" s="125"/>
      <c r="B192" s="126"/>
      <c r="C192" s="127"/>
      <c r="D192" s="126"/>
      <c r="E192" s="265"/>
      <c r="F192" s="125"/>
      <c r="G192" s="126"/>
      <c r="H192" s="126"/>
      <c r="I192" s="126"/>
    </row>
    <row r="193" spans="1:9" x14ac:dyDescent="0.35">
      <c r="A193" s="125"/>
      <c r="B193" s="126"/>
      <c r="C193" s="127"/>
      <c r="D193" s="126"/>
      <c r="E193" s="265"/>
      <c r="F193" s="125"/>
      <c r="G193" s="126"/>
      <c r="H193" s="126"/>
      <c r="I193" s="126"/>
    </row>
    <row r="194" spans="1:9" x14ac:dyDescent="0.35">
      <c r="A194" s="125"/>
      <c r="B194" s="126"/>
      <c r="C194" s="127"/>
      <c r="D194" s="126"/>
      <c r="E194" s="265"/>
      <c r="F194" s="125"/>
      <c r="G194" s="126"/>
      <c r="H194" s="126"/>
      <c r="I194" s="126"/>
    </row>
    <row r="195" spans="1:9" x14ac:dyDescent="0.35">
      <c r="A195" s="125"/>
      <c r="B195" s="126"/>
      <c r="C195" s="127"/>
      <c r="D195" s="126"/>
      <c r="E195" s="265"/>
      <c r="F195" s="125"/>
      <c r="G195" s="126"/>
      <c r="H195" s="126"/>
      <c r="I195" s="126"/>
    </row>
    <row r="196" spans="1:9" x14ac:dyDescent="0.35">
      <c r="A196" s="125"/>
      <c r="B196" s="126"/>
      <c r="C196" s="127"/>
      <c r="D196" s="126"/>
      <c r="E196" s="265"/>
      <c r="F196" s="125"/>
      <c r="G196" s="126"/>
      <c r="H196" s="126"/>
      <c r="I196" s="126"/>
    </row>
    <row r="197" spans="1:9" x14ac:dyDescent="0.35">
      <c r="A197" s="125"/>
      <c r="B197" s="126"/>
      <c r="C197" s="127"/>
      <c r="D197" s="126"/>
      <c r="E197" s="265"/>
      <c r="F197" s="125"/>
      <c r="G197" s="126"/>
      <c r="H197" s="126"/>
      <c r="I197" s="126"/>
    </row>
    <row r="198" spans="1:9" x14ac:dyDescent="0.35">
      <c r="A198" s="125"/>
      <c r="B198" s="126"/>
      <c r="C198" s="127"/>
      <c r="D198" s="126"/>
      <c r="E198" s="265"/>
      <c r="F198" s="125"/>
      <c r="G198" s="126"/>
      <c r="H198" s="126"/>
      <c r="I198" s="126"/>
    </row>
    <row r="199" spans="1:9" x14ac:dyDescent="0.35">
      <c r="A199" s="125"/>
      <c r="B199" s="126"/>
      <c r="C199" s="127"/>
      <c r="D199" s="126"/>
      <c r="E199" s="265"/>
      <c r="F199" s="125"/>
      <c r="G199" s="126"/>
      <c r="H199" s="126"/>
      <c r="I199" s="126"/>
    </row>
    <row r="200" spans="1:9" x14ac:dyDescent="0.35">
      <c r="A200" s="125"/>
      <c r="B200" s="126"/>
      <c r="C200" s="127"/>
      <c r="D200" s="126"/>
      <c r="E200" s="265"/>
      <c r="F200" s="125"/>
      <c r="G200" s="126"/>
      <c r="H200" s="126"/>
      <c r="I200" s="126"/>
    </row>
    <row r="201" spans="1:9" x14ac:dyDescent="0.35">
      <c r="A201" s="125"/>
      <c r="B201" s="126"/>
      <c r="C201" s="127"/>
      <c r="D201" s="126"/>
      <c r="E201" s="265"/>
      <c r="F201" s="125"/>
      <c r="G201" s="126"/>
      <c r="H201" s="126"/>
      <c r="I201" s="126"/>
    </row>
    <row r="202" spans="1:9" x14ac:dyDescent="0.35">
      <c r="A202" s="125"/>
      <c r="B202" s="126"/>
      <c r="C202" s="127"/>
      <c r="D202" s="126"/>
      <c r="E202" s="265"/>
      <c r="F202" s="125"/>
      <c r="G202" s="126"/>
      <c r="H202" s="126"/>
      <c r="I202" s="126"/>
    </row>
    <row r="203" spans="1:9" x14ac:dyDescent="0.35">
      <c r="A203" s="125"/>
      <c r="B203" s="126"/>
      <c r="C203" s="127"/>
      <c r="D203" s="126"/>
      <c r="E203" s="265"/>
      <c r="F203" s="125"/>
      <c r="G203" s="126"/>
      <c r="H203" s="126"/>
      <c r="I203" s="126"/>
    </row>
    <row r="204" spans="1:9" x14ac:dyDescent="0.35">
      <c r="A204" s="125"/>
      <c r="B204" s="126"/>
      <c r="C204" s="127"/>
      <c r="D204" s="126"/>
      <c r="E204" s="265"/>
      <c r="F204" s="125"/>
      <c r="G204" s="126"/>
      <c r="H204" s="126"/>
      <c r="I204" s="126"/>
    </row>
    <row r="205" spans="1:9" x14ac:dyDescent="0.35">
      <c r="A205" s="125"/>
      <c r="B205" s="126"/>
      <c r="C205" s="127"/>
      <c r="D205" s="126"/>
      <c r="E205" s="265"/>
      <c r="F205" s="125"/>
      <c r="G205" s="126"/>
      <c r="H205" s="126"/>
      <c r="I205" s="126"/>
    </row>
    <row r="206" spans="1:9" x14ac:dyDescent="0.35">
      <c r="A206" s="125"/>
      <c r="B206" s="126"/>
      <c r="C206" s="127"/>
      <c r="D206" s="126"/>
      <c r="E206" s="265"/>
      <c r="F206" s="125"/>
      <c r="G206" s="126"/>
      <c r="H206" s="126"/>
      <c r="I206" s="126"/>
    </row>
    <row r="207" spans="1:9" x14ac:dyDescent="0.35">
      <c r="A207" s="125"/>
      <c r="B207" s="126"/>
      <c r="C207" s="127"/>
      <c r="D207" s="126"/>
      <c r="E207" s="265"/>
      <c r="F207" s="125"/>
      <c r="G207" s="126"/>
      <c r="H207" s="126"/>
      <c r="I207" s="126"/>
    </row>
    <row r="208" spans="1:9" x14ac:dyDescent="0.35">
      <c r="A208" s="125"/>
      <c r="B208" s="126"/>
      <c r="C208" s="127"/>
      <c r="D208" s="126"/>
      <c r="E208" s="265"/>
      <c r="F208" s="125"/>
      <c r="G208" s="126"/>
      <c r="H208" s="126"/>
      <c r="I208" s="126"/>
    </row>
    <row r="209" spans="1:9" x14ac:dyDescent="0.35">
      <c r="A209" s="125"/>
      <c r="B209" s="126"/>
      <c r="C209" s="127"/>
      <c r="D209" s="126"/>
      <c r="E209" s="265"/>
      <c r="F209" s="125"/>
      <c r="G209" s="126"/>
      <c r="H209" s="126"/>
      <c r="I209" s="126"/>
    </row>
    <row r="210" spans="1:9" x14ac:dyDescent="0.35">
      <c r="A210" s="125"/>
      <c r="B210" s="126"/>
      <c r="C210" s="127"/>
      <c r="D210" s="126"/>
      <c r="E210" s="265"/>
      <c r="F210" s="125"/>
      <c r="G210" s="126"/>
      <c r="H210" s="126"/>
      <c r="I210" s="126"/>
    </row>
    <row r="211" spans="1:9" x14ac:dyDescent="0.35">
      <c r="A211" s="125"/>
      <c r="B211" s="126"/>
      <c r="C211" s="127"/>
      <c r="D211" s="126"/>
      <c r="E211" s="265"/>
      <c r="F211" s="125"/>
      <c r="G211" s="126"/>
      <c r="H211" s="126"/>
      <c r="I211" s="126"/>
    </row>
    <row r="212" spans="1:9" x14ac:dyDescent="0.35">
      <c r="A212" s="125"/>
      <c r="B212" s="126"/>
      <c r="C212" s="127"/>
      <c r="D212" s="126"/>
      <c r="E212" s="265"/>
      <c r="F212" s="125"/>
      <c r="G212" s="126"/>
      <c r="H212" s="126"/>
      <c r="I212" s="126"/>
    </row>
    <row r="213" spans="1:9" x14ac:dyDescent="0.35">
      <c r="A213" s="125"/>
      <c r="B213" s="126"/>
      <c r="C213" s="127"/>
      <c r="D213" s="126"/>
      <c r="E213" s="265"/>
      <c r="F213" s="125"/>
      <c r="G213" s="126"/>
      <c r="H213" s="126"/>
      <c r="I213" s="126"/>
    </row>
    <row r="214" spans="1:9" x14ac:dyDescent="0.35">
      <c r="A214" s="125"/>
      <c r="B214" s="126"/>
      <c r="C214" s="127"/>
      <c r="D214" s="126"/>
      <c r="E214" s="265"/>
      <c r="F214" s="125"/>
      <c r="G214" s="126"/>
      <c r="H214" s="126"/>
      <c r="I214" s="126"/>
    </row>
    <row r="215" spans="1:9" x14ac:dyDescent="0.35">
      <c r="A215" s="125"/>
      <c r="B215" s="126"/>
      <c r="C215" s="127"/>
      <c r="D215" s="126"/>
      <c r="E215" s="265"/>
      <c r="F215" s="125"/>
      <c r="G215" s="126"/>
      <c r="H215" s="126"/>
      <c r="I215" s="126"/>
    </row>
    <row r="216" spans="1:9" x14ac:dyDescent="0.35">
      <c r="A216" s="125"/>
      <c r="B216" s="126"/>
      <c r="C216" s="127"/>
      <c r="D216" s="126"/>
      <c r="E216" s="265"/>
      <c r="F216" s="125"/>
      <c r="G216" s="126"/>
      <c r="H216" s="126"/>
      <c r="I216" s="126"/>
    </row>
    <row r="217" spans="1:9" x14ac:dyDescent="0.35">
      <c r="A217" s="125"/>
      <c r="B217" s="126"/>
      <c r="C217" s="127"/>
      <c r="D217" s="126"/>
      <c r="E217" s="265"/>
      <c r="F217" s="125"/>
      <c r="G217" s="126"/>
      <c r="H217" s="126"/>
      <c r="I217" s="126"/>
    </row>
    <row r="218" spans="1:9" x14ac:dyDescent="0.35">
      <c r="A218" s="125"/>
      <c r="B218" s="126"/>
      <c r="C218" s="127"/>
      <c r="D218" s="126"/>
      <c r="E218" s="265"/>
      <c r="F218" s="125"/>
      <c r="G218" s="126"/>
      <c r="H218" s="126"/>
      <c r="I218" s="126"/>
    </row>
    <row r="219" spans="1:9" x14ac:dyDescent="0.35">
      <c r="A219" s="125"/>
      <c r="B219" s="126"/>
      <c r="C219" s="127"/>
      <c r="D219" s="126"/>
      <c r="E219" s="265"/>
      <c r="F219" s="125"/>
      <c r="G219" s="126"/>
      <c r="H219" s="126"/>
      <c r="I219" s="126"/>
    </row>
    <row r="220" spans="1:9" x14ac:dyDescent="0.35">
      <c r="A220" s="125"/>
      <c r="B220" s="126"/>
      <c r="C220" s="127"/>
      <c r="D220" s="126"/>
      <c r="E220" s="265"/>
      <c r="F220" s="125"/>
      <c r="G220" s="126"/>
      <c r="H220" s="126"/>
      <c r="I220" s="126"/>
    </row>
    <row r="221" spans="1:9" x14ac:dyDescent="0.35">
      <c r="A221" s="125"/>
      <c r="B221" s="126"/>
      <c r="C221" s="127"/>
      <c r="D221" s="126"/>
      <c r="E221" s="265"/>
      <c r="F221" s="125"/>
      <c r="G221" s="126"/>
      <c r="H221" s="126"/>
      <c r="I221" s="126"/>
    </row>
    <row r="222" spans="1:9" x14ac:dyDescent="0.35">
      <c r="A222" s="125"/>
      <c r="B222" s="126"/>
      <c r="C222" s="127"/>
      <c r="D222" s="126"/>
      <c r="E222" s="265"/>
      <c r="F222" s="125"/>
      <c r="G222" s="126"/>
      <c r="H222" s="126"/>
      <c r="I222" s="126"/>
    </row>
    <row r="223" spans="1:9" x14ac:dyDescent="0.35">
      <c r="A223" s="125"/>
      <c r="B223" s="126"/>
      <c r="C223" s="127"/>
      <c r="D223" s="126"/>
      <c r="E223" s="265"/>
      <c r="F223" s="125"/>
      <c r="G223" s="126"/>
      <c r="H223" s="126"/>
      <c r="I223" s="126"/>
    </row>
    <row r="224" spans="1:9" x14ac:dyDescent="0.35">
      <c r="A224" s="125"/>
      <c r="B224" s="126"/>
      <c r="C224" s="127"/>
      <c r="D224" s="126"/>
      <c r="E224" s="265"/>
      <c r="F224" s="125"/>
      <c r="G224" s="126"/>
      <c r="H224" s="126"/>
      <c r="I224" s="126"/>
    </row>
    <row r="225" spans="1:9" x14ac:dyDescent="0.35">
      <c r="A225" s="125"/>
      <c r="B225" s="126"/>
      <c r="C225" s="127"/>
      <c r="D225" s="126"/>
      <c r="E225" s="265"/>
      <c r="F225" s="125"/>
      <c r="G225" s="126"/>
      <c r="H225" s="126"/>
      <c r="I225" s="126"/>
    </row>
    <row r="226" spans="1:9" x14ac:dyDescent="0.35">
      <c r="A226" s="125"/>
      <c r="B226" s="126"/>
      <c r="C226" s="127"/>
      <c r="D226" s="126"/>
      <c r="E226" s="265"/>
      <c r="F226" s="125"/>
      <c r="G226" s="126"/>
      <c r="H226" s="126"/>
      <c r="I226" s="126"/>
    </row>
    <row r="227" spans="1:9" x14ac:dyDescent="0.35">
      <c r="A227" s="125"/>
      <c r="B227" s="126"/>
      <c r="C227" s="127"/>
      <c r="D227" s="126"/>
      <c r="E227" s="265"/>
      <c r="F227" s="125"/>
      <c r="G227" s="126"/>
      <c r="H227" s="126"/>
      <c r="I227" s="126"/>
    </row>
    <row r="228" spans="1:9" x14ac:dyDescent="0.35">
      <c r="A228" s="125"/>
      <c r="B228" s="126"/>
      <c r="C228" s="127"/>
      <c r="D228" s="126"/>
      <c r="E228" s="265"/>
      <c r="F228" s="125"/>
      <c r="G228" s="126"/>
      <c r="H228" s="126"/>
      <c r="I228" s="126"/>
    </row>
    <row r="229" spans="1:9" x14ac:dyDescent="0.35">
      <c r="A229" s="125"/>
      <c r="B229" s="126"/>
      <c r="C229" s="127"/>
      <c r="D229" s="126"/>
      <c r="E229" s="265"/>
      <c r="F229" s="125"/>
      <c r="G229" s="126"/>
      <c r="H229" s="126"/>
      <c r="I229" s="126"/>
    </row>
    <row r="230" spans="1:9" x14ac:dyDescent="0.35">
      <c r="A230" s="125"/>
      <c r="B230" s="126"/>
      <c r="C230" s="127"/>
      <c r="D230" s="126"/>
      <c r="E230" s="265"/>
      <c r="F230" s="125"/>
      <c r="G230" s="126"/>
      <c r="H230" s="126"/>
      <c r="I230" s="126"/>
    </row>
    <row r="231" spans="1:9" x14ac:dyDescent="0.35">
      <c r="A231" s="125"/>
      <c r="B231" s="126"/>
      <c r="C231" s="127"/>
      <c r="D231" s="126"/>
      <c r="E231" s="265"/>
      <c r="F231" s="125"/>
      <c r="G231" s="126"/>
      <c r="H231" s="126"/>
      <c r="I231" s="126"/>
    </row>
    <row r="232" spans="1:9" x14ac:dyDescent="0.35">
      <c r="A232" s="125"/>
      <c r="B232" s="126"/>
      <c r="C232" s="127"/>
      <c r="D232" s="126"/>
      <c r="E232" s="265"/>
      <c r="F232" s="125"/>
      <c r="G232" s="126"/>
      <c r="H232" s="126"/>
      <c r="I232" s="126"/>
    </row>
    <row r="233" spans="1:9" x14ac:dyDescent="0.35">
      <c r="A233" s="125"/>
      <c r="B233" s="126"/>
      <c r="C233" s="127"/>
      <c r="D233" s="126"/>
      <c r="E233" s="265"/>
      <c r="F233" s="125"/>
      <c r="G233" s="126"/>
      <c r="H233" s="126"/>
      <c r="I233" s="126"/>
    </row>
    <row r="234" spans="1:9" x14ac:dyDescent="0.35">
      <c r="A234" s="125"/>
      <c r="B234" s="126"/>
      <c r="C234" s="127"/>
      <c r="D234" s="126"/>
      <c r="E234" s="265"/>
      <c r="F234" s="125"/>
      <c r="G234" s="126"/>
      <c r="H234" s="126"/>
      <c r="I234" s="126"/>
    </row>
    <row r="235" spans="1:9" x14ac:dyDescent="0.35">
      <c r="A235" s="125"/>
      <c r="B235" s="126"/>
      <c r="C235" s="127"/>
      <c r="D235" s="126"/>
      <c r="E235" s="265"/>
      <c r="F235" s="125"/>
      <c r="G235" s="126"/>
      <c r="H235" s="126"/>
      <c r="I235" s="126"/>
    </row>
    <row r="236" spans="1:9" x14ac:dyDescent="0.35">
      <c r="A236" s="125"/>
      <c r="B236" s="126"/>
      <c r="C236" s="127"/>
      <c r="D236" s="126"/>
      <c r="E236" s="265"/>
      <c r="F236" s="125"/>
      <c r="G236" s="126"/>
      <c r="H236" s="126"/>
      <c r="I236" s="126"/>
    </row>
    <row r="237" spans="1:9" x14ac:dyDescent="0.35">
      <c r="A237" s="125"/>
      <c r="B237" s="126"/>
      <c r="C237" s="127"/>
      <c r="D237" s="126"/>
      <c r="E237" s="265"/>
      <c r="F237" s="125"/>
      <c r="G237" s="126"/>
      <c r="H237" s="126"/>
      <c r="I237" s="126"/>
    </row>
    <row r="238" spans="1:9" x14ac:dyDescent="0.35">
      <c r="A238" s="125"/>
      <c r="B238" s="126"/>
      <c r="C238" s="127"/>
      <c r="D238" s="126"/>
      <c r="E238" s="265"/>
      <c r="F238" s="125"/>
      <c r="G238" s="126"/>
      <c r="H238" s="126"/>
      <c r="I238" s="126"/>
    </row>
    <row r="239" spans="1:9" x14ac:dyDescent="0.35">
      <c r="A239" s="125"/>
      <c r="B239" s="126"/>
      <c r="C239" s="127"/>
      <c r="D239" s="126"/>
      <c r="E239" s="265"/>
      <c r="F239" s="125"/>
      <c r="G239" s="126"/>
      <c r="H239" s="126"/>
      <c r="I239" s="126"/>
    </row>
    <row r="240" spans="1:9" x14ac:dyDescent="0.35">
      <c r="A240" s="125"/>
      <c r="B240" s="126"/>
      <c r="C240" s="127"/>
      <c r="D240" s="126"/>
      <c r="E240" s="265"/>
      <c r="F240" s="125"/>
      <c r="G240" s="126"/>
      <c r="H240" s="126"/>
      <c r="I240" s="126"/>
    </row>
    <row r="241" spans="1:9" x14ac:dyDescent="0.35">
      <c r="A241" s="125"/>
      <c r="B241" s="126"/>
      <c r="C241" s="127"/>
      <c r="D241" s="126"/>
      <c r="E241" s="265"/>
      <c r="F241" s="125"/>
      <c r="G241" s="126"/>
      <c r="H241" s="126"/>
      <c r="I241" s="126"/>
    </row>
    <row r="242" spans="1:9" x14ac:dyDescent="0.35">
      <c r="A242" s="125"/>
      <c r="B242" s="126"/>
      <c r="C242" s="127"/>
      <c r="D242" s="126"/>
      <c r="E242" s="265"/>
      <c r="F242" s="125"/>
      <c r="G242" s="126"/>
      <c r="H242" s="126"/>
      <c r="I242" s="126"/>
    </row>
    <row r="243" spans="1:9" x14ac:dyDescent="0.35">
      <c r="A243" s="125"/>
      <c r="B243" s="126"/>
      <c r="C243" s="127"/>
      <c r="D243" s="126"/>
      <c r="E243" s="265"/>
      <c r="F243" s="125"/>
      <c r="G243" s="126"/>
      <c r="H243" s="126"/>
      <c r="I243" s="126"/>
    </row>
    <row r="244" spans="1:9" x14ac:dyDescent="0.35">
      <c r="A244" s="125"/>
      <c r="B244" s="126"/>
      <c r="C244" s="127"/>
      <c r="D244" s="126"/>
      <c r="E244" s="265"/>
      <c r="F244" s="125"/>
      <c r="G244" s="126"/>
      <c r="H244" s="126"/>
      <c r="I244" s="126"/>
    </row>
    <row r="245" spans="1:9" x14ac:dyDescent="0.35">
      <c r="A245" s="125"/>
      <c r="B245" s="126"/>
      <c r="C245" s="127"/>
      <c r="D245" s="126"/>
      <c r="E245" s="265"/>
      <c r="F245" s="125"/>
      <c r="G245" s="126"/>
      <c r="H245" s="126"/>
      <c r="I245" s="126"/>
    </row>
    <row r="246" spans="1:9" x14ac:dyDescent="0.35">
      <c r="A246" s="125"/>
      <c r="B246" s="126"/>
      <c r="C246" s="127"/>
      <c r="D246" s="126"/>
      <c r="E246" s="265"/>
      <c r="F246" s="125"/>
      <c r="G246" s="126"/>
      <c r="H246" s="126"/>
      <c r="I246" s="126"/>
    </row>
    <row r="247" spans="1:9" x14ac:dyDescent="0.35">
      <c r="A247" s="125"/>
      <c r="B247" s="126"/>
      <c r="C247" s="127"/>
      <c r="D247" s="126"/>
      <c r="E247" s="265"/>
      <c r="F247" s="125"/>
      <c r="G247" s="126"/>
      <c r="H247" s="126"/>
      <c r="I247" s="126"/>
    </row>
    <row r="248" spans="1:9" x14ac:dyDescent="0.35">
      <c r="A248" s="125"/>
      <c r="B248" s="126"/>
      <c r="C248" s="127"/>
      <c r="D248" s="126"/>
      <c r="E248" s="265"/>
      <c r="F248" s="125"/>
      <c r="G248" s="126"/>
      <c r="H248" s="126"/>
      <c r="I248" s="126"/>
    </row>
    <row r="249" spans="1:9" x14ac:dyDescent="0.35">
      <c r="A249" s="125"/>
      <c r="B249" s="126"/>
      <c r="C249" s="127"/>
      <c r="D249" s="126"/>
      <c r="E249" s="265"/>
      <c r="F249" s="125"/>
      <c r="G249" s="126"/>
      <c r="H249" s="126"/>
      <c r="I249" s="126"/>
    </row>
    <row r="250" spans="1:9" x14ac:dyDescent="0.35">
      <c r="A250" s="125"/>
      <c r="B250" s="126"/>
      <c r="C250" s="127"/>
      <c r="D250" s="126"/>
      <c r="E250" s="265"/>
      <c r="F250" s="125"/>
      <c r="G250" s="126"/>
      <c r="H250" s="126"/>
      <c r="I250" s="126"/>
    </row>
    <row r="251" spans="1:9" x14ac:dyDescent="0.35">
      <c r="A251" s="125"/>
      <c r="B251" s="126"/>
      <c r="C251" s="127"/>
      <c r="D251" s="126"/>
      <c r="E251" s="265"/>
      <c r="F251" s="125"/>
      <c r="G251" s="126"/>
      <c r="H251" s="126"/>
      <c r="I251" s="126"/>
    </row>
    <row r="252" spans="1:9" x14ac:dyDescent="0.35">
      <c r="A252" s="125"/>
      <c r="B252" s="126"/>
      <c r="C252" s="127"/>
      <c r="D252" s="126"/>
      <c r="E252" s="265"/>
      <c r="F252" s="125"/>
      <c r="G252" s="126"/>
      <c r="H252" s="126"/>
      <c r="I252" s="126"/>
    </row>
    <row r="253" spans="1:9" x14ac:dyDescent="0.35">
      <c r="A253" s="125"/>
      <c r="B253" s="126"/>
      <c r="C253" s="127"/>
      <c r="D253" s="126"/>
      <c r="E253" s="265"/>
      <c r="F253" s="125"/>
      <c r="G253" s="126"/>
      <c r="H253" s="126"/>
      <c r="I253" s="126"/>
    </row>
    <row r="254" spans="1:9" x14ac:dyDescent="0.35">
      <c r="A254" s="125"/>
      <c r="B254" s="126"/>
      <c r="C254" s="127"/>
      <c r="D254" s="126"/>
      <c r="E254" s="265"/>
      <c r="F254" s="125"/>
      <c r="G254" s="126"/>
      <c r="H254" s="126"/>
      <c r="I254" s="126"/>
    </row>
    <row r="255" spans="1:9" x14ac:dyDescent="0.35">
      <c r="A255" s="125"/>
      <c r="B255" s="126"/>
      <c r="C255" s="127"/>
      <c r="D255" s="126"/>
      <c r="E255" s="265"/>
      <c r="F255" s="125"/>
      <c r="G255" s="126"/>
      <c r="H255" s="126"/>
      <c r="I255" s="126"/>
    </row>
    <row r="256" spans="1:9" x14ac:dyDescent="0.35">
      <c r="A256" s="125"/>
      <c r="B256" s="126"/>
      <c r="C256" s="127"/>
      <c r="D256" s="126"/>
      <c r="E256" s="265"/>
      <c r="F256" s="125"/>
      <c r="G256" s="126"/>
      <c r="H256" s="126"/>
      <c r="I256" s="126"/>
    </row>
    <row r="257" spans="1:9" x14ac:dyDescent="0.35">
      <c r="A257" s="125"/>
      <c r="B257" s="126"/>
      <c r="C257" s="127"/>
      <c r="D257" s="126"/>
      <c r="E257" s="265"/>
      <c r="F257" s="125"/>
      <c r="G257" s="126"/>
      <c r="H257" s="126"/>
      <c r="I257" s="126"/>
    </row>
    <row r="258" spans="1:9" x14ac:dyDescent="0.35">
      <c r="A258" s="125"/>
      <c r="B258" s="126"/>
      <c r="C258" s="127"/>
      <c r="D258" s="126"/>
      <c r="E258" s="265"/>
      <c r="F258" s="125"/>
      <c r="G258" s="126"/>
      <c r="H258" s="126"/>
      <c r="I258" s="126"/>
    </row>
    <row r="259" spans="1:9" x14ac:dyDescent="0.35">
      <c r="A259" s="125"/>
      <c r="B259" s="126"/>
      <c r="C259" s="127"/>
      <c r="D259" s="126"/>
      <c r="E259" s="265"/>
      <c r="F259" s="125"/>
      <c r="G259" s="126"/>
      <c r="H259" s="126"/>
      <c r="I259" s="126"/>
    </row>
    <row r="260" spans="1:9" x14ac:dyDescent="0.35">
      <c r="A260" s="125"/>
      <c r="B260" s="126"/>
      <c r="C260" s="127"/>
      <c r="D260" s="126"/>
      <c r="E260" s="265"/>
      <c r="F260" s="125"/>
      <c r="G260" s="126"/>
      <c r="H260" s="126"/>
      <c r="I260" s="126"/>
    </row>
    <row r="261" spans="1:9" x14ac:dyDescent="0.35">
      <c r="A261" s="125"/>
      <c r="B261" s="126"/>
      <c r="C261" s="127"/>
      <c r="D261" s="126"/>
      <c r="E261" s="265"/>
      <c r="F261" s="125"/>
      <c r="G261" s="126"/>
      <c r="H261" s="126"/>
      <c r="I261" s="126"/>
    </row>
    <row r="262" spans="1:9" x14ac:dyDescent="0.35">
      <c r="A262" s="125"/>
      <c r="B262" s="126"/>
      <c r="C262" s="127"/>
      <c r="D262" s="126"/>
      <c r="E262" s="265"/>
      <c r="F262" s="125"/>
      <c r="G262" s="126"/>
      <c r="H262" s="126"/>
      <c r="I262" s="126"/>
    </row>
    <row r="263" spans="1:9" x14ac:dyDescent="0.35">
      <c r="A263" s="125"/>
      <c r="B263" s="126"/>
      <c r="C263" s="127"/>
      <c r="D263" s="126"/>
      <c r="E263" s="265"/>
      <c r="F263" s="125"/>
      <c r="G263" s="126"/>
      <c r="H263" s="126"/>
      <c r="I263" s="126"/>
    </row>
    <row r="264" spans="1:9" x14ac:dyDescent="0.35">
      <c r="A264" s="125"/>
      <c r="B264" s="126"/>
      <c r="C264" s="127"/>
      <c r="D264" s="126"/>
      <c r="E264" s="265"/>
      <c r="F264" s="125"/>
      <c r="G264" s="126"/>
      <c r="H264" s="126"/>
      <c r="I264" s="126"/>
    </row>
    <row r="265" spans="1:9" x14ac:dyDescent="0.35">
      <c r="A265" s="125"/>
      <c r="B265" s="126"/>
      <c r="C265" s="127"/>
      <c r="D265" s="126"/>
      <c r="E265" s="265"/>
      <c r="F265" s="125"/>
      <c r="G265" s="126"/>
      <c r="H265" s="126"/>
      <c r="I265" s="126"/>
    </row>
    <row r="266" spans="1:9" x14ac:dyDescent="0.35">
      <c r="A266" s="125"/>
      <c r="B266" s="126"/>
      <c r="C266" s="127"/>
      <c r="D266" s="126"/>
      <c r="E266" s="265"/>
      <c r="F266" s="125"/>
      <c r="G266" s="126"/>
      <c r="H266" s="126"/>
      <c r="I266" s="126"/>
    </row>
    <row r="267" spans="1:9" x14ac:dyDescent="0.35">
      <c r="A267" s="125"/>
      <c r="B267" s="126"/>
      <c r="C267" s="127"/>
      <c r="D267" s="126"/>
      <c r="E267" s="265"/>
      <c r="F267" s="125"/>
      <c r="G267" s="126"/>
      <c r="H267" s="126"/>
      <c r="I267" s="126"/>
    </row>
    <row r="268" spans="1:9" x14ac:dyDescent="0.35">
      <c r="A268" s="125"/>
      <c r="B268" s="126"/>
      <c r="C268" s="127"/>
      <c r="D268" s="126"/>
      <c r="E268" s="265"/>
      <c r="F268" s="125"/>
      <c r="G268" s="126"/>
      <c r="H268" s="126"/>
      <c r="I268" s="126"/>
    </row>
    <row r="269" spans="1:9" x14ac:dyDescent="0.35">
      <c r="A269" s="125"/>
      <c r="B269" s="126"/>
      <c r="C269" s="127"/>
      <c r="D269" s="126"/>
      <c r="E269" s="265"/>
      <c r="F269" s="125"/>
      <c r="G269" s="126"/>
      <c r="H269" s="126"/>
      <c r="I269" s="126"/>
    </row>
    <row r="270" spans="1:9" x14ac:dyDescent="0.35">
      <c r="A270" s="125"/>
      <c r="B270" s="126"/>
      <c r="C270" s="127"/>
      <c r="D270" s="126"/>
      <c r="E270" s="265"/>
      <c r="F270" s="125"/>
      <c r="G270" s="126"/>
      <c r="H270" s="126"/>
      <c r="I270" s="126"/>
    </row>
    <row r="271" spans="1:9" x14ac:dyDescent="0.35">
      <c r="A271" s="125"/>
      <c r="B271" s="126"/>
      <c r="C271" s="127"/>
      <c r="D271" s="126"/>
      <c r="E271" s="265"/>
      <c r="F271" s="125"/>
      <c r="G271" s="126"/>
      <c r="H271" s="126"/>
      <c r="I271" s="126"/>
    </row>
    <row r="272" spans="1:9" x14ac:dyDescent="0.35">
      <c r="A272" s="125"/>
      <c r="B272" s="126"/>
      <c r="C272" s="127"/>
      <c r="D272" s="126"/>
      <c r="E272" s="265"/>
      <c r="F272" s="125"/>
      <c r="G272" s="126"/>
      <c r="H272" s="126"/>
      <c r="I272" s="126"/>
    </row>
    <row r="273" spans="1:9" x14ac:dyDescent="0.35">
      <c r="A273" s="125"/>
      <c r="B273" s="126"/>
      <c r="C273" s="127"/>
      <c r="D273" s="126"/>
      <c r="E273" s="265"/>
      <c r="F273" s="125"/>
      <c r="G273" s="126"/>
      <c r="H273" s="126"/>
      <c r="I273" s="126"/>
    </row>
    <row r="274" spans="1:9" x14ac:dyDescent="0.35">
      <c r="A274" s="125"/>
      <c r="B274" s="126"/>
      <c r="C274" s="127"/>
      <c r="D274" s="126"/>
      <c r="E274" s="265"/>
      <c r="F274" s="125"/>
      <c r="G274" s="126"/>
      <c r="H274" s="126"/>
      <c r="I274" s="126"/>
    </row>
    <row r="275" spans="1:9" x14ac:dyDescent="0.35">
      <c r="A275" s="125"/>
      <c r="B275" s="126"/>
      <c r="C275" s="127"/>
      <c r="D275" s="126"/>
      <c r="E275" s="265"/>
      <c r="F275" s="125"/>
      <c r="G275" s="126"/>
      <c r="H275" s="126"/>
      <c r="I275" s="126"/>
    </row>
    <row r="276" spans="1:9" x14ac:dyDescent="0.35">
      <c r="A276" s="125"/>
      <c r="B276" s="126"/>
      <c r="C276" s="127"/>
      <c r="D276" s="126"/>
      <c r="E276" s="265"/>
      <c r="F276" s="125"/>
      <c r="G276" s="126"/>
      <c r="H276" s="126"/>
      <c r="I276" s="126"/>
    </row>
    <row r="277" spans="1:9" x14ac:dyDescent="0.35">
      <c r="A277" s="125"/>
      <c r="B277" s="126"/>
      <c r="C277" s="127"/>
      <c r="D277" s="126"/>
      <c r="E277" s="265"/>
      <c r="F277" s="125"/>
      <c r="G277" s="126"/>
      <c r="H277" s="126"/>
      <c r="I277" s="126"/>
    </row>
    <row r="278" spans="1:9" x14ac:dyDescent="0.35">
      <c r="A278" s="125"/>
      <c r="B278" s="126"/>
      <c r="C278" s="127"/>
      <c r="D278" s="126"/>
      <c r="E278" s="265"/>
      <c r="F278" s="125"/>
      <c r="G278" s="126"/>
      <c r="H278" s="126"/>
      <c r="I278" s="126"/>
    </row>
    <row r="279" spans="1:9" x14ac:dyDescent="0.35">
      <c r="A279" s="125"/>
      <c r="B279" s="126"/>
      <c r="C279" s="127"/>
      <c r="D279" s="126"/>
      <c r="E279" s="265"/>
      <c r="F279" s="125"/>
      <c r="G279" s="126"/>
      <c r="H279" s="126"/>
      <c r="I279" s="126"/>
    </row>
    <row r="280" spans="1:9" x14ac:dyDescent="0.35">
      <c r="A280" s="125"/>
      <c r="B280" s="126"/>
      <c r="C280" s="127"/>
      <c r="D280" s="126"/>
      <c r="E280" s="265"/>
      <c r="F280" s="125"/>
      <c r="G280" s="126"/>
      <c r="H280" s="126"/>
      <c r="I280" s="126"/>
    </row>
    <row r="281" spans="1:9" x14ac:dyDescent="0.35">
      <c r="A281" s="125"/>
      <c r="B281" s="126"/>
      <c r="C281" s="127"/>
      <c r="D281" s="126"/>
      <c r="E281" s="265"/>
      <c r="F281" s="125"/>
      <c r="G281" s="126"/>
      <c r="H281" s="126"/>
      <c r="I281" s="126"/>
    </row>
    <row r="282" spans="1:9" x14ac:dyDescent="0.35">
      <c r="A282" s="125"/>
      <c r="B282" s="126"/>
      <c r="C282" s="127"/>
      <c r="D282" s="126"/>
      <c r="E282" s="265"/>
      <c r="F282" s="125"/>
      <c r="G282" s="126"/>
      <c r="H282" s="126"/>
      <c r="I282" s="126"/>
    </row>
    <row r="283" spans="1:9" x14ac:dyDescent="0.35">
      <c r="A283" s="125"/>
      <c r="B283" s="126"/>
      <c r="C283" s="127"/>
      <c r="D283" s="126"/>
      <c r="E283" s="265"/>
      <c r="F283" s="125"/>
      <c r="G283" s="126"/>
      <c r="H283" s="126"/>
      <c r="I283" s="126"/>
    </row>
    <row r="284" spans="1:9" x14ac:dyDescent="0.35">
      <c r="A284" s="125"/>
      <c r="B284" s="126"/>
      <c r="C284" s="127"/>
      <c r="D284" s="126"/>
      <c r="E284" s="265"/>
      <c r="F284" s="125"/>
      <c r="G284" s="126"/>
      <c r="H284" s="126"/>
      <c r="I284" s="126"/>
    </row>
    <row r="285" spans="1:9" x14ac:dyDescent="0.35">
      <c r="A285" s="125"/>
      <c r="B285" s="126"/>
      <c r="C285" s="127"/>
      <c r="D285" s="126"/>
      <c r="E285" s="265"/>
      <c r="F285" s="125"/>
      <c r="G285" s="126"/>
      <c r="H285" s="126"/>
      <c r="I285" s="126"/>
    </row>
    <row r="286" spans="1:9" x14ac:dyDescent="0.35">
      <c r="A286" s="125"/>
      <c r="B286" s="126"/>
      <c r="C286" s="127"/>
      <c r="D286" s="126"/>
      <c r="E286" s="265"/>
      <c r="F286" s="125"/>
      <c r="G286" s="126"/>
      <c r="H286" s="126"/>
      <c r="I286" s="126"/>
    </row>
    <row r="287" spans="1:9" x14ac:dyDescent="0.35">
      <c r="A287" s="125"/>
      <c r="B287" s="126"/>
      <c r="C287" s="127"/>
      <c r="D287" s="126"/>
      <c r="E287" s="265"/>
      <c r="F287" s="125"/>
      <c r="G287" s="126"/>
      <c r="H287" s="126"/>
      <c r="I287" s="126"/>
    </row>
    <row r="288" spans="1:9" x14ac:dyDescent="0.35">
      <c r="A288" s="125"/>
      <c r="B288" s="126"/>
      <c r="C288" s="127"/>
      <c r="D288" s="126"/>
      <c r="E288" s="265"/>
      <c r="F288" s="125"/>
      <c r="G288" s="126"/>
      <c r="H288" s="126"/>
      <c r="I288" s="126"/>
    </row>
    <row r="289" spans="1:9" x14ac:dyDescent="0.35">
      <c r="A289" s="125"/>
      <c r="B289" s="126"/>
      <c r="C289" s="127"/>
      <c r="D289" s="126"/>
      <c r="E289" s="265"/>
      <c r="F289" s="125"/>
      <c r="G289" s="126"/>
      <c r="H289" s="126"/>
      <c r="I289" s="126"/>
    </row>
    <row r="290" spans="1:9" x14ac:dyDescent="0.35">
      <c r="A290" s="125"/>
      <c r="B290" s="126"/>
      <c r="C290" s="127"/>
      <c r="D290" s="126"/>
      <c r="E290" s="265"/>
      <c r="F290" s="125"/>
      <c r="G290" s="126"/>
      <c r="H290" s="126"/>
      <c r="I290" s="126"/>
    </row>
    <row r="291" spans="1:9" x14ac:dyDescent="0.35">
      <c r="A291" s="125"/>
      <c r="B291" s="126"/>
      <c r="C291" s="127"/>
      <c r="D291" s="126"/>
      <c r="E291" s="265"/>
      <c r="F291" s="125"/>
      <c r="G291" s="126"/>
      <c r="H291" s="126"/>
      <c r="I291" s="126"/>
    </row>
    <row r="292" spans="1:9" x14ac:dyDescent="0.35">
      <c r="A292" s="125"/>
      <c r="B292" s="126"/>
      <c r="C292" s="127"/>
      <c r="D292" s="126"/>
      <c r="E292" s="265"/>
      <c r="F292" s="125"/>
      <c r="G292" s="126"/>
      <c r="H292" s="126"/>
      <c r="I292" s="126"/>
    </row>
    <row r="293" spans="1:9" x14ac:dyDescent="0.35">
      <c r="A293" s="125"/>
      <c r="B293" s="126"/>
      <c r="C293" s="127"/>
      <c r="D293" s="126"/>
      <c r="E293" s="265"/>
      <c r="F293" s="125"/>
      <c r="G293" s="126"/>
      <c r="H293" s="126"/>
      <c r="I293" s="126"/>
    </row>
    <row r="294" spans="1:9" x14ac:dyDescent="0.35">
      <c r="A294" s="125"/>
      <c r="B294" s="126"/>
      <c r="C294" s="127"/>
      <c r="D294" s="126"/>
      <c r="E294" s="265"/>
      <c r="F294" s="125"/>
      <c r="G294" s="126"/>
      <c r="H294" s="126"/>
      <c r="I294" s="126"/>
    </row>
    <row r="295" spans="1:9" x14ac:dyDescent="0.35">
      <c r="A295" s="125"/>
      <c r="B295" s="126"/>
      <c r="C295" s="127"/>
      <c r="D295" s="126"/>
      <c r="E295" s="265"/>
      <c r="F295" s="125"/>
      <c r="G295" s="126"/>
      <c r="H295" s="126"/>
      <c r="I295" s="126"/>
    </row>
    <row r="296" spans="1:9" x14ac:dyDescent="0.35">
      <c r="A296" s="125"/>
      <c r="B296" s="126"/>
      <c r="C296" s="127"/>
      <c r="D296" s="126"/>
      <c r="E296" s="265"/>
      <c r="F296" s="125"/>
      <c r="G296" s="126"/>
      <c r="H296" s="126"/>
      <c r="I296" s="126"/>
    </row>
    <row r="297" spans="1:9" x14ac:dyDescent="0.35">
      <c r="A297" s="125"/>
      <c r="B297" s="126"/>
      <c r="C297" s="127"/>
      <c r="D297" s="126"/>
      <c r="E297" s="265"/>
      <c r="F297" s="125"/>
      <c r="G297" s="126"/>
      <c r="H297" s="126"/>
      <c r="I297" s="126"/>
    </row>
    <row r="298" spans="1:9" x14ac:dyDescent="0.35">
      <c r="A298" s="125"/>
      <c r="B298" s="126"/>
      <c r="C298" s="127"/>
      <c r="D298" s="126"/>
      <c r="E298" s="265"/>
      <c r="F298" s="125"/>
      <c r="G298" s="126"/>
      <c r="H298" s="126"/>
      <c r="I298" s="126"/>
    </row>
    <row r="299" spans="1:9" x14ac:dyDescent="0.35">
      <c r="A299" s="125"/>
      <c r="B299" s="126"/>
      <c r="C299" s="127"/>
      <c r="D299" s="126"/>
      <c r="E299" s="265"/>
      <c r="F299" s="125"/>
      <c r="G299" s="126"/>
      <c r="H299" s="126"/>
      <c r="I299" s="126"/>
    </row>
    <row r="300" spans="1:9" x14ac:dyDescent="0.35">
      <c r="A300" s="125"/>
      <c r="B300" s="126"/>
      <c r="C300" s="127"/>
      <c r="D300" s="126"/>
      <c r="E300" s="265"/>
      <c r="F300" s="125"/>
      <c r="G300" s="126"/>
      <c r="H300" s="126"/>
      <c r="I300" s="126"/>
    </row>
    <row r="301" spans="1:9" x14ac:dyDescent="0.35">
      <c r="A301" s="125"/>
      <c r="B301" s="126"/>
      <c r="C301" s="127"/>
      <c r="D301" s="126"/>
      <c r="E301" s="265"/>
      <c r="F301" s="125"/>
      <c r="G301" s="126"/>
      <c r="H301" s="126"/>
      <c r="I301" s="126"/>
    </row>
    <row r="302" spans="1:9" x14ac:dyDescent="0.35">
      <c r="A302" s="125"/>
      <c r="B302" s="126"/>
      <c r="C302" s="127"/>
      <c r="D302" s="126"/>
      <c r="E302" s="265"/>
      <c r="F302" s="125"/>
      <c r="G302" s="126"/>
      <c r="H302" s="126"/>
      <c r="I302" s="126"/>
    </row>
    <row r="303" spans="1:9" x14ac:dyDescent="0.35">
      <c r="A303" s="125"/>
      <c r="B303" s="126"/>
      <c r="C303" s="127"/>
      <c r="D303" s="126"/>
      <c r="E303" s="265"/>
      <c r="F303" s="125"/>
      <c r="G303" s="126"/>
      <c r="H303" s="126"/>
      <c r="I303" s="126"/>
    </row>
    <row r="304" spans="1:9" x14ac:dyDescent="0.35">
      <c r="A304" s="125"/>
      <c r="B304" s="126"/>
      <c r="C304" s="127"/>
      <c r="D304" s="126"/>
      <c r="E304" s="265"/>
      <c r="F304" s="125"/>
      <c r="G304" s="126"/>
      <c r="H304" s="126"/>
      <c r="I304" s="126"/>
    </row>
    <row r="305" spans="1:9" x14ac:dyDescent="0.35">
      <c r="A305" s="125"/>
      <c r="B305" s="126"/>
      <c r="C305" s="127"/>
      <c r="D305" s="126"/>
      <c r="E305" s="265"/>
      <c r="F305" s="125"/>
      <c r="G305" s="126"/>
      <c r="H305" s="126"/>
      <c r="I305" s="126"/>
    </row>
    <row r="306" spans="1:9" x14ac:dyDescent="0.35">
      <c r="A306" s="125"/>
      <c r="B306" s="126"/>
      <c r="C306" s="127"/>
      <c r="D306" s="126"/>
      <c r="E306" s="265"/>
      <c r="F306" s="125"/>
      <c r="G306" s="126"/>
      <c r="H306" s="126"/>
      <c r="I306" s="126"/>
    </row>
    <row r="307" spans="1:9" x14ac:dyDescent="0.35">
      <c r="A307" s="125"/>
      <c r="B307" s="126"/>
      <c r="C307" s="127"/>
      <c r="D307" s="126"/>
      <c r="E307" s="265"/>
      <c r="F307" s="125"/>
      <c r="G307" s="126"/>
      <c r="H307" s="126"/>
      <c r="I307" s="126"/>
    </row>
    <row r="308" spans="1:9" x14ac:dyDescent="0.35">
      <c r="A308" s="125"/>
      <c r="B308" s="126"/>
      <c r="C308" s="127"/>
      <c r="D308" s="126"/>
      <c r="E308" s="265"/>
      <c r="F308" s="125"/>
      <c r="G308" s="126"/>
      <c r="H308" s="126"/>
      <c r="I308" s="126"/>
    </row>
    <row r="309" spans="1:9" x14ac:dyDescent="0.35">
      <c r="A309" s="125"/>
      <c r="B309" s="126"/>
      <c r="C309" s="127"/>
      <c r="D309" s="126"/>
      <c r="E309" s="265"/>
      <c r="F309" s="125"/>
      <c r="G309" s="126"/>
      <c r="H309" s="126"/>
      <c r="I309" s="126"/>
    </row>
    <row r="310" spans="1:9" x14ac:dyDescent="0.35">
      <c r="A310" s="125"/>
      <c r="B310" s="126"/>
      <c r="C310" s="127"/>
      <c r="D310" s="126"/>
      <c r="E310" s="265"/>
      <c r="F310" s="125"/>
      <c r="G310" s="126"/>
      <c r="H310" s="126"/>
      <c r="I310" s="126"/>
    </row>
    <row r="311" spans="1:9" x14ac:dyDescent="0.35">
      <c r="A311" s="125"/>
      <c r="B311" s="126"/>
      <c r="C311" s="127"/>
      <c r="D311" s="126"/>
      <c r="E311" s="265"/>
      <c r="F311" s="125"/>
      <c r="G311" s="126"/>
      <c r="H311" s="126"/>
      <c r="I311" s="126"/>
    </row>
    <row r="312" spans="1:9" x14ac:dyDescent="0.35">
      <c r="A312" s="125"/>
      <c r="B312" s="126"/>
      <c r="C312" s="127"/>
      <c r="D312" s="126"/>
      <c r="E312" s="265"/>
      <c r="F312" s="125"/>
      <c r="G312" s="126"/>
      <c r="H312" s="126"/>
      <c r="I312" s="126"/>
    </row>
    <row r="313" spans="1:9" x14ac:dyDescent="0.35">
      <c r="A313" s="125"/>
      <c r="B313" s="126"/>
      <c r="C313" s="127"/>
      <c r="D313" s="126"/>
      <c r="E313" s="265"/>
      <c r="F313" s="125"/>
      <c r="G313" s="126"/>
      <c r="H313" s="126"/>
      <c r="I313" s="126"/>
    </row>
    <row r="314" spans="1:9" x14ac:dyDescent="0.35">
      <c r="A314" s="125"/>
      <c r="B314" s="126"/>
      <c r="C314" s="127"/>
      <c r="D314" s="126"/>
      <c r="E314" s="265"/>
      <c r="F314" s="125"/>
      <c r="G314" s="126"/>
      <c r="H314" s="126"/>
      <c r="I314" s="126"/>
    </row>
    <row r="315" spans="1:9" x14ac:dyDescent="0.35">
      <c r="A315" s="125"/>
      <c r="B315" s="126"/>
      <c r="C315" s="127"/>
      <c r="D315" s="126"/>
      <c r="E315" s="265"/>
      <c r="F315" s="125"/>
      <c r="G315" s="126"/>
      <c r="H315" s="126"/>
      <c r="I315" s="126"/>
    </row>
    <row r="316" spans="1:9" x14ac:dyDescent="0.35">
      <c r="A316" s="125"/>
      <c r="B316" s="126"/>
      <c r="C316" s="127"/>
      <c r="D316" s="126"/>
      <c r="E316" s="265"/>
      <c r="F316" s="125"/>
      <c r="G316" s="126"/>
      <c r="H316" s="126"/>
      <c r="I316" s="126"/>
    </row>
    <row r="317" spans="1:9" x14ac:dyDescent="0.35">
      <c r="A317" s="125"/>
      <c r="B317" s="126"/>
      <c r="C317" s="127"/>
      <c r="D317" s="126"/>
      <c r="E317" s="265"/>
      <c r="F317" s="125"/>
      <c r="G317" s="126"/>
      <c r="H317" s="126"/>
      <c r="I317" s="126"/>
    </row>
    <row r="318" spans="1:9" x14ac:dyDescent="0.35">
      <c r="A318" s="125"/>
      <c r="B318" s="126"/>
      <c r="C318" s="127"/>
      <c r="D318" s="126"/>
      <c r="E318" s="265"/>
      <c r="F318" s="125"/>
      <c r="G318" s="126"/>
      <c r="H318" s="126"/>
      <c r="I318" s="126"/>
    </row>
    <row r="319" spans="1:9" x14ac:dyDescent="0.35">
      <c r="A319" s="125"/>
      <c r="B319" s="126"/>
      <c r="C319" s="127"/>
      <c r="D319" s="126"/>
      <c r="E319" s="265"/>
      <c r="F319" s="125"/>
      <c r="G319" s="126"/>
      <c r="H319" s="126"/>
      <c r="I319" s="126"/>
    </row>
    <row r="320" spans="1:9" x14ac:dyDescent="0.35">
      <c r="A320" s="125"/>
      <c r="B320" s="126"/>
      <c r="C320" s="127"/>
      <c r="D320" s="126"/>
      <c r="E320" s="265"/>
      <c r="F320" s="125"/>
      <c r="G320" s="126"/>
      <c r="H320" s="126"/>
      <c r="I320" s="126"/>
    </row>
    <row r="321" spans="1:9" x14ac:dyDescent="0.35">
      <c r="A321" s="125"/>
      <c r="B321" s="126"/>
      <c r="C321" s="127"/>
      <c r="D321" s="126"/>
      <c r="E321" s="265"/>
      <c r="F321" s="125"/>
      <c r="G321" s="126"/>
      <c r="H321" s="126"/>
      <c r="I321" s="126"/>
    </row>
    <row r="322" spans="1:9" x14ac:dyDescent="0.35">
      <c r="A322" s="125"/>
      <c r="B322" s="126"/>
      <c r="C322" s="127"/>
      <c r="D322" s="126"/>
      <c r="E322" s="265"/>
      <c r="F322" s="125"/>
      <c r="G322" s="126"/>
      <c r="H322" s="126"/>
      <c r="I322" s="126"/>
    </row>
    <row r="323" spans="1:9" x14ac:dyDescent="0.35">
      <c r="A323" s="125"/>
      <c r="B323" s="126"/>
      <c r="C323" s="127"/>
      <c r="D323" s="126"/>
      <c r="E323" s="265"/>
      <c r="F323" s="125"/>
      <c r="G323" s="126"/>
      <c r="H323" s="126"/>
      <c r="I323" s="126"/>
    </row>
    <row r="324" spans="1:9" x14ac:dyDescent="0.35">
      <c r="A324" s="125"/>
      <c r="B324" s="126"/>
      <c r="C324" s="127"/>
      <c r="D324" s="126"/>
      <c r="E324" s="265"/>
      <c r="F324" s="125"/>
      <c r="G324" s="126"/>
      <c r="H324" s="126"/>
      <c r="I324" s="126"/>
    </row>
    <row r="325" spans="1:9" x14ac:dyDescent="0.35">
      <c r="A325" s="125"/>
      <c r="B325" s="126"/>
      <c r="C325" s="127"/>
      <c r="D325" s="126"/>
      <c r="E325" s="265"/>
      <c r="F325" s="125"/>
      <c r="G325" s="126"/>
      <c r="H325" s="126"/>
      <c r="I325" s="126"/>
    </row>
    <row r="326" spans="1:9" x14ac:dyDescent="0.35">
      <c r="A326" s="125"/>
      <c r="B326" s="126"/>
      <c r="C326" s="127"/>
      <c r="D326" s="126"/>
      <c r="E326" s="265"/>
      <c r="F326" s="125"/>
      <c r="G326" s="126"/>
      <c r="H326" s="126"/>
      <c r="I326" s="126"/>
    </row>
    <row r="327" spans="1:9" x14ac:dyDescent="0.35">
      <c r="A327" s="125"/>
      <c r="B327" s="126"/>
      <c r="C327" s="127"/>
      <c r="D327" s="126"/>
      <c r="E327" s="265"/>
      <c r="F327" s="125"/>
      <c r="G327" s="126"/>
      <c r="H327" s="126"/>
      <c r="I327" s="126"/>
    </row>
    <row r="328" spans="1:9" x14ac:dyDescent="0.35">
      <c r="A328" s="125"/>
      <c r="B328" s="126"/>
      <c r="C328" s="127"/>
      <c r="D328" s="126"/>
      <c r="E328" s="265"/>
      <c r="F328" s="125"/>
      <c r="G328" s="126"/>
      <c r="H328" s="126"/>
      <c r="I328" s="126"/>
    </row>
    <row r="329" spans="1:9" x14ac:dyDescent="0.35">
      <c r="A329" s="125"/>
      <c r="B329" s="126"/>
      <c r="C329" s="127"/>
      <c r="D329" s="126"/>
      <c r="E329" s="265"/>
      <c r="F329" s="125"/>
      <c r="G329" s="126"/>
      <c r="H329" s="126"/>
      <c r="I329" s="126"/>
    </row>
    <row r="330" spans="1:9" x14ac:dyDescent="0.35">
      <c r="A330" s="125"/>
      <c r="B330" s="126"/>
      <c r="C330" s="127"/>
      <c r="D330" s="126"/>
      <c r="E330" s="265"/>
      <c r="F330" s="125"/>
      <c r="G330" s="126"/>
      <c r="H330" s="126"/>
      <c r="I330" s="126"/>
    </row>
    <row r="331" spans="1:9" x14ac:dyDescent="0.35">
      <c r="A331" s="125"/>
      <c r="B331" s="126"/>
      <c r="C331" s="127"/>
      <c r="D331" s="126"/>
      <c r="E331" s="265"/>
      <c r="F331" s="125"/>
      <c r="G331" s="126"/>
      <c r="H331" s="126"/>
      <c r="I331" s="126"/>
    </row>
    <row r="332" spans="1:9" x14ac:dyDescent="0.35">
      <c r="A332" s="125"/>
      <c r="B332" s="126"/>
      <c r="C332" s="127"/>
      <c r="D332" s="126"/>
      <c r="E332" s="265"/>
      <c r="F332" s="125"/>
      <c r="G332" s="126"/>
      <c r="H332" s="126"/>
      <c r="I332" s="126"/>
    </row>
    <row r="333" spans="1:9" x14ac:dyDescent="0.35">
      <c r="A333" s="125"/>
      <c r="B333" s="126"/>
      <c r="C333" s="127"/>
      <c r="D333" s="126"/>
      <c r="E333" s="265"/>
      <c r="F333" s="125"/>
      <c r="G333" s="126"/>
      <c r="H333" s="126"/>
      <c r="I333" s="126"/>
    </row>
    <row r="334" spans="1:9" x14ac:dyDescent="0.35">
      <c r="A334" s="125"/>
      <c r="B334" s="126"/>
      <c r="C334" s="127"/>
      <c r="D334" s="126"/>
      <c r="E334" s="265"/>
      <c r="F334" s="125"/>
      <c r="G334" s="126"/>
      <c r="H334" s="126"/>
      <c r="I334" s="126"/>
    </row>
    <row r="335" spans="1:9" x14ac:dyDescent="0.35">
      <c r="A335" s="125"/>
      <c r="B335" s="126"/>
      <c r="C335" s="127"/>
      <c r="D335" s="126"/>
      <c r="E335" s="265"/>
      <c r="F335" s="125"/>
      <c r="G335" s="126"/>
      <c r="H335" s="126"/>
      <c r="I335" s="126"/>
    </row>
    <row r="336" spans="1:9" x14ac:dyDescent="0.35">
      <c r="A336" s="125"/>
      <c r="B336" s="126"/>
      <c r="C336" s="127"/>
      <c r="D336" s="126"/>
      <c r="E336" s="265"/>
      <c r="F336" s="125"/>
      <c r="G336" s="126"/>
      <c r="H336" s="126"/>
      <c r="I336" s="126"/>
    </row>
    <row r="337" spans="1:9" x14ac:dyDescent="0.35">
      <c r="A337" s="125"/>
      <c r="B337" s="126"/>
      <c r="C337" s="127"/>
      <c r="D337" s="126"/>
      <c r="E337" s="265"/>
      <c r="F337" s="125"/>
      <c r="G337" s="126"/>
      <c r="H337" s="126"/>
      <c r="I337" s="126"/>
    </row>
    <row r="338" spans="1:9" x14ac:dyDescent="0.35">
      <c r="A338" s="125"/>
      <c r="B338" s="126"/>
      <c r="C338" s="127"/>
      <c r="D338" s="126"/>
      <c r="E338" s="265"/>
      <c r="F338" s="125"/>
      <c r="G338" s="126"/>
      <c r="H338" s="126"/>
      <c r="I338" s="126"/>
    </row>
    <row r="339" spans="1:9" x14ac:dyDescent="0.35">
      <c r="A339" s="125"/>
      <c r="B339" s="126"/>
      <c r="C339" s="127"/>
      <c r="D339" s="126"/>
      <c r="E339" s="265"/>
      <c r="F339" s="125"/>
      <c r="G339" s="126"/>
      <c r="H339" s="126"/>
      <c r="I339" s="126"/>
    </row>
    <row r="340" spans="1:9" x14ac:dyDescent="0.35">
      <c r="A340" s="125"/>
      <c r="B340" s="126"/>
      <c r="C340" s="127"/>
      <c r="D340" s="126"/>
      <c r="E340" s="265"/>
      <c r="F340" s="125"/>
      <c r="G340" s="126"/>
      <c r="H340" s="126"/>
      <c r="I340" s="126"/>
    </row>
    <row r="341" spans="1:9" x14ac:dyDescent="0.35">
      <c r="A341" s="125"/>
      <c r="B341" s="126"/>
      <c r="C341" s="127"/>
      <c r="D341" s="126"/>
      <c r="E341" s="265"/>
      <c r="F341" s="125"/>
      <c r="G341" s="126"/>
      <c r="H341" s="126"/>
      <c r="I341" s="126"/>
    </row>
    <row r="342" spans="1:9" x14ac:dyDescent="0.35">
      <c r="A342" s="125"/>
      <c r="B342" s="126"/>
      <c r="C342" s="127"/>
      <c r="D342" s="126"/>
      <c r="E342" s="265"/>
      <c r="F342" s="125"/>
      <c r="G342" s="126"/>
      <c r="H342" s="126"/>
      <c r="I342" s="126"/>
    </row>
    <row r="343" spans="1:9" x14ac:dyDescent="0.35">
      <c r="A343" s="125"/>
      <c r="B343" s="126"/>
      <c r="C343" s="127"/>
      <c r="D343" s="126"/>
      <c r="E343" s="265"/>
      <c r="F343" s="125"/>
      <c r="G343" s="126"/>
      <c r="H343" s="126"/>
      <c r="I343" s="126"/>
    </row>
    <row r="344" spans="1:9" x14ac:dyDescent="0.35">
      <c r="A344" s="125"/>
      <c r="B344" s="126"/>
      <c r="C344" s="127"/>
      <c r="D344" s="126"/>
      <c r="E344" s="265"/>
      <c r="F344" s="125"/>
      <c r="G344" s="126"/>
      <c r="H344" s="126"/>
      <c r="I344" s="126"/>
    </row>
    <row r="345" spans="1:9" x14ac:dyDescent="0.35">
      <c r="A345" s="125"/>
      <c r="B345" s="126"/>
      <c r="C345" s="127"/>
      <c r="D345" s="126"/>
      <c r="E345" s="265"/>
      <c r="F345" s="125"/>
      <c r="G345" s="126"/>
      <c r="H345" s="126"/>
      <c r="I345" s="126"/>
    </row>
    <row r="346" spans="1:9" x14ac:dyDescent="0.35">
      <c r="A346" s="125"/>
      <c r="B346" s="126"/>
      <c r="C346" s="127"/>
      <c r="D346" s="126"/>
      <c r="E346" s="265"/>
      <c r="F346" s="125"/>
      <c r="G346" s="126"/>
      <c r="H346" s="126"/>
      <c r="I346" s="126"/>
    </row>
    <row r="347" spans="1:9" x14ac:dyDescent="0.35">
      <c r="A347" s="125"/>
      <c r="B347" s="126"/>
      <c r="C347" s="127"/>
      <c r="D347" s="126"/>
      <c r="E347" s="265"/>
      <c r="F347" s="125"/>
      <c r="G347" s="126"/>
      <c r="H347" s="126"/>
      <c r="I347" s="126"/>
    </row>
    <row r="348" spans="1:9" x14ac:dyDescent="0.35">
      <c r="A348" s="125"/>
      <c r="B348" s="126"/>
      <c r="C348" s="127"/>
      <c r="D348" s="126"/>
      <c r="E348" s="265"/>
      <c r="F348" s="125"/>
      <c r="G348" s="126"/>
      <c r="H348" s="126"/>
      <c r="I348" s="126"/>
    </row>
    <row r="349" spans="1:9" x14ac:dyDescent="0.35">
      <c r="A349" s="125"/>
      <c r="B349" s="126"/>
      <c r="C349" s="127"/>
      <c r="D349" s="126"/>
      <c r="E349" s="265"/>
      <c r="F349" s="125"/>
      <c r="G349" s="126"/>
      <c r="H349" s="126"/>
      <c r="I349" s="126"/>
    </row>
    <row r="350" spans="1:9" x14ac:dyDescent="0.35">
      <c r="A350" s="125"/>
      <c r="B350" s="126"/>
      <c r="C350" s="127"/>
      <c r="D350" s="126"/>
      <c r="E350" s="265"/>
      <c r="F350" s="125"/>
      <c r="G350" s="126"/>
      <c r="H350" s="126"/>
      <c r="I350" s="126"/>
    </row>
    <row r="351" spans="1:9" x14ac:dyDescent="0.35">
      <c r="A351" s="125"/>
      <c r="B351" s="126"/>
      <c r="C351" s="127"/>
      <c r="D351" s="126"/>
      <c r="E351" s="265"/>
      <c r="F351" s="125"/>
      <c r="G351" s="126"/>
      <c r="H351" s="126"/>
      <c r="I351" s="126"/>
    </row>
    <row r="352" spans="1:9" x14ac:dyDescent="0.35">
      <c r="A352" s="125"/>
      <c r="B352" s="126"/>
      <c r="C352" s="127"/>
      <c r="D352" s="126"/>
      <c r="E352" s="265"/>
      <c r="F352" s="125"/>
      <c r="G352" s="126"/>
      <c r="H352" s="126"/>
      <c r="I352" s="126"/>
    </row>
    <row r="353" spans="1:9" x14ac:dyDescent="0.35">
      <c r="A353" s="125"/>
      <c r="B353" s="126"/>
      <c r="C353" s="127"/>
      <c r="D353" s="126"/>
      <c r="E353" s="265"/>
      <c r="F353" s="125"/>
      <c r="G353" s="126"/>
      <c r="H353" s="126"/>
      <c r="I353" s="126"/>
    </row>
    <row r="354" spans="1:9" x14ac:dyDescent="0.35">
      <c r="A354" s="125"/>
      <c r="B354" s="126"/>
      <c r="C354" s="127"/>
      <c r="D354" s="126"/>
      <c r="E354" s="265"/>
      <c r="F354" s="125"/>
      <c r="G354" s="126"/>
      <c r="H354" s="126"/>
      <c r="I354" s="126"/>
    </row>
    <row r="355" spans="1:9" x14ac:dyDescent="0.35">
      <c r="A355" s="125"/>
      <c r="B355" s="126"/>
      <c r="C355" s="127"/>
      <c r="D355" s="126"/>
      <c r="E355" s="265"/>
      <c r="F355" s="125"/>
      <c r="G355" s="126"/>
      <c r="H355" s="126"/>
      <c r="I355" s="126"/>
    </row>
    <row r="356" spans="1:9" x14ac:dyDescent="0.35">
      <c r="A356" s="125"/>
      <c r="B356" s="126"/>
      <c r="C356" s="127"/>
      <c r="D356" s="126"/>
      <c r="E356" s="265"/>
      <c r="F356" s="125"/>
      <c r="G356" s="126"/>
      <c r="H356" s="126"/>
      <c r="I356" s="126"/>
    </row>
    <row r="357" spans="1:9" x14ac:dyDescent="0.35">
      <c r="A357" s="125"/>
      <c r="B357" s="126"/>
      <c r="C357" s="127"/>
      <c r="D357" s="126"/>
      <c r="E357" s="265"/>
      <c r="F357" s="125"/>
      <c r="G357" s="126"/>
      <c r="H357" s="126"/>
      <c r="I357" s="126"/>
    </row>
    <row r="358" spans="1:9" x14ac:dyDescent="0.35">
      <c r="A358" s="125"/>
      <c r="B358" s="126"/>
      <c r="C358" s="127"/>
      <c r="D358" s="126"/>
      <c r="E358" s="265"/>
      <c r="F358" s="125"/>
      <c r="G358" s="126"/>
      <c r="H358" s="126"/>
      <c r="I358" s="126"/>
    </row>
    <row r="359" spans="1:9" x14ac:dyDescent="0.35">
      <c r="A359" s="125"/>
      <c r="B359" s="126"/>
      <c r="C359" s="127"/>
      <c r="D359" s="126"/>
      <c r="E359" s="265"/>
      <c r="F359" s="125"/>
      <c r="G359" s="126"/>
      <c r="H359" s="126"/>
      <c r="I359" s="126"/>
    </row>
    <row r="360" spans="1:9" x14ac:dyDescent="0.35">
      <c r="A360" s="125"/>
      <c r="B360" s="126"/>
      <c r="C360" s="127"/>
      <c r="D360" s="126"/>
      <c r="E360" s="265"/>
      <c r="F360" s="125"/>
      <c r="G360" s="126"/>
      <c r="H360" s="126"/>
      <c r="I360" s="126"/>
    </row>
    <row r="361" spans="1:9" x14ac:dyDescent="0.35">
      <c r="A361" s="125"/>
      <c r="B361" s="126"/>
      <c r="C361" s="127"/>
      <c r="D361" s="126"/>
      <c r="E361" s="265"/>
      <c r="F361" s="125"/>
      <c r="G361" s="126"/>
      <c r="H361" s="126"/>
      <c r="I361" s="126"/>
    </row>
    <row r="362" spans="1:9" x14ac:dyDescent="0.35">
      <c r="A362" s="125"/>
      <c r="B362" s="126"/>
      <c r="C362" s="127"/>
      <c r="D362" s="126"/>
      <c r="E362" s="265"/>
      <c r="F362" s="125"/>
      <c r="G362" s="126"/>
      <c r="H362" s="126"/>
      <c r="I362" s="126"/>
    </row>
    <row r="363" spans="1:9" x14ac:dyDescent="0.35">
      <c r="A363" s="125"/>
      <c r="B363" s="126"/>
      <c r="C363" s="127"/>
      <c r="D363" s="126"/>
      <c r="E363" s="265"/>
      <c r="F363" s="125"/>
      <c r="G363" s="126"/>
      <c r="H363" s="126"/>
      <c r="I363" s="126"/>
    </row>
    <row r="364" spans="1:9" x14ac:dyDescent="0.35">
      <c r="A364" s="125"/>
      <c r="B364" s="126"/>
      <c r="C364" s="127"/>
      <c r="D364" s="126"/>
      <c r="E364" s="265"/>
      <c r="F364" s="125"/>
      <c r="G364" s="126"/>
      <c r="H364" s="126"/>
      <c r="I364" s="126"/>
    </row>
    <row r="365" spans="1:9" x14ac:dyDescent="0.35">
      <c r="A365" s="125"/>
      <c r="B365" s="126"/>
      <c r="C365" s="127"/>
      <c r="D365" s="126"/>
      <c r="E365" s="265"/>
      <c r="F365" s="125"/>
      <c r="G365" s="126"/>
      <c r="H365" s="126"/>
      <c r="I365" s="126"/>
    </row>
    <row r="366" spans="1:9" x14ac:dyDescent="0.35">
      <c r="A366" s="125"/>
      <c r="B366" s="126"/>
      <c r="C366" s="127"/>
      <c r="D366" s="126"/>
      <c r="E366" s="265"/>
      <c r="F366" s="125"/>
      <c r="G366" s="126"/>
      <c r="H366" s="126"/>
      <c r="I366" s="126"/>
    </row>
    <row r="367" spans="1:9" x14ac:dyDescent="0.35">
      <c r="A367" s="125"/>
      <c r="B367" s="126"/>
      <c r="C367" s="127"/>
      <c r="D367" s="126"/>
      <c r="E367" s="265"/>
      <c r="F367" s="125"/>
      <c r="G367" s="126"/>
      <c r="H367" s="126"/>
      <c r="I367" s="126"/>
    </row>
    <row r="368" spans="1:9" x14ac:dyDescent="0.35">
      <c r="A368" s="125"/>
      <c r="B368" s="126"/>
      <c r="C368" s="127"/>
      <c r="D368" s="126"/>
      <c r="E368" s="265"/>
      <c r="F368" s="125"/>
      <c r="G368" s="126"/>
      <c r="H368" s="126"/>
      <c r="I368" s="126"/>
    </row>
    <row r="369" spans="1:9" x14ac:dyDescent="0.35">
      <c r="A369" s="125"/>
      <c r="B369" s="126"/>
      <c r="C369" s="127"/>
      <c r="D369" s="126"/>
      <c r="E369" s="265"/>
      <c r="F369" s="125"/>
      <c r="G369" s="126"/>
      <c r="H369" s="126"/>
      <c r="I369" s="126"/>
    </row>
    <row r="370" spans="1:9" x14ac:dyDescent="0.35">
      <c r="A370" s="125"/>
      <c r="B370" s="126"/>
      <c r="C370" s="127"/>
      <c r="D370" s="126"/>
      <c r="E370" s="265"/>
      <c r="F370" s="125"/>
      <c r="G370" s="126"/>
      <c r="H370" s="126"/>
      <c r="I370" s="126"/>
    </row>
    <row r="371" spans="1:9" x14ac:dyDescent="0.35">
      <c r="A371" s="125"/>
      <c r="B371" s="126"/>
      <c r="C371" s="127"/>
      <c r="D371" s="126"/>
      <c r="E371" s="265"/>
      <c r="F371" s="125"/>
      <c r="G371" s="126"/>
      <c r="H371" s="126"/>
      <c r="I371" s="126"/>
    </row>
    <row r="372" spans="1:9" x14ac:dyDescent="0.35">
      <c r="A372" s="125"/>
      <c r="B372" s="126"/>
      <c r="C372" s="127"/>
      <c r="D372" s="126"/>
      <c r="E372" s="265"/>
      <c r="F372" s="125"/>
      <c r="G372" s="126"/>
      <c r="H372" s="126"/>
      <c r="I372" s="126"/>
    </row>
    <row r="373" spans="1:9" x14ac:dyDescent="0.35">
      <c r="A373" s="125"/>
      <c r="B373" s="126"/>
      <c r="C373" s="127"/>
      <c r="D373" s="126"/>
      <c r="E373" s="265"/>
      <c r="F373" s="125"/>
      <c r="G373" s="126"/>
      <c r="H373" s="126"/>
      <c r="I373" s="126"/>
    </row>
    <row r="374" spans="1:9" x14ac:dyDescent="0.35">
      <c r="A374" s="125"/>
      <c r="B374" s="126"/>
      <c r="C374" s="127"/>
      <c r="D374" s="126"/>
      <c r="E374" s="265"/>
      <c r="F374" s="125"/>
      <c r="G374" s="126"/>
      <c r="H374" s="126"/>
      <c r="I374" s="126"/>
    </row>
    <row r="375" spans="1:9" x14ac:dyDescent="0.35">
      <c r="A375" s="125"/>
      <c r="B375" s="126"/>
      <c r="C375" s="127"/>
      <c r="D375" s="126"/>
      <c r="E375" s="265"/>
      <c r="F375" s="125"/>
      <c r="G375" s="126"/>
      <c r="H375" s="126"/>
      <c r="I375" s="126"/>
    </row>
    <row r="376" spans="1:9" x14ac:dyDescent="0.35">
      <c r="A376" s="125"/>
      <c r="B376" s="126"/>
      <c r="C376" s="127"/>
      <c r="D376" s="126"/>
      <c r="E376" s="265"/>
      <c r="F376" s="125"/>
      <c r="G376" s="126"/>
      <c r="H376" s="126"/>
      <c r="I376" s="126"/>
    </row>
    <row r="377" spans="1:9" x14ac:dyDescent="0.35">
      <c r="A377" s="125"/>
      <c r="B377" s="126"/>
      <c r="C377" s="127"/>
      <c r="D377" s="126"/>
      <c r="E377" s="265"/>
      <c r="F377" s="125"/>
      <c r="G377" s="126"/>
      <c r="H377" s="126"/>
      <c r="I377" s="126"/>
    </row>
    <row r="378" spans="1:9" x14ac:dyDescent="0.35">
      <c r="A378" s="125"/>
      <c r="B378" s="126"/>
      <c r="C378" s="127"/>
      <c r="D378" s="126"/>
      <c r="E378" s="265"/>
      <c r="F378" s="125"/>
      <c r="G378" s="126"/>
      <c r="H378" s="126"/>
      <c r="I378" s="126"/>
    </row>
    <row r="379" spans="1:9" x14ac:dyDescent="0.35">
      <c r="A379" s="125"/>
      <c r="B379" s="126"/>
      <c r="C379" s="127"/>
      <c r="D379" s="126"/>
      <c r="E379" s="265"/>
      <c r="F379" s="125"/>
      <c r="G379" s="126"/>
      <c r="H379" s="126"/>
      <c r="I379" s="126"/>
    </row>
    <row r="380" spans="1:9" x14ac:dyDescent="0.35">
      <c r="A380" s="125"/>
      <c r="B380" s="126"/>
      <c r="C380" s="127"/>
      <c r="D380" s="126"/>
      <c r="E380" s="265"/>
      <c r="F380" s="125"/>
      <c r="G380" s="126"/>
      <c r="H380" s="126"/>
      <c r="I380" s="126"/>
    </row>
    <row r="381" spans="1:9" x14ac:dyDescent="0.35">
      <c r="A381" s="125"/>
      <c r="B381" s="126"/>
      <c r="C381" s="127"/>
      <c r="D381" s="126"/>
      <c r="E381" s="265"/>
      <c r="F381" s="125"/>
      <c r="G381" s="126"/>
      <c r="H381" s="126"/>
      <c r="I381" s="126"/>
    </row>
    <row r="382" spans="1:9" x14ac:dyDescent="0.35">
      <c r="A382" s="125"/>
      <c r="B382" s="126"/>
      <c r="C382" s="127"/>
      <c r="D382" s="126"/>
      <c r="E382" s="265"/>
      <c r="F382" s="125"/>
      <c r="G382" s="126"/>
      <c r="H382" s="126"/>
      <c r="I382" s="126"/>
    </row>
    <row r="383" spans="1:9" x14ac:dyDescent="0.35">
      <c r="A383" s="125"/>
      <c r="B383" s="126"/>
      <c r="C383" s="127"/>
      <c r="D383" s="126"/>
      <c r="E383" s="265"/>
      <c r="F383" s="125"/>
      <c r="G383" s="126"/>
      <c r="H383" s="126"/>
      <c r="I383" s="126"/>
    </row>
    <row r="384" spans="1:9" x14ac:dyDescent="0.35">
      <c r="A384" s="125"/>
      <c r="B384" s="126"/>
      <c r="C384" s="127"/>
      <c r="D384" s="126"/>
      <c r="E384" s="265"/>
      <c r="F384" s="125"/>
      <c r="G384" s="126"/>
      <c r="H384" s="126"/>
      <c r="I384" s="126"/>
    </row>
    <row r="385" spans="1:9" x14ac:dyDescent="0.35">
      <c r="A385" s="125"/>
      <c r="B385" s="126"/>
      <c r="C385" s="127"/>
      <c r="D385" s="126"/>
      <c r="E385" s="265"/>
      <c r="F385" s="125"/>
      <c r="G385" s="126"/>
      <c r="H385" s="126"/>
      <c r="I385" s="126"/>
    </row>
    <row r="386" spans="1:9" x14ac:dyDescent="0.35">
      <c r="A386" s="125"/>
      <c r="B386" s="126"/>
      <c r="C386" s="127"/>
      <c r="D386" s="126"/>
      <c r="E386" s="265"/>
      <c r="F386" s="125"/>
      <c r="G386" s="126"/>
      <c r="H386" s="126"/>
      <c r="I386" s="126"/>
    </row>
    <row r="387" spans="1:9" x14ac:dyDescent="0.35">
      <c r="A387" s="125"/>
      <c r="B387" s="126"/>
      <c r="C387" s="127"/>
      <c r="D387" s="126"/>
      <c r="E387" s="265"/>
      <c r="F387" s="125"/>
      <c r="G387" s="126"/>
      <c r="H387" s="126"/>
      <c r="I387" s="126"/>
    </row>
    <row r="388" spans="1:9" x14ac:dyDescent="0.35">
      <c r="A388" s="125"/>
      <c r="B388" s="126"/>
      <c r="C388" s="127"/>
      <c r="D388" s="126"/>
      <c r="E388" s="265"/>
      <c r="F388" s="125"/>
      <c r="G388" s="126"/>
      <c r="H388" s="126"/>
      <c r="I388" s="126"/>
    </row>
    <row r="389" spans="1:9" x14ac:dyDescent="0.35">
      <c r="A389" s="125"/>
      <c r="B389" s="126"/>
      <c r="C389" s="127"/>
      <c r="D389" s="126"/>
      <c r="E389" s="265"/>
      <c r="F389" s="125"/>
      <c r="G389" s="126"/>
      <c r="H389" s="126"/>
      <c r="I389" s="126"/>
    </row>
    <row r="390" spans="1:9" x14ac:dyDescent="0.35">
      <c r="A390" s="125"/>
      <c r="B390" s="126"/>
      <c r="C390" s="127"/>
      <c r="D390" s="126"/>
      <c r="E390" s="265"/>
      <c r="F390" s="125"/>
      <c r="G390" s="126"/>
      <c r="H390" s="126"/>
      <c r="I390" s="126"/>
    </row>
    <row r="391" spans="1:9" x14ac:dyDescent="0.35">
      <c r="A391" s="125"/>
      <c r="B391" s="126"/>
      <c r="C391" s="127"/>
      <c r="D391" s="126"/>
      <c r="E391" s="265"/>
      <c r="F391" s="125"/>
      <c r="G391" s="126"/>
      <c r="H391" s="126"/>
      <c r="I391" s="126"/>
    </row>
    <row r="392" spans="1:9" x14ac:dyDescent="0.35">
      <c r="A392" s="125"/>
      <c r="B392" s="126"/>
      <c r="C392" s="127"/>
      <c r="D392" s="126"/>
      <c r="E392" s="265"/>
      <c r="F392" s="125"/>
      <c r="G392" s="126"/>
      <c r="H392" s="126"/>
      <c r="I392" s="126"/>
    </row>
    <row r="393" spans="1:9" x14ac:dyDescent="0.35">
      <c r="A393" s="125"/>
      <c r="B393" s="126"/>
      <c r="C393" s="127"/>
      <c r="D393" s="126"/>
      <c r="E393" s="265"/>
      <c r="F393" s="125"/>
      <c r="G393" s="126"/>
      <c r="H393" s="126"/>
      <c r="I393" s="126"/>
    </row>
    <row r="394" spans="1:9" x14ac:dyDescent="0.35">
      <c r="A394" s="125"/>
      <c r="B394" s="126"/>
      <c r="C394" s="127"/>
      <c r="D394" s="126"/>
      <c r="E394" s="265"/>
      <c r="F394" s="125"/>
      <c r="G394" s="126"/>
      <c r="H394" s="126"/>
      <c r="I394" s="126"/>
    </row>
    <row r="395" spans="1:9" x14ac:dyDescent="0.35">
      <c r="A395" s="125"/>
      <c r="B395" s="126"/>
      <c r="C395" s="127"/>
      <c r="D395" s="126"/>
      <c r="E395" s="265"/>
      <c r="F395" s="125"/>
      <c r="G395" s="126"/>
      <c r="H395" s="126"/>
      <c r="I395" s="126"/>
    </row>
    <row r="396" spans="1:9" x14ac:dyDescent="0.35">
      <c r="A396" s="125"/>
      <c r="B396" s="126"/>
      <c r="C396" s="127"/>
      <c r="D396" s="126"/>
      <c r="E396" s="265"/>
      <c r="F396" s="125"/>
      <c r="G396" s="126"/>
      <c r="H396" s="126"/>
      <c r="I396" s="126"/>
    </row>
    <row r="397" spans="1:9" x14ac:dyDescent="0.35">
      <c r="A397" s="125"/>
      <c r="B397" s="126"/>
      <c r="C397" s="127"/>
      <c r="D397" s="126"/>
      <c r="E397" s="265"/>
      <c r="F397" s="125"/>
      <c r="G397" s="126"/>
      <c r="H397" s="126"/>
      <c r="I397" s="126"/>
    </row>
    <row r="398" spans="1:9" x14ac:dyDescent="0.35">
      <c r="A398" s="125"/>
      <c r="B398" s="126"/>
      <c r="C398" s="127"/>
      <c r="D398" s="126"/>
      <c r="E398" s="265"/>
      <c r="F398" s="125"/>
      <c r="G398" s="126"/>
      <c r="H398" s="126"/>
      <c r="I398" s="126"/>
    </row>
    <row r="399" spans="1:9" x14ac:dyDescent="0.35">
      <c r="A399" s="125"/>
      <c r="B399" s="126"/>
      <c r="C399" s="127"/>
      <c r="D399" s="126"/>
      <c r="E399" s="265"/>
      <c r="F399" s="125"/>
      <c r="G399" s="126"/>
      <c r="H399" s="126"/>
      <c r="I399" s="126"/>
    </row>
    <row r="400" spans="1:9" x14ac:dyDescent="0.35">
      <c r="A400" s="125"/>
      <c r="B400" s="126"/>
      <c r="C400" s="127"/>
      <c r="D400" s="126"/>
      <c r="E400" s="265"/>
      <c r="F400" s="125"/>
      <c r="G400" s="126"/>
      <c r="H400" s="126"/>
      <c r="I400" s="126"/>
    </row>
    <row r="401" spans="1:9" x14ac:dyDescent="0.35">
      <c r="A401" s="125"/>
      <c r="B401" s="126"/>
      <c r="C401" s="127"/>
      <c r="D401" s="126"/>
      <c r="E401" s="265"/>
      <c r="F401" s="125"/>
      <c r="G401" s="126"/>
      <c r="H401" s="126"/>
      <c r="I401" s="126"/>
    </row>
    <row r="402" spans="1:9" x14ac:dyDescent="0.35">
      <c r="A402" s="125"/>
      <c r="B402" s="126"/>
      <c r="C402" s="127"/>
      <c r="D402" s="126"/>
      <c r="E402" s="265"/>
      <c r="F402" s="125"/>
      <c r="G402" s="126"/>
      <c r="H402" s="126"/>
      <c r="I402" s="126"/>
    </row>
    <row r="403" spans="1:9" x14ac:dyDescent="0.35">
      <c r="A403" s="125"/>
      <c r="B403" s="126"/>
      <c r="C403" s="127"/>
      <c r="D403" s="126"/>
      <c r="E403" s="265"/>
      <c r="F403" s="125"/>
      <c r="G403" s="126"/>
      <c r="H403" s="126"/>
      <c r="I403" s="126"/>
    </row>
    <row r="404" spans="1:9" x14ac:dyDescent="0.35">
      <c r="A404" s="125"/>
      <c r="B404" s="126"/>
      <c r="C404" s="127"/>
      <c r="D404" s="126"/>
      <c r="E404" s="265"/>
      <c r="F404" s="125"/>
      <c r="G404" s="126"/>
      <c r="H404" s="126"/>
      <c r="I404" s="126"/>
    </row>
    <row r="405" spans="1:9" x14ac:dyDescent="0.35">
      <c r="A405" s="125"/>
      <c r="B405" s="126"/>
      <c r="C405" s="127"/>
      <c r="D405" s="126"/>
      <c r="E405" s="265"/>
      <c r="F405" s="125"/>
      <c r="G405" s="126"/>
      <c r="H405" s="126"/>
      <c r="I405" s="126"/>
    </row>
    <row r="406" spans="1:9" x14ac:dyDescent="0.35">
      <c r="A406" s="125"/>
      <c r="B406" s="126"/>
      <c r="C406" s="127"/>
      <c r="D406" s="126"/>
      <c r="E406" s="265"/>
      <c r="F406" s="125"/>
      <c r="G406" s="126"/>
      <c r="H406" s="126"/>
      <c r="I406" s="126"/>
    </row>
    <row r="407" spans="1:9" x14ac:dyDescent="0.35">
      <c r="A407" s="125"/>
      <c r="B407" s="126"/>
      <c r="C407" s="127"/>
      <c r="D407" s="126"/>
      <c r="E407" s="265"/>
      <c r="F407" s="125"/>
      <c r="G407" s="126"/>
      <c r="H407" s="126"/>
      <c r="I407" s="126"/>
    </row>
    <row r="408" spans="1:9" x14ac:dyDescent="0.35">
      <c r="A408" s="125"/>
      <c r="B408" s="126"/>
      <c r="C408" s="127"/>
      <c r="D408" s="126"/>
      <c r="E408" s="265"/>
      <c r="F408" s="125"/>
      <c r="G408" s="126"/>
      <c r="H408" s="126"/>
      <c r="I408" s="126"/>
    </row>
    <row r="409" spans="1:9" x14ac:dyDescent="0.35">
      <c r="A409" s="125"/>
      <c r="B409" s="126"/>
      <c r="C409" s="127"/>
      <c r="D409" s="126"/>
      <c r="E409" s="265"/>
      <c r="F409" s="125"/>
      <c r="G409" s="126"/>
      <c r="H409" s="126"/>
      <c r="I409" s="126"/>
    </row>
    <row r="410" spans="1:9" x14ac:dyDescent="0.35">
      <c r="A410" s="125"/>
      <c r="B410" s="126"/>
      <c r="C410" s="127"/>
      <c r="D410" s="126"/>
      <c r="E410" s="265"/>
      <c r="F410" s="125"/>
      <c r="G410" s="126"/>
      <c r="H410" s="126"/>
      <c r="I410" s="126"/>
    </row>
    <row r="411" spans="1:9" x14ac:dyDescent="0.35">
      <c r="A411" s="125"/>
      <c r="B411" s="126"/>
      <c r="C411" s="127"/>
      <c r="D411" s="126"/>
      <c r="E411" s="265"/>
      <c r="F411" s="125"/>
      <c r="G411" s="126"/>
      <c r="H411" s="126"/>
      <c r="I411" s="126"/>
    </row>
    <row r="412" spans="1:9" x14ac:dyDescent="0.35">
      <c r="A412" s="125"/>
      <c r="B412" s="126"/>
      <c r="C412" s="127"/>
      <c r="D412" s="126"/>
      <c r="E412" s="265"/>
      <c r="F412" s="125"/>
      <c r="G412" s="126"/>
      <c r="H412" s="126"/>
      <c r="I412" s="126"/>
    </row>
    <row r="413" spans="1:9" x14ac:dyDescent="0.35">
      <c r="A413" s="125"/>
      <c r="B413" s="126"/>
      <c r="C413" s="127"/>
      <c r="D413" s="126"/>
      <c r="E413" s="265"/>
      <c r="F413" s="125"/>
      <c r="G413" s="126"/>
      <c r="H413" s="126"/>
      <c r="I413" s="126"/>
    </row>
    <row r="414" spans="1:9" x14ac:dyDescent="0.35">
      <c r="A414" s="125"/>
      <c r="B414" s="126"/>
      <c r="C414" s="127"/>
      <c r="D414" s="126"/>
      <c r="E414" s="265"/>
      <c r="F414" s="125"/>
      <c r="G414" s="126"/>
      <c r="H414" s="126"/>
      <c r="I414" s="126"/>
    </row>
    <row r="415" spans="1:9" x14ac:dyDescent="0.35">
      <c r="A415" s="125"/>
      <c r="B415" s="126"/>
      <c r="C415" s="127"/>
      <c r="D415" s="126"/>
      <c r="E415" s="265"/>
      <c r="F415" s="125"/>
      <c r="G415" s="126"/>
      <c r="H415" s="126"/>
      <c r="I415" s="126"/>
    </row>
    <row r="416" spans="1:9" x14ac:dyDescent="0.35">
      <c r="A416" s="125"/>
      <c r="B416" s="126"/>
      <c r="C416" s="127"/>
      <c r="D416" s="126"/>
      <c r="E416" s="265"/>
      <c r="F416" s="125"/>
      <c r="G416" s="126"/>
      <c r="H416" s="126"/>
      <c r="I416" s="126"/>
    </row>
    <row r="417" spans="1:9" x14ac:dyDescent="0.35">
      <c r="A417" s="125"/>
      <c r="B417" s="126"/>
      <c r="C417" s="127"/>
      <c r="D417" s="126"/>
      <c r="E417" s="265"/>
      <c r="F417" s="125"/>
      <c r="G417" s="126"/>
      <c r="H417" s="126"/>
      <c r="I417" s="126"/>
    </row>
    <row r="418" spans="1:9" x14ac:dyDescent="0.35">
      <c r="A418" s="125"/>
      <c r="B418" s="126"/>
      <c r="C418" s="127"/>
      <c r="D418" s="126"/>
      <c r="E418" s="265"/>
      <c r="F418" s="125"/>
      <c r="G418" s="126"/>
      <c r="H418" s="126"/>
      <c r="I418" s="126"/>
    </row>
    <row r="419" spans="1:9" x14ac:dyDescent="0.35">
      <c r="A419" s="125"/>
      <c r="B419" s="126"/>
      <c r="C419" s="127"/>
      <c r="D419" s="126"/>
      <c r="E419" s="265"/>
      <c r="F419" s="125"/>
      <c r="G419" s="126"/>
      <c r="H419" s="126"/>
      <c r="I419" s="126"/>
    </row>
    <row r="420" spans="1:9" x14ac:dyDescent="0.35">
      <c r="A420" s="125"/>
      <c r="B420" s="126"/>
      <c r="C420" s="127"/>
      <c r="D420" s="126"/>
      <c r="E420" s="265"/>
      <c r="F420" s="125"/>
      <c r="G420" s="126"/>
      <c r="H420" s="126"/>
      <c r="I420" s="126"/>
    </row>
    <row r="421" spans="1:9" x14ac:dyDescent="0.35">
      <c r="A421" s="125"/>
      <c r="B421" s="126"/>
      <c r="C421" s="127"/>
      <c r="D421" s="126"/>
      <c r="E421" s="265"/>
      <c r="F421" s="125"/>
      <c r="G421" s="126"/>
      <c r="H421" s="126"/>
      <c r="I421" s="126"/>
    </row>
    <row r="422" spans="1:9" x14ac:dyDescent="0.35">
      <c r="A422" s="125"/>
      <c r="B422" s="126"/>
      <c r="C422" s="127"/>
      <c r="D422" s="126"/>
      <c r="E422" s="265"/>
      <c r="F422" s="125"/>
      <c r="G422" s="126"/>
      <c r="H422" s="126"/>
      <c r="I422" s="126"/>
    </row>
    <row r="423" spans="1:9" x14ac:dyDescent="0.35">
      <c r="A423" s="125"/>
      <c r="B423" s="126"/>
      <c r="C423" s="127"/>
      <c r="D423" s="126"/>
      <c r="E423" s="265"/>
      <c r="F423" s="125"/>
      <c r="G423" s="126"/>
      <c r="H423" s="126"/>
      <c r="I423" s="126"/>
    </row>
    <row r="424" spans="1:9" x14ac:dyDescent="0.35">
      <c r="A424" s="125"/>
      <c r="B424" s="126"/>
      <c r="C424" s="127"/>
      <c r="D424" s="126"/>
      <c r="E424" s="265"/>
      <c r="F424" s="125"/>
      <c r="G424" s="126"/>
      <c r="H424" s="126"/>
      <c r="I424" s="126"/>
    </row>
    <row r="425" spans="1:9" x14ac:dyDescent="0.35">
      <c r="A425" s="125"/>
      <c r="B425" s="126"/>
      <c r="C425" s="127"/>
      <c r="D425" s="126"/>
      <c r="E425" s="265"/>
      <c r="F425" s="125"/>
      <c r="G425" s="126"/>
      <c r="H425" s="126"/>
      <c r="I425" s="126"/>
    </row>
    <row r="426" spans="1:9" x14ac:dyDescent="0.35">
      <c r="A426" s="125"/>
      <c r="B426" s="126"/>
      <c r="C426" s="127"/>
      <c r="D426" s="126"/>
      <c r="E426" s="265"/>
      <c r="F426" s="125"/>
      <c r="G426" s="126"/>
      <c r="H426" s="126"/>
      <c r="I426" s="126"/>
    </row>
    <row r="427" spans="1:9" x14ac:dyDescent="0.35">
      <c r="A427" s="125"/>
      <c r="B427" s="126"/>
      <c r="C427" s="127"/>
      <c r="D427" s="126"/>
      <c r="E427" s="265"/>
      <c r="F427" s="125"/>
      <c r="G427" s="126"/>
      <c r="H427" s="126"/>
      <c r="I427" s="126"/>
    </row>
    <row r="428" spans="1:9" x14ac:dyDescent="0.35">
      <c r="A428" s="125"/>
      <c r="B428" s="126"/>
      <c r="C428" s="127"/>
      <c r="D428" s="126"/>
      <c r="E428" s="265"/>
      <c r="F428" s="125"/>
      <c r="G428" s="126"/>
      <c r="H428" s="126"/>
      <c r="I428" s="126"/>
    </row>
    <row r="429" spans="1:9" x14ac:dyDescent="0.35">
      <c r="A429" s="125"/>
      <c r="B429" s="126"/>
      <c r="C429" s="127"/>
      <c r="D429" s="126"/>
      <c r="E429" s="265"/>
      <c r="F429" s="125"/>
      <c r="G429" s="126"/>
      <c r="H429" s="126"/>
      <c r="I429" s="126"/>
    </row>
    <row r="430" spans="1:9" x14ac:dyDescent="0.35">
      <c r="A430" s="125"/>
      <c r="B430" s="126"/>
      <c r="C430" s="127"/>
      <c r="D430" s="126"/>
      <c r="E430" s="265"/>
      <c r="F430" s="125"/>
      <c r="G430" s="126"/>
      <c r="H430" s="126"/>
      <c r="I430" s="126"/>
    </row>
    <row r="431" spans="1:9" x14ac:dyDescent="0.35">
      <c r="A431" s="125"/>
      <c r="B431" s="126"/>
      <c r="C431" s="127"/>
      <c r="D431" s="126"/>
      <c r="E431" s="265"/>
      <c r="F431" s="125"/>
      <c r="G431" s="126"/>
      <c r="H431" s="126"/>
      <c r="I431" s="126"/>
    </row>
    <row r="432" spans="1:9" x14ac:dyDescent="0.35">
      <c r="A432" s="125"/>
      <c r="B432" s="126"/>
      <c r="C432" s="127"/>
      <c r="D432" s="126"/>
      <c r="E432" s="265"/>
      <c r="F432" s="125"/>
      <c r="G432" s="126"/>
      <c r="H432" s="126"/>
      <c r="I432" s="126"/>
    </row>
    <row r="433" spans="1:9" x14ac:dyDescent="0.35">
      <c r="A433" s="125"/>
      <c r="B433" s="126"/>
      <c r="C433" s="127"/>
      <c r="D433" s="126"/>
      <c r="E433" s="265"/>
      <c r="F433" s="125"/>
      <c r="G433" s="126"/>
      <c r="H433" s="126"/>
      <c r="I433" s="126"/>
    </row>
    <row r="434" spans="1:9" x14ac:dyDescent="0.35">
      <c r="A434" s="125"/>
      <c r="B434" s="126"/>
      <c r="C434" s="127"/>
      <c r="D434" s="126"/>
      <c r="E434" s="265"/>
      <c r="F434" s="125"/>
      <c r="G434" s="126"/>
      <c r="H434" s="126"/>
      <c r="I434" s="126"/>
    </row>
    <row r="435" spans="1:9" x14ac:dyDescent="0.35">
      <c r="A435" s="125"/>
      <c r="B435" s="126"/>
      <c r="C435" s="127"/>
      <c r="D435" s="126"/>
      <c r="E435" s="265"/>
      <c r="F435" s="125"/>
      <c r="G435" s="126"/>
      <c r="H435" s="126"/>
      <c r="I435" s="126"/>
    </row>
    <row r="436" spans="1:9" x14ac:dyDescent="0.35">
      <c r="A436" s="125"/>
      <c r="B436" s="126"/>
      <c r="C436" s="127"/>
      <c r="D436" s="126"/>
      <c r="E436" s="265"/>
      <c r="F436" s="125"/>
      <c r="G436" s="126"/>
      <c r="H436" s="126"/>
      <c r="I436" s="126"/>
    </row>
    <row r="437" spans="1:9" x14ac:dyDescent="0.35">
      <c r="A437" s="125"/>
      <c r="B437" s="126"/>
      <c r="C437" s="127"/>
      <c r="D437" s="126"/>
      <c r="E437" s="265"/>
      <c r="F437" s="125"/>
      <c r="G437" s="126"/>
      <c r="H437" s="126"/>
      <c r="I437" s="126"/>
    </row>
    <row r="438" spans="1:9" x14ac:dyDescent="0.35">
      <c r="A438" s="125"/>
      <c r="B438" s="126"/>
      <c r="C438" s="127"/>
      <c r="D438" s="126"/>
      <c r="E438" s="265"/>
      <c r="F438" s="125"/>
      <c r="G438" s="126"/>
      <c r="H438" s="126"/>
      <c r="I438" s="126"/>
    </row>
    <row r="439" spans="1:9" x14ac:dyDescent="0.35">
      <c r="A439" s="125"/>
      <c r="B439" s="126"/>
      <c r="C439" s="127"/>
      <c r="D439" s="126"/>
      <c r="E439" s="265"/>
      <c r="F439" s="125"/>
      <c r="G439" s="126"/>
      <c r="H439" s="126"/>
      <c r="I439" s="126"/>
    </row>
    <row r="440" spans="1:9" x14ac:dyDescent="0.35">
      <c r="A440" s="125"/>
      <c r="B440" s="126"/>
      <c r="C440" s="127"/>
      <c r="D440" s="126"/>
      <c r="E440" s="265"/>
      <c r="F440" s="125"/>
      <c r="G440" s="126"/>
      <c r="H440" s="126"/>
      <c r="I440" s="126"/>
    </row>
    <row r="441" spans="1:9" x14ac:dyDescent="0.35">
      <c r="A441" s="125"/>
      <c r="B441" s="126"/>
      <c r="C441" s="127"/>
      <c r="D441" s="126"/>
      <c r="E441" s="265"/>
      <c r="F441" s="125"/>
      <c r="G441" s="126"/>
      <c r="H441" s="126"/>
      <c r="I441" s="126"/>
    </row>
    <row r="442" spans="1:9" x14ac:dyDescent="0.35">
      <c r="A442" s="125"/>
      <c r="B442" s="126"/>
      <c r="C442" s="127"/>
      <c r="D442" s="126"/>
      <c r="E442" s="265"/>
      <c r="F442" s="125"/>
      <c r="G442" s="126"/>
      <c r="H442" s="126"/>
      <c r="I442" s="126"/>
    </row>
    <row r="443" spans="1:9" x14ac:dyDescent="0.35">
      <c r="A443" s="125"/>
      <c r="B443" s="126"/>
      <c r="C443" s="127"/>
      <c r="D443" s="126"/>
      <c r="E443" s="265"/>
      <c r="F443" s="125"/>
      <c r="G443" s="126"/>
      <c r="H443" s="126"/>
      <c r="I443" s="126"/>
    </row>
    <row r="444" spans="1:9" x14ac:dyDescent="0.35">
      <c r="A444" s="125"/>
      <c r="B444" s="126"/>
      <c r="C444" s="127"/>
      <c r="D444" s="126"/>
      <c r="E444" s="265"/>
      <c r="F444" s="125"/>
      <c r="G444" s="126"/>
      <c r="H444" s="126"/>
      <c r="I444" s="126"/>
    </row>
    <row r="445" spans="1:9" x14ac:dyDescent="0.35">
      <c r="A445" s="125"/>
      <c r="B445" s="126"/>
      <c r="C445" s="127"/>
      <c r="D445" s="126"/>
      <c r="E445" s="265"/>
      <c r="F445" s="125"/>
      <c r="G445" s="126"/>
      <c r="H445" s="126"/>
      <c r="I445" s="126"/>
    </row>
    <row r="446" spans="1:9" x14ac:dyDescent="0.35">
      <c r="A446" s="125"/>
      <c r="B446" s="126"/>
      <c r="C446" s="127"/>
      <c r="D446" s="126"/>
      <c r="E446" s="265"/>
      <c r="F446" s="125"/>
      <c r="G446" s="126"/>
      <c r="H446" s="126"/>
      <c r="I446" s="126"/>
    </row>
    <row r="447" spans="1:9" x14ac:dyDescent="0.35">
      <c r="A447" s="125"/>
      <c r="B447" s="126"/>
      <c r="C447" s="127"/>
      <c r="D447" s="126"/>
      <c r="E447" s="265"/>
      <c r="F447" s="125"/>
      <c r="G447" s="126"/>
      <c r="H447" s="126"/>
      <c r="I447" s="126"/>
    </row>
    <row r="448" spans="1:9" x14ac:dyDescent="0.35">
      <c r="A448" s="125"/>
      <c r="B448" s="126"/>
      <c r="C448" s="127"/>
      <c r="D448" s="126"/>
      <c r="E448" s="265"/>
      <c r="F448" s="125"/>
      <c r="G448" s="126"/>
      <c r="H448" s="126"/>
      <c r="I448" s="126"/>
    </row>
    <row r="449" spans="1:9" x14ac:dyDescent="0.35">
      <c r="A449" s="125"/>
      <c r="B449" s="126"/>
      <c r="C449" s="127"/>
      <c r="D449" s="126"/>
      <c r="E449" s="265"/>
      <c r="F449" s="125"/>
      <c r="G449" s="126"/>
      <c r="H449" s="126"/>
      <c r="I449" s="126"/>
    </row>
    <row r="450" spans="1:9" x14ac:dyDescent="0.35">
      <c r="A450" s="125"/>
      <c r="B450" s="126"/>
      <c r="C450" s="127"/>
      <c r="D450" s="126"/>
      <c r="E450" s="265"/>
      <c r="F450" s="125"/>
      <c r="G450" s="126"/>
      <c r="H450" s="126"/>
      <c r="I450" s="126"/>
    </row>
    <row r="451" spans="1:9" x14ac:dyDescent="0.35">
      <c r="A451" s="125"/>
      <c r="B451" s="126"/>
      <c r="C451" s="127"/>
      <c r="D451" s="126"/>
      <c r="E451" s="265"/>
      <c r="F451" s="125"/>
      <c r="G451" s="126"/>
      <c r="H451" s="126"/>
      <c r="I451" s="126"/>
    </row>
    <row r="452" spans="1:9" x14ac:dyDescent="0.35">
      <c r="A452" s="125"/>
      <c r="B452" s="126"/>
      <c r="C452" s="127"/>
      <c r="D452" s="126"/>
      <c r="E452" s="265"/>
      <c r="F452" s="125"/>
      <c r="G452" s="126"/>
      <c r="H452" s="126"/>
      <c r="I452" s="126"/>
    </row>
    <row r="453" spans="1:9" x14ac:dyDescent="0.35">
      <c r="A453" s="125"/>
      <c r="B453" s="126"/>
      <c r="C453" s="127"/>
      <c r="D453" s="126"/>
      <c r="E453" s="265"/>
      <c r="F453" s="125"/>
      <c r="G453" s="126"/>
      <c r="H453" s="126"/>
      <c r="I453" s="126"/>
    </row>
    <row r="454" spans="1:9" x14ac:dyDescent="0.35">
      <c r="A454" s="125"/>
      <c r="B454" s="126"/>
      <c r="C454" s="127"/>
      <c r="D454" s="126"/>
      <c r="E454" s="265"/>
      <c r="F454" s="125"/>
      <c r="G454" s="126"/>
      <c r="H454" s="126"/>
      <c r="I454" s="126"/>
    </row>
    <row r="455" spans="1:9" x14ac:dyDescent="0.35">
      <c r="A455" s="125"/>
      <c r="B455" s="126"/>
      <c r="C455" s="127"/>
      <c r="D455" s="126"/>
      <c r="E455" s="265"/>
      <c r="F455" s="125"/>
      <c r="G455" s="126"/>
      <c r="H455" s="126"/>
      <c r="I455" s="126"/>
    </row>
    <row r="456" spans="1:9" x14ac:dyDescent="0.35">
      <c r="A456" s="125"/>
      <c r="B456" s="126"/>
      <c r="C456" s="127"/>
      <c r="D456" s="126"/>
      <c r="E456" s="265"/>
      <c r="F456" s="125"/>
      <c r="G456" s="126"/>
      <c r="H456" s="126"/>
      <c r="I456" s="126"/>
    </row>
    <row r="457" spans="1:9" x14ac:dyDescent="0.35">
      <c r="A457" s="125"/>
      <c r="B457" s="126"/>
      <c r="C457" s="127"/>
      <c r="D457" s="126"/>
      <c r="E457" s="265"/>
      <c r="F457" s="125"/>
      <c r="G457" s="126"/>
      <c r="H457" s="126"/>
      <c r="I457" s="126"/>
    </row>
    <row r="458" spans="1:9" x14ac:dyDescent="0.35">
      <c r="A458" s="125"/>
      <c r="B458" s="126"/>
      <c r="C458" s="127"/>
      <c r="D458" s="126"/>
      <c r="E458" s="265"/>
      <c r="F458" s="125"/>
      <c r="G458" s="126"/>
      <c r="H458" s="126"/>
      <c r="I458" s="126"/>
    </row>
    <row r="459" spans="1:9" x14ac:dyDescent="0.35">
      <c r="A459" s="125"/>
      <c r="B459" s="126"/>
      <c r="C459" s="127"/>
      <c r="D459" s="126"/>
      <c r="E459" s="265"/>
      <c r="F459" s="125"/>
      <c r="G459" s="126"/>
      <c r="H459" s="126"/>
      <c r="I459" s="126"/>
    </row>
    <row r="460" spans="1:9" x14ac:dyDescent="0.35">
      <c r="A460" s="125"/>
      <c r="B460" s="126"/>
      <c r="C460" s="127"/>
      <c r="D460" s="126"/>
      <c r="E460" s="265"/>
      <c r="F460" s="125"/>
      <c r="G460" s="126"/>
      <c r="H460" s="126"/>
      <c r="I460" s="126"/>
    </row>
    <row r="461" spans="1:9" x14ac:dyDescent="0.35">
      <c r="A461" s="125"/>
      <c r="B461" s="126"/>
      <c r="C461" s="127"/>
      <c r="D461" s="126"/>
      <c r="E461" s="265"/>
      <c r="F461" s="125"/>
      <c r="G461" s="126"/>
      <c r="H461" s="126"/>
      <c r="I461" s="126"/>
    </row>
    <row r="462" spans="1:9" x14ac:dyDescent="0.35">
      <c r="A462" s="125"/>
      <c r="B462" s="126"/>
      <c r="C462" s="127"/>
      <c r="D462" s="126"/>
      <c r="E462" s="265"/>
      <c r="F462" s="125"/>
      <c r="G462" s="126"/>
      <c r="H462" s="126"/>
      <c r="I462" s="126"/>
    </row>
    <row r="463" spans="1:9" x14ac:dyDescent="0.35">
      <c r="A463" s="125"/>
      <c r="B463" s="126"/>
      <c r="C463" s="127"/>
      <c r="D463" s="126"/>
      <c r="E463" s="265"/>
      <c r="F463" s="125"/>
      <c r="G463" s="126"/>
      <c r="H463" s="126"/>
      <c r="I463" s="126"/>
    </row>
    <row r="464" spans="1:9" x14ac:dyDescent="0.35">
      <c r="A464" s="125"/>
      <c r="B464" s="126"/>
      <c r="C464" s="127"/>
      <c r="D464" s="126"/>
      <c r="E464" s="265"/>
      <c r="F464" s="125"/>
      <c r="G464" s="126"/>
      <c r="H464" s="126"/>
      <c r="I464" s="126"/>
    </row>
    <row r="465" spans="1:9" x14ac:dyDescent="0.35">
      <c r="A465" s="125"/>
      <c r="B465" s="126"/>
      <c r="C465" s="127"/>
      <c r="D465" s="126"/>
      <c r="E465" s="265"/>
      <c r="F465" s="125"/>
      <c r="G465" s="126"/>
      <c r="H465" s="126"/>
      <c r="I465" s="126"/>
    </row>
    <row r="466" spans="1:9" x14ac:dyDescent="0.35">
      <c r="A466" s="125"/>
      <c r="B466" s="126"/>
      <c r="C466" s="127"/>
      <c r="D466" s="126"/>
      <c r="E466" s="265"/>
      <c r="F466" s="125"/>
      <c r="G466" s="126"/>
      <c r="H466" s="126"/>
      <c r="I466" s="126"/>
    </row>
    <row r="467" spans="1:9" x14ac:dyDescent="0.35">
      <c r="A467" s="125"/>
      <c r="B467" s="126"/>
      <c r="C467" s="127"/>
      <c r="D467" s="126"/>
      <c r="E467" s="265"/>
      <c r="F467" s="125"/>
      <c r="G467" s="126"/>
      <c r="H467" s="126"/>
      <c r="I467" s="126"/>
    </row>
    <row r="468" spans="1:9" x14ac:dyDescent="0.35">
      <c r="A468" s="125"/>
      <c r="B468" s="126"/>
      <c r="C468" s="127"/>
      <c r="D468" s="126"/>
      <c r="E468" s="265"/>
      <c r="F468" s="125"/>
      <c r="G468" s="126"/>
      <c r="H468" s="126"/>
      <c r="I468" s="126"/>
    </row>
    <row r="469" spans="1:9" x14ac:dyDescent="0.35">
      <c r="A469" s="125"/>
      <c r="B469" s="126"/>
      <c r="C469" s="127"/>
      <c r="D469" s="126"/>
      <c r="E469" s="265"/>
      <c r="F469" s="125"/>
      <c r="G469" s="126"/>
      <c r="H469" s="126"/>
      <c r="I469" s="126"/>
    </row>
    <row r="470" spans="1:9" x14ac:dyDescent="0.35">
      <c r="A470" s="125"/>
      <c r="B470" s="126"/>
      <c r="C470" s="127"/>
      <c r="D470" s="126"/>
      <c r="E470" s="265"/>
      <c r="F470" s="125"/>
      <c r="G470" s="126"/>
      <c r="H470" s="126"/>
      <c r="I470" s="126"/>
    </row>
    <row r="471" spans="1:9" x14ac:dyDescent="0.35">
      <c r="A471" s="125"/>
      <c r="B471" s="126"/>
      <c r="C471" s="127"/>
      <c r="D471" s="126"/>
      <c r="E471" s="265"/>
      <c r="F471" s="125"/>
      <c r="G471" s="126"/>
      <c r="H471" s="126"/>
      <c r="I471" s="126"/>
    </row>
    <row r="472" spans="1:9" x14ac:dyDescent="0.35">
      <c r="A472" s="125"/>
      <c r="B472" s="126"/>
      <c r="C472" s="127"/>
      <c r="D472" s="126"/>
      <c r="E472" s="265"/>
      <c r="F472" s="125"/>
      <c r="G472" s="126"/>
      <c r="H472" s="126"/>
      <c r="I472" s="126"/>
    </row>
    <row r="473" spans="1:9" x14ac:dyDescent="0.35">
      <c r="A473" s="125"/>
      <c r="B473" s="126"/>
      <c r="C473" s="127"/>
      <c r="D473" s="126"/>
      <c r="E473" s="265"/>
      <c r="F473" s="125"/>
      <c r="G473" s="126"/>
      <c r="H473" s="126"/>
      <c r="I473" s="126"/>
    </row>
    <row r="474" spans="1:9" x14ac:dyDescent="0.35">
      <c r="A474" s="125"/>
      <c r="B474" s="126"/>
      <c r="C474" s="127"/>
      <c r="D474" s="126"/>
      <c r="E474" s="265"/>
      <c r="F474" s="125"/>
      <c r="G474" s="126"/>
      <c r="H474" s="126"/>
      <c r="I474" s="126"/>
    </row>
    <row r="475" spans="1:9" x14ac:dyDescent="0.35">
      <c r="A475" s="125"/>
      <c r="B475" s="126"/>
      <c r="C475" s="127"/>
      <c r="D475" s="126"/>
      <c r="E475" s="265"/>
      <c r="F475" s="125"/>
      <c r="G475" s="126"/>
      <c r="H475" s="126"/>
      <c r="I475" s="126"/>
    </row>
    <row r="476" spans="1:9" x14ac:dyDescent="0.35">
      <c r="A476" s="125"/>
      <c r="B476" s="126"/>
      <c r="C476" s="127"/>
      <c r="D476" s="126"/>
      <c r="E476" s="265"/>
      <c r="F476" s="125"/>
      <c r="G476" s="126"/>
      <c r="H476" s="126"/>
      <c r="I476" s="126"/>
    </row>
    <row r="477" spans="1:9" x14ac:dyDescent="0.35">
      <c r="A477" s="125"/>
      <c r="B477" s="126"/>
      <c r="C477" s="127"/>
      <c r="D477" s="126"/>
      <c r="E477" s="265"/>
      <c r="F477" s="125"/>
      <c r="G477" s="126"/>
      <c r="H477" s="126"/>
      <c r="I477" s="126"/>
    </row>
    <row r="478" spans="1:9" x14ac:dyDescent="0.35">
      <c r="A478" s="125"/>
      <c r="B478" s="126"/>
      <c r="C478" s="127"/>
      <c r="D478" s="126"/>
      <c r="E478" s="265"/>
      <c r="F478" s="125"/>
      <c r="G478" s="126"/>
      <c r="H478" s="126"/>
      <c r="I478" s="126"/>
    </row>
    <row r="479" spans="1:9" x14ac:dyDescent="0.35">
      <c r="A479" s="125"/>
      <c r="B479" s="126"/>
      <c r="C479" s="127"/>
      <c r="D479" s="126"/>
      <c r="E479" s="265"/>
      <c r="F479" s="125"/>
      <c r="G479" s="126"/>
      <c r="H479" s="126"/>
      <c r="I479" s="126"/>
    </row>
    <row r="480" spans="1:9" x14ac:dyDescent="0.35">
      <c r="A480" s="125"/>
      <c r="B480" s="126"/>
      <c r="C480" s="127"/>
      <c r="D480" s="126"/>
      <c r="E480" s="265"/>
      <c r="F480" s="125"/>
      <c r="G480" s="126"/>
      <c r="H480" s="126"/>
      <c r="I480" s="126"/>
    </row>
    <row r="481" spans="1:9" x14ac:dyDescent="0.35">
      <c r="A481" s="125"/>
      <c r="B481" s="126"/>
      <c r="C481" s="127"/>
      <c r="D481" s="126"/>
      <c r="E481" s="265"/>
      <c r="F481" s="125"/>
      <c r="G481" s="126"/>
      <c r="H481" s="126"/>
      <c r="I481" s="126"/>
    </row>
    <row r="482" spans="1:9" x14ac:dyDescent="0.35">
      <c r="A482" s="125"/>
      <c r="B482" s="126"/>
      <c r="C482" s="127"/>
      <c r="D482" s="126"/>
      <c r="E482" s="265"/>
      <c r="F482" s="125"/>
      <c r="G482" s="126"/>
      <c r="H482" s="126"/>
      <c r="I482" s="126"/>
    </row>
    <row r="483" spans="1:9" x14ac:dyDescent="0.35">
      <c r="A483" s="125"/>
      <c r="B483" s="126"/>
      <c r="C483" s="127"/>
      <c r="D483" s="126"/>
      <c r="E483" s="265"/>
      <c r="F483" s="125"/>
      <c r="G483" s="126"/>
      <c r="H483" s="126"/>
      <c r="I483" s="126"/>
    </row>
    <row r="484" spans="1:9" x14ac:dyDescent="0.35">
      <c r="A484" s="125"/>
      <c r="B484" s="126"/>
      <c r="C484" s="127"/>
      <c r="D484" s="126"/>
      <c r="E484" s="265"/>
      <c r="F484" s="125"/>
      <c r="G484" s="126"/>
      <c r="H484" s="126"/>
      <c r="I484" s="126"/>
    </row>
    <row r="485" spans="1:9" x14ac:dyDescent="0.35">
      <c r="A485" s="125"/>
      <c r="B485" s="126"/>
      <c r="C485" s="127"/>
      <c r="D485" s="126"/>
      <c r="E485" s="265"/>
      <c r="F485" s="125"/>
      <c r="G485" s="126"/>
      <c r="H485" s="126"/>
      <c r="I485" s="126"/>
    </row>
    <row r="486" spans="1:9" x14ac:dyDescent="0.35">
      <c r="A486" s="125"/>
      <c r="B486" s="126"/>
      <c r="C486" s="127"/>
      <c r="D486" s="126"/>
      <c r="E486" s="265"/>
      <c r="F486" s="125"/>
      <c r="G486" s="126"/>
      <c r="H486" s="126"/>
      <c r="I486" s="126"/>
    </row>
    <row r="487" spans="1:9" x14ac:dyDescent="0.35">
      <c r="A487" s="125"/>
      <c r="B487" s="126"/>
      <c r="C487" s="127"/>
      <c r="D487" s="126"/>
      <c r="E487" s="265"/>
      <c r="F487" s="125"/>
      <c r="G487" s="126"/>
      <c r="H487" s="126"/>
      <c r="I487" s="126"/>
    </row>
    <row r="488" spans="1:9" x14ac:dyDescent="0.35">
      <c r="A488" s="125"/>
      <c r="B488" s="126"/>
      <c r="C488" s="127"/>
      <c r="D488" s="126"/>
      <c r="E488" s="265"/>
      <c r="F488" s="125"/>
      <c r="G488" s="126"/>
      <c r="H488" s="126"/>
      <c r="I488" s="126"/>
    </row>
    <row r="489" spans="1:9" x14ac:dyDescent="0.35">
      <c r="A489" s="125"/>
      <c r="B489" s="126"/>
      <c r="C489" s="127"/>
      <c r="D489" s="126"/>
      <c r="E489" s="265"/>
      <c r="F489" s="125"/>
      <c r="G489" s="126"/>
      <c r="H489" s="126"/>
      <c r="I489" s="126"/>
    </row>
    <row r="490" spans="1:9" x14ac:dyDescent="0.35">
      <c r="A490" s="125"/>
      <c r="B490" s="126"/>
      <c r="C490" s="127"/>
      <c r="D490" s="126"/>
      <c r="E490" s="265"/>
      <c r="F490" s="125"/>
      <c r="G490" s="126"/>
      <c r="H490" s="126"/>
      <c r="I490" s="126"/>
    </row>
    <row r="491" spans="1:9" x14ac:dyDescent="0.35">
      <c r="A491" s="125"/>
      <c r="B491" s="126"/>
      <c r="C491" s="127"/>
      <c r="D491" s="126"/>
      <c r="E491" s="265"/>
      <c r="F491" s="125"/>
      <c r="G491" s="126"/>
      <c r="H491" s="126"/>
      <c r="I491" s="126"/>
    </row>
    <row r="492" spans="1:9" x14ac:dyDescent="0.35">
      <c r="A492" s="125"/>
      <c r="B492" s="126"/>
      <c r="C492" s="127"/>
      <c r="D492" s="126"/>
      <c r="E492" s="265"/>
      <c r="F492" s="125"/>
      <c r="G492" s="126"/>
      <c r="H492" s="126"/>
      <c r="I492" s="126"/>
    </row>
    <row r="493" spans="1:9" x14ac:dyDescent="0.35">
      <c r="A493" s="125"/>
      <c r="B493" s="126"/>
      <c r="C493" s="127"/>
      <c r="D493" s="126"/>
      <c r="E493" s="265"/>
      <c r="F493" s="125"/>
      <c r="G493" s="126"/>
      <c r="H493" s="126"/>
      <c r="I493" s="126"/>
    </row>
    <row r="494" spans="1:9" x14ac:dyDescent="0.35">
      <c r="A494" s="125"/>
      <c r="B494" s="126"/>
      <c r="C494" s="127"/>
      <c r="D494" s="126"/>
      <c r="E494" s="265"/>
      <c r="F494" s="125"/>
      <c r="G494" s="126"/>
      <c r="H494" s="126"/>
      <c r="I494" s="126"/>
    </row>
    <row r="495" spans="1:9" x14ac:dyDescent="0.35">
      <c r="A495" s="125"/>
      <c r="B495" s="126"/>
      <c r="C495" s="127"/>
      <c r="D495" s="126"/>
      <c r="E495" s="265"/>
      <c r="F495" s="125"/>
      <c r="G495" s="126"/>
      <c r="H495" s="126"/>
      <c r="I495" s="126"/>
    </row>
    <row r="496" spans="1:9" x14ac:dyDescent="0.35">
      <c r="A496" s="125"/>
      <c r="B496" s="126"/>
      <c r="C496" s="127"/>
      <c r="D496" s="126"/>
      <c r="E496" s="265"/>
      <c r="F496" s="125"/>
      <c r="G496" s="126"/>
      <c r="H496" s="126"/>
      <c r="I496" s="126"/>
    </row>
    <row r="497" spans="1:9" x14ac:dyDescent="0.35">
      <c r="A497" s="125"/>
      <c r="B497" s="126"/>
      <c r="C497" s="127"/>
      <c r="D497" s="126"/>
      <c r="E497" s="265"/>
      <c r="F497" s="125"/>
      <c r="G497" s="126"/>
      <c r="H497" s="126"/>
      <c r="I497" s="126"/>
    </row>
    <row r="498" spans="1:9" x14ac:dyDescent="0.35">
      <c r="A498" s="125"/>
      <c r="B498" s="126"/>
      <c r="C498" s="127"/>
      <c r="D498" s="126"/>
      <c r="E498" s="265"/>
      <c r="F498" s="125"/>
      <c r="G498" s="126"/>
      <c r="H498" s="126"/>
      <c r="I498" s="126"/>
    </row>
    <row r="499" spans="1:9" x14ac:dyDescent="0.35">
      <c r="A499" s="125"/>
      <c r="B499" s="126"/>
      <c r="C499" s="127"/>
      <c r="D499" s="126"/>
      <c r="E499" s="265"/>
      <c r="F499" s="125"/>
      <c r="G499" s="126"/>
      <c r="H499" s="126"/>
      <c r="I499" s="126"/>
    </row>
    <row r="500" spans="1:9" x14ac:dyDescent="0.35">
      <c r="A500" s="125"/>
      <c r="B500" s="126"/>
      <c r="C500" s="127"/>
      <c r="D500" s="126"/>
      <c r="E500" s="265"/>
      <c r="F500" s="125"/>
      <c r="G500" s="126"/>
      <c r="H500" s="126"/>
      <c r="I500" s="126"/>
    </row>
    <row r="501" spans="1:9" x14ac:dyDescent="0.35">
      <c r="A501" s="125"/>
      <c r="B501" s="126"/>
      <c r="C501" s="127"/>
      <c r="D501" s="126"/>
      <c r="E501" s="265"/>
      <c r="F501" s="125"/>
      <c r="G501" s="126"/>
      <c r="H501" s="126"/>
      <c r="I501" s="126"/>
    </row>
    <row r="502" spans="1:9" x14ac:dyDescent="0.35">
      <c r="A502" s="125"/>
      <c r="B502" s="126"/>
      <c r="C502" s="127"/>
      <c r="D502" s="126"/>
      <c r="E502" s="265"/>
      <c r="F502" s="125"/>
      <c r="G502" s="126"/>
      <c r="H502" s="126"/>
      <c r="I502" s="126"/>
    </row>
    <row r="503" spans="1:9" x14ac:dyDescent="0.35">
      <c r="A503" s="125"/>
      <c r="B503" s="126"/>
      <c r="C503" s="127"/>
      <c r="D503" s="126"/>
      <c r="E503" s="265"/>
      <c r="F503" s="125"/>
      <c r="G503" s="126"/>
      <c r="H503" s="126"/>
      <c r="I503" s="126"/>
    </row>
    <row r="504" spans="1:9" x14ac:dyDescent="0.35">
      <c r="A504" s="125"/>
      <c r="B504" s="126"/>
      <c r="C504" s="127"/>
      <c r="D504" s="126"/>
      <c r="E504" s="265"/>
      <c r="F504" s="125"/>
      <c r="G504" s="126"/>
      <c r="H504" s="126"/>
      <c r="I504" s="126"/>
    </row>
    <row r="505" spans="1:9" x14ac:dyDescent="0.35">
      <c r="A505" s="125"/>
      <c r="B505" s="126"/>
      <c r="C505" s="127"/>
      <c r="D505" s="126"/>
      <c r="E505" s="265"/>
      <c r="F505" s="125"/>
      <c r="G505" s="126"/>
      <c r="H505" s="126"/>
      <c r="I505" s="126"/>
    </row>
    <row r="506" spans="1:9" x14ac:dyDescent="0.35">
      <c r="A506" s="125"/>
      <c r="B506" s="126"/>
      <c r="C506" s="127"/>
      <c r="D506" s="126"/>
      <c r="E506" s="265"/>
      <c r="F506" s="125"/>
      <c r="G506" s="126"/>
      <c r="H506" s="126"/>
      <c r="I506" s="126"/>
    </row>
    <row r="507" spans="1:9" x14ac:dyDescent="0.35">
      <c r="A507" s="125"/>
      <c r="B507" s="126"/>
      <c r="C507" s="127"/>
      <c r="D507" s="126"/>
      <c r="E507" s="265"/>
      <c r="F507" s="125"/>
      <c r="G507" s="126"/>
      <c r="H507" s="126"/>
      <c r="I507" s="126"/>
    </row>
    <row r="508" spans="1:9" x14ac:dyDescent="0.35">
      <c r="A508" s="125"/>
      <c r="B508" s="126"/>
      <c r="C508" s="127"/>
      <c r="D508" s="126"/>
      <c r="E508" s="265"/>
      <c r="F508" s="125"/>
      <c r="G508" s="126"/>
      <c r="H508" s="126"/>
      <c r="I508" s="126"/>
    </row>
    <row r="509" spans="1:9" x14ac:dyDescent="0.35">
      <c r="A509" s="125"/>
      <c r="B509" s="126"/>
      <c r="C509" s="127"/>
      <c r="D509" s="126"/>
      <c r="E509" s="265"/>
      <c r="F509" s="125"/>
      <c r="G509" s="126"/>
      <c r="H509" s="126"/>
      <c r="I509" s="126"/>
    </row>
    <row r="510" spans="1:9" x14ac:dyDescent="0.35">
      <c r="A510" s="125"/>
      <c r="B510" s="126"/>
      <c r="C510" s="127"/>
      <c r="D510" s="126"/>
      <c r="E510" s="265"/>
      <c r="F510" s="125"/>
      <c r="G510" s="126"/>
      <c r="H510" s="126"/>
      <c r="I510" s="126"/>
    </row>
    <row r="511" spans="1:9" x14ac:dyDescent="0.35">
      <c r="A511" s="125"/>
      <c r="B511" s="126"/>
      <c r="C511" s="127"/>
      <c r="D511" s="126"/>
      <c r="E511" s="265"/>
      <c r="F511" s="125"/>
      <c r="G511" s="126"/>
      <c r="H511" s="126"/>
      <c r="I511" s="126"/>
    </row>
    <row r="512" spans="1:9" x14ac:dyDescent="0.35">
      <c r="A512" s="125"/>
      <c r="B512" s="126"/>
      <c r="C512" s="127"/>
      <c r="D512" s="126"/>
      <c r="E512" s="265"/>
      <c r="F512" s="125"/>
      <c r="G512" s="126"/>
      <c r="H512" s="126"/>
      <c r="I512" s="126"/>
    </row>
    <row r="513" spans="1:9" x14ac:dyDescent="0.35">
      <c r="A513" s="125"/>
      <c r="B513" s="126"/>
      <c r="C513" s="127"/>
      <c r="D513" s="126"/>
      <c r="E513" s="265"/>
      <c r="F513" s="125"/>
      <c r="G513" s="126"/>
      <c r="H513" s="126"/>
      <c r="I513" s="126"/>
    </row>
    <row r="514" spans="1:9" x14ac:dyDescent="0.35">
      <c r="A514" s="125"/>
      <c r="B514" s="126"/>
      <c r="C514" s="127"/>
      <c r="D514" s="126"/>
      <c r="E514" s="265"/>
      <c r="F514" s="125"/>
      <c r="G514" s="126"/>
      <c r="H514" s="126"/>
      <c r="I514" s="126"/>
    </row>
    <row r="515" spans="1:9" x14ac:dyDescent="0.35">
      <c r="A515" s="125"/>
      <c r="B515" s="126"/>
      <c r="C515" s="127"/>
      <c r="D515" s="126"/>
      <c r="E515" s="265"/>
      <c r="F515" s="125"/>
      <c r="G515" s="126"/>
      <c r="H515" s="126"/>
      <c r="I515" s="126"/>
    </row>
    <row r="516" spans="1:9" x14ac:dyDescent="0.35">
      <c r="A516" s="125"/>
      <c r="B516" s="126"/>
      <c r="C516" s="127"/>
      <c r="D516" s="126"/>
      <c r="E516" s="265"/>
      <c r="F516" s="125"/>
      <c r="G516" s="126"/>
      <c r="H516" s="126"/>
      <c r="I516" s="126"/>
    </row>
    <row r="517" spans="1:9" x14ac:dyDescent="0.35">
      <c r="A517" s="125"/>
      <c r="B517" s="126"/>
      <c r="C517" s="127"/>
      <c r="D517" s="126"/>
      <c r="E517" s="265"/>
      <c r="F517" s="125"/>
      <c r="G517" s="126"/>
      <c r="H517" s="126"/>
      <c r="I517" s="126"/>
    </row>
    <row r="518" spans="1:9" x14ac:dyDescent="0.35">
      <c r="A518" s="125"/>
      <c r="B518" s="126"/>
      <c r="C518" s="127"/>
      <c r="D518" s="126"/>
      <c r="E518" s="265"/>
      <c r="F518" s="125"/>
      <c r="G518" s="126"/>
      <c r="H518" s="126"/>
      <c r="I518" s="126"/>
    </row>
    <row r="519" spans="1:9" x14ac:dyDescent="0.35">
      <c r="A519" s="125"/>
      <c r="B519" s="126"/>
      <c r="C519" s="127"/>
      <c r="D519" s="126"/>
      <c r="E519" s="265"/>
      <c r="F519" s="125"/>
      <c r="G519" s="126"/>
      <c r="H519" s="126"/>
      <c r="I519" s="126"/>
    </row>
    <row r="520" spans="1:9" x14ac:dyDescent="0.35">
      <c r="A520" s="125"/>
      <c r="B520" s="126"/>
      <c r="C520" s="127"/>
      <c r="D520" s="126"/>
      <c r="E520" s="265"/>
      <c r="F520" s="125"/>
      <c r="G520" s="126"/>
      <c r="H520" s="126"/>
      <c r="I520" s="126"/>
    </row>
    <row r="521" spans="1:9" x14ac:dyDescent="0.35">
      <c r="A521" s="125"/>
      <c r="B521" s="126"/>
      <c r="C521" s="127"/>
      <c r="D521" s="126"/>
      <c r="E521" s="265"/>
      <c r="F521" s="125"/>
      <c r="G521" s="126"/>
      <c r="H521" s="126"/>
      <c r="I521" s="126"/>
    </row>
    <row r="522" spans="1:9" x14ac:dyDescent="0.35">
      <c r="A522" s="125"/>
      <c r="B522" s="126"/>
      <c r="C522" s="127"/>
      <c r="D522" s="126"/>
      <c r="E522" s="265"/>
      <c r="F522" s="125"/>
      <c r="G522" s="126"/>
      <c r="H522" s="126"/>
      <c r="I522" s="126"/>
    </row>
    <row r="523" spans="1:9" x14ac:dyDescent="0.35">
      <c r="A523" s="125"/>
      <c r="B523" s="126"/>
      <c r="C523" s="127"/>
      <c r="D523" s="126"/>
      <c r="E523" s="265"/>
      <c r="F523" s="125"/>
      <c r="G523" s="126"/>
      <c r="H523" s="126"/>
      <c r="I523" s="126"/>
    </row>
    <row r="524" spans="1:9" x14ac:dyDescent="0.35">
      <c r="A524" s="125"/>
      <c r="B524" s="126"/>
      <c r="C524" s="127"/>
      <c r="D524" s="126"/>
      <c r="E524" s="265"/>
      <c r="F524" s="125"/>
      <c r="G524" s="126"/>
      <c r="H524" s="126"/>
      <c r="I524" s="126"/>
    </row>
    <row r="525" spans="1:9" x14ac:dyDescent="0.35">
      <c r="A525" s="125"/>
      <c r="B525" s="126"/>
      <c r="C525" s="127"/>
      <c r="D525" s="126"/>
      <c r="E525" s="265"/>
      <c r="F525" s="125"/>
      <c r="G525" s="126"/>
      <c r="H525" s="126"/>
      <c r="I525" s="126"/>
    </row>
    <row r="526" spans="1:9" x14ac:dyDescent="0.35">
      <c r="A526" s="125"/>
      <c r="B526" s="126"/>
      <c r="C526" s="127"/>
      <c r="D526" s="126"/>
      <c r="E526" s="265"/>
      <c r="F526" s="125"/>
      <c r="G526" s="126"/>
      <c r="H526" s="126"/>
      <c r="I526" s="126"/>
    </row>
    <row r="527" spans="1:9" x14ac:dyDescent="0.35">
      <c r="A527" s="125"/>
      <c r="B527" s="126"/>
      <c r="C527" s="127"/>
      <c r="D527" s="126"/>
      <c r="E527" s="265"/>
      <c r="F527" s="125"/>
      <c r="G527" s="126"/>
      <c r="H527" s="126"/>
      <c r="I527" s="126"/>
    </row>
    <row r="528" spans="1:9" x14ac:dyDescent="0.35">
      <c r="A528" s="125"/>
      <c r="B528" s="126"/>
      <c r="C528" s="127"/>
      <c r="D528" s="126"/>
      <c r="E528" s="265"/>
      <c r="F528" s="125"/>
      <c r="G528" s="126"/>
      <c r="H528" s="126"/>
      <c r="I528" s="126"/>
    </row>
    <row r="529" spans="1:9" x14ac:dyDescent="0.35">
      <c r="A529" s="125"/>
      <c r="B529" s="126"/>
      <c r="C529" s="127"/>
      <c r="D529" s="126"/>
      <c r="E529" s="265"/>
      <c r="F529" s="125"/>
      <c r="G529" s="126"/>
      <c r="H529" s="126"/>
      <c r="I529" s="126"/>
    </row>
    <row r="530" spans="1:9" x14ac:dyDescent="0.35">
      <c r="A530" s="125"/>
      <c r="B530" s="126"/>
      <c r="C530" s="127"/>
      <c r="D530" s="126"/>
      <c r="E530" s="265"/>
      <c r="F530" s="125"/>
      <c r="G530" s="126"/>
      <c r="H530" s="126"/>
      <c r="I530" s="126"/>
    </row>
    <row r="531" spans="1:9" x14ac:dyDescent="0.35">
      <c r="A531" s="125"/>
      <c r="B531" s="126"/>
      <c r="C531" s="127"/>
      <c r="D531" s="126"/>
      <c r="E531" s="265"/>
      <c r="F531" s="125"/>
      <c r="G531" s="126"/>
      <c r="H531" s="126"/>
      <c r="I531" s="126"/>
    </row>
    <row r="532" spans="1:9" x14ac:dyDescent="0.35">
      <c r="A532" s="125"/>
      <c r="B532" s="126"/>
      <c r="C532" s="127"/>
      <c r="D532" s="126"/>
      <c r="E532" s="265"/>
      <c r="F532" s="125"/>
      <c r="G532" s="126"/>
      <c r="H532" s="126"/>
      <c r="I532" s="126"/>
    </row>
    <row r="533" spans="1:9" x14ac:dyDescent="0.35">
      <c r="A533" s="125"/>
      <c r="B533" s="126"/>
      <c r="C533" s="127"/>
      <c r="D533" s="126"/>
      <c r="E533" s="265"/>
      <c r="F533" s="125"/>
      <c r="G533" s="126"/>
      <c r="H533" s="126"/>
      <c r="I533" s="126"/>
    </row>
    <row r="534" spans="1:9" x14ac:dyDescent="0.35">
      <c r="A534" s="125"/>
      <c r="B534" s="126"/>
      <c r="C534" s="127"/>
      <c r="D534" s="126"/>
      <c r="E534" s="265"/>
      <c r="F534" s="125"/>
      <c r="G534" s="126"/>
      <c r="H534" s="126"/>
      <c r="I534" s="126"/>
    </row>
    <row r="535" spans="1:9" x14ac:dyDescent="0.35">
      <c r="A535" s="125"/>
      <c r="B535" s="126"/>
      <c r="C535" s="127"/>
      <c r="D535" s="126"/>
      <c r="E535" s="265"/>
      <c r="F535" s="125"/>
      <c r="G535" s="126"/>
      <c r="H535" s="126"/>
      <c r="I535" s="126"/>
    </row>
    <row r="536" spans="1:9" x14ac:dyDescent="0.35">
      <c r="A536" s="125"/>
      <c r="B536" s="126"/>
      <c r="C536" s="127"/>
      <c r="D536" s="126"/>
      <c r="E536" s="265"/>
      <c r="F536" s="125"/>
      <c r="G536" s="126"/>
      <c r="H536" s="126"/>
      <c r="I536" s="126"/>
    </row>
    <row r="537" spans="1:9" x14ac:dyDescent="0.35">
      <c r="A537" s="125"/>
      <c r="B537" s="126"/>
      <c r="C537" s="127"/>
      <c r="D537" s="126"/>
      <c r="E537" s="265"/>
      <c r="F537" s="125"/>
      <c r="G537" s="126"/>
      <c r="H537" s="126"/>
      <c r="I537" s="126"/>
    </row>
    <row r="538" spans="1:9" x14ac:dyDescent="0.35">
      <c r="A538" s="125"/>
      <c r="B538" s="126"/>
      <c r="C538" s="127"/>
      <c r="D538" s="126"/>
      <c r="E538" s="265"/>
      <c r="F538" s="125"/>
      <c r="G538" s="126"/>
      <c r="H538" s="126"/>
      <c r="I538" s="126"/>
    </row>
    <row r="539" spans="1:9" x14ac:dyDescent="0.35">
      <c r="A539" s="125"/>
      <c r="B539" s="126"/>
      <c r="C539" s="127"/>
      <c r="D539" s="126"/>
      <c r="E539" s="265"/>
      <c r="F539" s="125"/>
      <c r="G539" s="126"/>
      <c r="H539" s="126"/>
      <c r="I539" s="126"/>
    </row>
    <row r="540" spans="1:9" x14ac:dyDescent="0.35">
      <c r="A540" s="125"/>
      <c r="B540" s="126"/>
      <c r="C540" s="127"/>
      <c r="D540" s="126"/>
      <c r="E540" s="265"/>
      <c r="F540" s="125"/>
      <c r="G540" s="126"/>
      <c r="H540" s="126"/>
      <c r="I540" s="126"/>
    </row>
    <row r="541" spans="1:9" x14ac:dyDescent="0.35">
      <c r="A541" s="125"/>
      <c r="B541" s="126"/>
      <c r="C541" s="127"/>
      <c r="D541" s="126"/>
      <c r="E541" s="265"/>
      <c r="F541" s="125"/>
      <c r="G541" s="126"/>
      <c r="H541" s="126"/>
      <c r="I541" s="126"/>
    </row>
    <row r="542" spans="1:9" x14ac:dyDescent="0.35">
      <c r="A542" s="125"/>
      <c r="B542" s="126"/>
      <c r="C542" s="127"/>
      <c r="D542" s="126"/>
      <c r="E542" s="265"/>
      <c r="F542" s="125"/>
      <c r="G542" s="126"/>
      <c r="H542" s="126"/>
      <c r="I542" s="126"/>
    </row>
    <row r="543" spans="1:9" x14ac:dyDescent="0.35">
      <c r="A543" s="125"/>
      <c r="B543" s="126"/>
      <c r="C543" s="127"/>
      <c r="D543" s="126"/>
      <c r="E543" s="265"/>
      <c r="F543" s="125"/>
      <c r="G543" s="126"/>
      <c r="H543" s="126"/>
      <c r="I543" s="126"/>
    </row>
    <row r="544" spans="1:9" x14ac:dyDescent="0.35">
      <c r="A544" s="125"/>
      <c r="B544" s="126"/>
      <c r="C544" s="127"/>
      <c r="D544" s="126"/>
      <c r="E544" s="265"/>
      <c r="F544" s="125"/>
      <c r="G544" s="126"/>
      <c r="H544" s="126"/>
      <c r="I544" s="126"/>
    </row>
    <row r="545" spans="1:9" x14ac:dyDescent="0.35">
      <c r="A545" s="125"/>
      <c r="B545" s="126"/>
      <c r="C545" s="127"/>
      <c r="D545" s="126"/>
      <c r="E545" s="265"/>
      <c r="F545" s="125"/>
      <c r="G545" s="126"/>
      <c r="H545" s="126"/>
      <c r="I545" s="126"/>
    </row>
    <row r="546" spans="1:9" x14ac:dyDescent="0.35">
      <c r="A546" s="125"/>
      <c r="B546" s="126"/>
      <c r="C546" s="127"/>
      <c r="D546" s="126"/>
      <c r="E546" s="265"/>
      <c r="F546" s="125"/>
      <c r="G546" s="126"/>
      <c r="H546" s="126"/>
      <c r="I546" s="126"/>
    </row>
    <row r="547" spans="1:9" x14ac:dyDescent="0.35">
      <c r="A547" s="125"/>
      <c r="B547" s="126"/>
      <c r="C547" s="127"/>
      <c r="D547" s="126"/>
      <c r="E547" s="265"/>
      <c r="F547" s="125"/>
      <c r="G547" s="126"/>
      <c r="H547" s="126"/>
      <c r="I547" s="126"/>
    </row>
    <row r="548" spans="1:9" x14ac:dyDescent="0.35">
      <c r="A548" s="125"/>
      <c r="B548" s="126"/>
      <c r="C548" s="127"/>
      <c r="D548" s="126"/>
      <c r="E548" s="265"/>
      <c r="F548" s="125"/>
      <c r="G548" s="126"/>
      <c r="H548" s="126"/>
      <c r="I548" s="126"/>
    </row>
    <row r="549" spans="1:9" x14ac:dyDescent="0.35">
      <c r="A549" s="125"/>
      <c r="B549" s="126"/>
      <c r="C549" s="127"/>
      <c r="D549" s="126"/>
      <c r="E549" s="265"/>
      <c r="F549" s="125"/>
      <c r="G549" s="126"/>
      <c r="H549" s="126"/>
      <c r="I549" s="126"/>
    </row>
    <row r="550" spans="1:9" x14ac:dyDescent="0.35">
      <c r="A550" s="125"/>
      <c r="B550" s="126"/>
      <c r="C550" s="127"/>
      <c r="D550" s="126"/>
      <c r="E550" s="265"/>
      <c r="F550" s="125"/>
      <c r="G550" s="126"/>
      <c r="H550" s="126"/>
      <c r="I550" s="126"/>
    </row>
    <row r="551" spans="1:9" x14ac:dyDescent="0.35">
      <c r="A551" s="125"/>
      <c r="B551" s="126"/>
      <c r="C551" s="127"/>
      <c r="D551" s="126"/>
      <c r="E551" s="265"/>
      <c r="F551" s="125"/>
      <c r="G551" s="126"/>
      <c r="H551" s="126"/>
      <c r="I551" s="126"/>
    </row>
    <row r="552" spans="1:9" x14ac:dyDescent="0.35">
      <c r="A552" s="125"/>
      <c r="B552" s="126"/>
      <c r="C552" s="127"/>
      <c r="D552" s="126"/>
      <c r="E552" s="265"/>
      <c r="F552" s="125"/>
      <c r="G552" s="126"/>
      <c r="H552" s="126"/>
      <c r="I552" s="126"/>
    </row>
    <row r="553" spans="1:9" x14ac:dyDescent="0.35">
      <c r="A553" s="125"/>
      <c r="B553" s="126"/>
      <c r="C553" s="127"/>
      <c r="D553" s="126"/>
      <c r="E553" s="265"/>
      <c r="F553" s="125"/>
      <c r="G553" s="126"/>
      <c r="H553" s="126"/>
      <c r="I553" s="126"/>
    </row>
    <row r="554" spans="1:9" x14ac:dyDescent="0.35">
      <c r="A554" s="125"/>
      <c r="B554" s="126"/>
      <c r="C554" s="127"/>
      <c r="D554" s="126"/>
      <c r="E554" s="265"/>
      <c r="F554" s="125"/>
      <c r="G554" s="126"/>
      <c r="H554" s="126"/>
      <c r="I554" s="126"/>
    </row>
    <row r="555" spans="1:9" x14ac:dyDescent="0.35">
      <c r="A555" s="125"/>
      <c r="B555" s="126"/>
      <c r="C555" s="127"/>
      <c r="D555" s="126"/>
      <c r="E555" s="265"/>
      <c r="F555" s="125"/>
      <c r="G555" s="126"/>
      <c r="H555" s="126"/>
      <c r="I555" s="126"/>
    </row>
    <row r="556" spans="1:9" x14ac:dyDescent="0.35">
      <c r="A556" s="125"/>
      <c r="B556" s="126"/>
      <c r="C556" s="127"/>
      <c r="D556" s="126"/>
      <c r="E556" s="265"/>
      <c r="F556" s="125"/>
      <c r="G556" s="126"/>
      <c r="H556" s="126"/>
      <c r="I556" s="126"/>
    </row>
    <row r="557" spans="1:9" x14ac:dyDescent="0.35">
      <c r="A557" s="125"/>
      <c r="B557" s="126"/>
      <c r="C557" s="127"/>
      <c r="D557" s="126"/>
      <c r="E557" s="265"/>
      <c r="F557" s="125"/>
      <c r="G557" s="126"/>
      <c r="H557" s="126"/>
      <c r="I557" s="126"/>
    </row>
    <row r="558" spans="1:9" x14ac:dyDescent="0.35">
      <c r="A558" s="125"/>
      <c r="B558" s="126"/>
      <c r="C558" s="127"/>
      <c r="D558" s="126"/>
      <c r="E558" s="265"/>
      <c r="F558" s="125"/>
      <c r="G558" s="126"/>
      <c r="H558" s="126"/>
      <c r="I558" s="126"/>
    </row>
    <row r="559" spans="1:9" x14ac:dyDescent="0.35">
      <c r="A559" s="125"/>
      <c r="B559" s="126"/>
      <c r="C559" s="127"/>
      <c r="D559" s="126"/>
      <c r="E559" s="265"/>
      <c r="F559" s="125"/>
      <c r="G559" s="126"/>
      <c r="H559" s="126"/>
      <c r="I559" s="126"/>
    </row>
    <row r="560" spans="1:9" x14ac:dyDescent="0.35">
      <c r="A560" s="125"/>
      <c r="B560" s="126"/>
      <c r="C560" s="127"/>
      <c r="D560" s="126"/>
      <c r="E560" s="265"/>
      <c r="F560" s="125"/>
      <c r="G560" s="126"/>
      <c r="H560" s="126"/>
      <c r="I560" s="126"/>
    </row>
    <row r="561" spans="1:9" x14ac:dyDescent="0.35">
      <c r="A561" s="125"/>
      <c r="B561" s="126"/>
      <c r="C561" s="127"/>
      <c r="D561" s="126"/>
      <c r="E561" s="265"/>
      <c r="F561" s="125"/>
      <c r="G561" s="126"/>
      <c r="H561" s="126"/>
      <c r="I561" s="126"/>
    </row>
    <row r="562" spans="1:9" x14ac:dyDescent="0.35">
      <c r="A562" s="125"/>
      <c r="B562" s="126"/>
      <c r="C562" s="127"/>
      <c r="D562" s="126"/>
      <c r="E562" s="265"/>
      <c r="F562" s="125"/>
      <c r="G562" s="126"/>
      <c r="H562" s="126"/>
      <c r="I562" s="126"/>
    </row>
    <row r="563" spans="1:9" x14ac:dyDescent="0.35">
      <c r="A563" s="125"/>
      <c r="B563" s="126"/>
      <c r="C563" s="127"/>
      <c r="D563" s="126"/>
      <c r="E563" s="265"/>
      <c r="F563" s="125"/>
      <c r="G563" s="126"/>
      <c r="H563" s="126"/>
      <c r="I563" s="126"/>
    </row>
    <row r="564" spans="1:9" x14ac:dyDescent="0.35">
      <c r="A564" s="125"/>
      <c r="B564" s="126"/>
      <c r="C564" s="127"/>
      <c r="D564" s="126"/>
      <c r="E564" s="265"/>
      <c r="F564" s="125"/>
      <c r="G564" s="126"/>
      <c r="H564" s="126"/>
      <c r="I564" s="126"/>
    </row>
    <row r="565" spans="1:9" x14ac:dyDescent="0.35">
      <c r="A565" s="125"/>
      <c r="B565" s="126"/>
      <c r="C565" s="127"/>
      <c r="D565" s="126"/>
      <c r="E565" s="265"/>
      <c r="F565" s="125"/>
      <c r="G565" s="126"/>
      <c r="H565" s="126"/>
      <c r="I565" s="126"/>
    </row>
    <row r="566" spans="1:9" x14ac:dyDescent="0.35">
      <c r="A566" s="125"/>
      <c r="B566" s="126"/>
      <c r="C566" s="127"/>
      <c r="D566" s="126"/>
      <c r="E566" s="265"/>
      <c r="F566" s="125"/>
      <c r="G566" s="126"/>
      <c r="H566" s="126"/>
      <c r="I566" s="126"/>
    </row>
    <row r="567" spans="1:9" x14ac:dyDescent="0.35">
      <c r="A567" s="125"/>
      <c r="B567" s="126"/>
      <c r="C567" s="127"/>
      <c r="D567" s="126"/>
      <c r="E567" s="265"/>
      <c r="F567" s="125"/>
      <c r="G567" s="126"/>
      <c r="H567" s="126"/>
      <c r="I567" s="126"/>
    </row>
    <row r="568" spans="1:9" x14ac:dyDescent="0.35">
      <c r="A568" s="125"/>
      <c r="B568" s="126"/>
      <c r="C568" s="127"/>
      <c r="D568" s="126"/>
      <c r="E568" s="265"/>
      <c r="F568" s="125"/>
      <c r="G568" s="126"/>
      <c r="H568" s="126"/>
      <c r="I568" s="126"/>
    </row>
    <row r="569" spans="1:9" x14ac:dyDescent="0.35">
      <c r="A569" s="125"/>
      <c r="B569" s="126"/>
      <c r="C569" s="127"/>
      <c r="D569" s="126"/>
      <c r="E569" s="265"/>
      <c r="F569" s="125"/>
      <c r="G569" s="126"/>
      <c r="H569" s="126"/>
      <c r="I569" s="126"/>
    </row>
    <row r="570" spans="1:9" x14ac:dyDescent="0.35">
      <c r="A570" s="125"/>
      <c r="B570" s="126"/>
      <c r="C570" s="127"/>
      <c r="D570" s="126"/>
      <c r="E570" s="265"/>
      <c r="F570" s="125"/>
      <c r="G570" s="126"/>
      <c r="H570" s="126"/>
      <c r="I570" s="126"/>
    </row>
    <row r="571" spans="1:9" x14ac:dyDescent="0.35">
      <c r="A571" s="125"/>
      <c r="B571" s="126"/>
      <c r="C571" s="127"/>
      <c r="D571" s="126"/>
      <c r="E571" s="265"/>
      <c r="F571" s="125"/>
      <c r="G571" s="126"/>
      <c r="H571" s="126"/>
      <c r="I571" s="126"/>
    </row>
    <row r="572" spans="1:9" x14ac:dyDescent="0.35">
      <c r="A572" s="125"/>
      <c r="B572" s="126"/>
      <c r="C572" s="127"/>
      <c r="D572" s="126"/>
      <c r="E572" s="265"/>
      <c r="F572" s="125"/>
      <c r="G572" s="126"/>
      <c r="H572" s="126"/>
      <c r="I572" s="126"/>
    </row>
    <row r="573" spans="1:9" x14ac:dyDescent="0.35">
      <c r="A573" s="125"/>
      <c r="B573" s="126"/>
      <c r="C573" s="127"/>
      <c r="D573" s="126"/>
      <c r="E573" s="265"/>
      <c r="F573" s="125"/>
      <c r="G573" s="126"/>
      <c r="H573" s="126"/>
      <c r="I573" s="126"/>
    </row>
    <row r="574" spans="1:9" x14ac:dyDescent="0.35">
      <c r="A574" s="125"/>
      <c r="B574" s="126"/>
      <c r="C574" s="127"/>
      <c r="D574" s="126"/>
      <c r="E574" s="265"/>
      <c r="F574" s="125"/>
      <c r="G574" s="126"/>
      <c r="H574" s="126"/>
      <c r="I574" s="126"/>
    </row>
    <row r="575" spans="1:9" x14ac:dyDescent="0.35">
      <c r="A575" s="125"/>
      <c r="B575" s="126"/>
      <c r="C575" s="127"/>
      <c r="D575" s="126"/>
      <c r="E575" s="265"/>
      <c r="F575" s="125"/>
      <c r="G575" s="126"/>
      <c r="H575" s="126"/>
      <c r="I575" s="126"/>
    </row>
    <row r="576" spans="1:9" x14ac:dyDescent="0.35">
      <c r="A576" s="125"/>
      <c r="B576" s="126"/>
      <c r="C576" s="127"/>
      <c r="D576" s="126"/>
      <c r="E576" s="265"/>
      <c r="F576" s="125"/>
      <c r="G576" s="126"/>
      <c r="H576" s="126"/>
      <c r="I576" s="126"/>
    </row>
    <row r="577" spans="1:9" x14ac:dyDescent="0.35">
      <c r="A577" s="125"/>
      <c r="B577" s="126"/>
      <c r="C577" s="127"/>
      <c r="D577" s="126"/>
      <c r="E577" s="265"/>
      <c r="F577" s="125"/>
      <c r="G577" s="126"/>
      <c r="H577" s="126"/>
      <c r="I577" s="126"/>
    </row>
    <row r="578" spans="1:9" x14ac:dyDescent="0.35">
      <c r="A578" s="125"/>
      <c r="B578" s="126"/>
      <c r="C578" s="127"/>
      <c r="D578" s="126"/>
      <c r="E578" s="265"/>
      <c r="F578" s="125"/>
      <c r="G578" s="126"/>
      <c r="H578" s="126"/>
      <c r="I578" s="126"/>
    </row>
    <row r="579" spans="1:9" x14ac:dyDescent="0.35">
      <c r="A579" s="125"/>
      <c r="B579" s="126"/>
      <c r="C579" s="127"/>
      <c r="D579" s="126"/>
      <c r="E579" s="265"/>
      <c r="F579" s="125"/>
      <c r="G579" s="126"/>
      <c r="H579" s="126"/>
      <c r="I579" s="126"/>
    </row>
    <row r="580" spans="1:9" x14ac:dyDescent="0.35">
      <c r="A580" s="125"/>
      <c r="B580" s="126"/>
      <c r="C580" s="127"/>
      <c r="D580" s="126"/>
      <c r="E580" s="265"/>
      <c r="F580" s="125"/>
      <c r="G580" s="126"/>
      <c r="H580" s="126"/>
      <c r="I580" s="126"/>
    </row>
    <row r="581" spans="1:9" x14ac:dyDescent="0.35">
      <c r="A581" s="125"/>
      <c r="B581" s="126"/>
      <c r="C581" s="127"/>
      <c r="D581" s="126"/>
      <c r="E581" s="265"/>
      <c r="F581" s="125"/>
      <c r="G581" s="126"/>
      <c r="H581" s="126"/>
      <c r="I581" s="126"/>
    </row>
    <row r="582" spans="1:9" x14ac:dyDescent="0.35">
      <c r="A582" s="125"/>
      <c r="B582" s="126"/>
      <c r="C582" s="127"/>
      <c r="D582" s="126"/>
      <c r="E582" s="265"/>
      <c r="F582" s="125"/>
      <c r="G582" s="126"/>
      <c r="H582" s="126"/>
      <c r="I582" s="126"/>
    </row>
    <row r="583" spans="1:9" x14ac:dyDescent="0.35">
      <c r="A583" s="125"/>
      <c r="B583" s="126"/>
      <c r="C583" s="127"/>
      <c r="D583" s="126"/>
      <c r="E583" s="265"/>
      <c r="F583" s="125"/>
      <c r="G583" s="126"/>
      <c r="H583" s="126"/>
      <c r="I583" s="126"/>
    </row>
    <row r="584" spans="1:9" x14ac:dyDescent="0.35">
      <c r="A584" s="125"/>
      <c r="B584" s="126"/>
      <c r="C584" s="127"/>
      <c r="D584" s="126"/>
      <c r="E584" s="265"/>
      <c r="F584" s="125"/>
      <c r="G584" s="126"/>
      <c r="H584" s="126"/>
      <c r="I584" s="126"/>
    </row>
    <row r="585" spans="1:9" x14ac:dyDescent="0.35">
      <c r="A585" s="125"/>
      <c r="B585" s="126"/>
      <c r="C585" s="127"/>
      <c r="D585" s="126"/>
      <c r="E585" s="265"/>
      <c r="F585" s="125"/>
      <c r="G585" s="126"/>
      <c r="H585" s="126"/>
      <c r="I585" s="126"/>
    </row>
    <row r="586" spans="1:9" x14ac:dyDescent="0.35">
      <c r="A586" s="125"/>
      <c r="B586" s="126"/>
      <c r="C586" s="127"/>
      <c r="D586" s="126"/>
      <c r="E586" s="265"/>
      <c r="F586" s="125"/>
      <c r="G586" s="126"/>
      <c r="H586" s="126"/>
      <c r="I586" s="126"/>
    </row>
    <row r="587" spans="1:9" x14ac:dyDescent="0.35">
      <c r="A587" s="125"/>
      <c r="B587" s="126"/>
      <c r="C587" s="127"/>
      <c r="D587" s="126"/>
      <c r="E587" s="265"/>
      <c r="F587" s="125"/>
      <c r="G587" s="126"/>
      <c r="H587" s="126"/>
      <c r="I587" s="126"/>
    </row>
    <row r="588" spans="1:9" x14ac:dyDescent="0.35">
      <c r="A588" s="125"/>
      <c r="B588" s="126"/>
      <c r="C588" s="127"/>
      <c r="D588" s="126"/>
      <c r="E588" s="265"/>
      <c r="F588" s="125"/>
      <c r="G588" s="126"/>
      <c r="H588" s="126"/>
      <c r="I588" s="126"/>
    </row>
    <row r="589" spans="1:9" x14ac:dyDescent="0.35">
      <c r="A589" s="125"/>
      <c r="B589" s="126"/>
      <c r="C589" s="127"/>
      <c r="D589" s="126"/>
      <c r="E589" s="265"/>
      <c r="F589" s="125"/>
      <c r="G589" s="126"/>
      <c r="H589" s="126"/>
      <c r="I589" s="126"/>
    </row>
    <row r="590" spans="1:9" x14ac:dyDescent="0.35">
      <c r="A590" s="125"/>
      <c r="B590" s="126"/>
      <c r="C590" s="127"/>
      <c r="D590" s="126"/>
      <c r="E590" s="265"/>
      <c r="F590" s="125"/>
      <c r="G590" s="126"/>
      <c r="H590" s="126"/>
      <c r="I590" s="126"/>
    </row>
    <row r="591" spans="1:9" x14ac:dyDescent="0.35">
      <c r="A591" s="125"/>
      <c r="B591" s="126"/>
      <c r="C591" s="127"/>
      <c r="D591" s="126"/>
      <c r="E591" s="265"/>
      <c r="F591" s="125"/>
      <c r="G591" s="126"/>
      <c r="H591" s="126"/>
      <c r="I591" s="126"/>
    </row>
    <row r="592" spans="1:9" x14ac:dyDescent="0.35">
      <c r="A592" s="125"/>
      <c r="B592" s="126"/>
      <c r="C592" s="127"/>
      <c r="D592" s="126"/>
      <c r="E592" s="265"/>
      <c r="F592" s="125"/>
      <c r="G592" s="126"/>
      <c r="H592" s="126"/>
      <c r="I592" s="126"/>
    </row>
    <row r="593" spans="1:9" x14ac:dyDescent="0.35">
      <c r="A593" s="125"/>
      <c r="B593" s="126"/>
      <c r="C593" s="127"/>
      <c r="D593" s="126"/>
      <c r="E593" s="265"/>
      <c r="F593" s="125"/>
      <c r="G593" s="126"/>
      <c r="H593" s="126"/>
      <c r="I593" s="126"/>
    </row>
    <row r="594" spans="1:9" x14ac:dyDescent="0.35">
      <c r="A594" s="125"/>
      <c r="B594" s="126"/>
      <c r="C594" s="127"/>
      <c r="D594" s="126"/>
      <c r="E594" s="265"/>
      <c r="F594" s="125"/>
      <c r="G594" s="126"/>
      <c r="H594" s="126"/>
      <c r="I594" s="126"/>
    </row>
    <row r="595" spans="1:9" x14ac:dyDescent="0.35">
      <c r="A595" s="125"/>
      <c r="B595" s="126"/>
      <c r="C595" s="127"/>
      <c r="D595" s="126"/>
      <c r="E595" s="265"/>
      <c r="F595" s="125"/>
      <c r="G595" s="126"/>
      <c r="H595" s="126"/>
      <c r="I595" s="126"/>
    </row>
    <row r="596" spans="1:9" x14ac:dyDescent="0.35">
      <c r="A596" s="125"/>
      <c r="B596" s="126"/>
      <c r="C596" s="127"/>
      <c r="D596" s="126"/>
      <c r="E596" s="265"/>
      <c r="F596" s="125"/>
      <c r="G596" s="126"/>
      <c r="H596" s="126"/>
      <c r="I596" s="126"/>
    </row>
    <row r="597" spans="1:9" x14ac:dyDescent="0.35">
      <c r="A597" s="125"/>
      <c r="B597" s="126"/>
      <c r="C597" s="127"/>
      <c r="D597" s="126"/>
      <c r="E597" s="265"/>
      <c r="F597" s="125"/>
      <c r="G597" s="126"/>
      <c r="H597" s="126"/>
      <c r="I597" s="126"/>
    </row>
    <row r="598" spans="1:9" x14ac:dyDescent="0.35">
      <c r="A598" s="125"/>
      <c r="B598" s="126"/>
      <c r="C598" s="127"/>
      <c r="D598" s="126"/>
      <c r="E598" s="265"/>
      <c r="F598" s="125"/>
      <c r="G598" s="126"/>
      <c r="H598" s="126"/>
      <c r="I598" s="126"/>
    </row>
    <row r="599" spans="1:9" x14ac:dyDescent="0.35">
      <c r="A599" s="125"/>
      <c r="B599" s="126"/>
      <c r="C599" s="127"/>
      <c r="D599" s="126"/>
      <c r="E599" s="265"/>
      <c r="F599" s="125"/>
      <c r="G599" s="126"/>
      <c r="H599" s="126"/>
      <c r="I599" s="126"/>
    </row>
    <row r="600" spans="1:9" x14ac:dyDescent="0.35">
      <c r="A600" s="125"/>
      <c r="B600" s="126"/>
      <c r="C600" s="127"/>
      <c r="D600" s="126"/>
      <c r="E600" s="265"/>
      <c r="F600" s="125"/>
      <c r="G600" s="126"/>
      <c r="H600" s="126"/>
      <c r="I600" s="126"/>
    </row>
    <row r="601" spans="1:9" x14ac:dyDescent="0.35">
      <c r="A601" s="125"/>
      <c r="B601" s="126"/>
      <c r="C601" s="127"/>
      <c r="D601" s="126"/>
      <c r="E601" s="265"/>
      <c r="F601" s="125"/>
      <c r="G601" s="126"/>
      <c r="H601" s="126"/>
      <c r="I601" s="126"/>
    </row>
    <row r="602" spans="1:9" x14ac:dyDescent="0.35">
      <c r="A602" s="125"/>
      <c r="B602" s="126"/>
      <c r="C602" s="127"/>
      <c r="D602" s="126"/>
      <c r="E602" s="265"/>
      <c r="F602" s="125"/>
      <c r="G602" s="126"/>
      <c r="H602" s="126"/>
      <c r="I602" s="126"/>
    </row>
    <row r="603" spans="1:9" x14ac:dyDescent="0.35">
      <c r="A603" s="125"/>
      <c r="B603" s="126"/>
      <c r="C603" s="127"/>
      <c r="D603" s="126"/>
      <c r="E603" s="265"/>
      <c r="F603" s="125"/>
      <c r="G603" s="126"/>
      <c r="H603" s="126"/>
      <c r="I603" s="126"/>
    </row>
    <row r="604" spans="1:9" x14ac:dyDescent="0.35">
      <c r="A604" s="125"/>
      <c r="B604" s="126"/>
      <c r="C604" s="127"/>
      <c r="D604" s="126"/>
      <c r="E604" s="265"/>
      <c r="F604" s="125"/>
      <c r="G604" s="126"/>
      <c r="H604" s="126"/>
      <c r="I604" s="126"/>
    </row>
    <row r="605" spans="1:9" x14ac:dyDescent="0.35">
      <c r="A605" s="125"/>
      <c r="B605" s="126"/>
      <c r="C605" s="127"/>
      <c r="D605" s="126"/>
      <c r="E605" s="265"/>
      <c r="F605" s="125"/>
      <c r="G605" s="126"/>
      <c r="H605" s="126"/>
      <c r="I605" s="126"/>
    </row>
    <row r="606" spans="1:9" x14ac:dyDescent="0.35">
      <c r="A606" s="125"/>
      <c r="B606" s="126"/>
      <c r="C606" s="127"/>
      <c r="D606" s="126"/>
      <c r="E606" s="265"/>
      <c r="F606" s="125"/>
      <c r="G606" s="126"/>
      <c r="H606" s="126"/>
      <c r="I606" s="126"/>
    </row>
    <row r="607" spans="1:9" x14ac:dyDescent="0.35">
      <c r="A607" s="125"/>
      <c r="B607" s="126"/>
      <c r="C607" s="127"/>
      <c r="D607" s="126"/>
      <c r="E607" s="265"/>
      <c r="F607" s="125"/>
      <c r="G607" s="126"/>
      <c r="H607" s="126"/>
      <c r="I607" s="126"/>
    </row>
    <row r="608" spans="1:9" x14ac:dyDescent="0.35">
      <c r="A608" s="125"/>
      <c r="B608" s="126"/>
      <c r="C608" s="127"/>
      <c r="D608" s="126"/>
      <c r="E608" s="265"/>
      <c r="F608" s="125"/>
      <c r="G608" s="126"/>
      <c r="H608" s="126"/>
      <c r="I608" s="126"/>
    </row>
    <row r="609" spans="1:9" x14ac:dyDescent="0.35">
      <c r="A609" s="125"/>
      <c r="B609" s="126"/>
      <c r="C609" s="127"/>
      <c r="D609" s="126"/>
      <c r="E609" s="265"/>
      <c r="F609" s="125"/>
      <c r="G609" s="126"/>
      <c r="H609" s="126"/>
      <c r="I609" s="126"/>
    </row>
    <row r="610" spans="1:9" x14ac:dyDescent="0.35">
      <c r="A610" s="125"/>
      <c r="B610" s="126"/>
      <c r="C610" s="127"/>
      <c r="D610" s="126"/>
      <c r="E610" s="265"/>
      <c r="F610" s="125"/>
      <c r="G610" s="126"/>
      <c r="H610" s="126"/>
      <c r="I610" s="126"/>
    </row>
    <row r="611" spans="1:9" x14ac:dyDescent="0.35">
      <c r="A611" s="125"/>
      <c r="B611" s="126"/>
      <c r="C611" s="127"/>
      <c r="D611" s="126"/>
      <c r="E611" s="265"/>
      <c r="F611" s="125"/>
      <c r="G611" s="126"/>
      <c r="H611" s="126"/>
      <c r="I611" s="126"/>
    </row>
    <row r="612" spans="1:9" x14ac:dyDescent="0.35">
      <c r="A612" s="125"/>
      <c r="B612" s="126"/>
      <c r="C612" s="127"/>
      <c r="D612" s="126"/>
      <c r="E612" s="265"/>
      <c r="F612" s="125"/>
      <c r="G612" s="126"/>
      <c r="H612" s="126"/>
      <c r="I612" s="126"/>
    </row>
    <row r="613" spans="1:9" x14ac:dyDescent="0.35">
      <c r="A613" s="125"/>
      <c r="B613" s="126"/>
      <c r="C613" s="127"/>
      <c r="D613" s="126"/>
      <c r="E613" s="265"/>
      <c r="F613" s="125"/>
      <c r="G613" s="126"/>
      <c r="H613" s="126"/>
      <c r="I613" s="126"/>
    </row>
    <row r="614" spans="1:9" x14ac:dyDescent="0.35">
      <c r="A614" s="125"/>
      <c r="B614" s="126"/>
      <c r="C614" s="127"/>
      <c r="D614" s="126"/>
      <c r="E614" s="265"/>
      <c r="F614" s="125"/>
      <c r="G614" s="126"/>
      <c r="H614" s="126"/>
      <c r="I614" s="126"/>
    </row>
    <row r="615" spans="1:9" x14ac:dyDescent="0.35">
      <c r="A615" s="125"/>
      <c r="B615" s="126"/>
      <c r="C615" s="127"/>
      <c r="D615" s="126"/>
      <c r="E615" s="265"/>
      <c r="F615" s="125"/>
      <c r="G615" s="126"/>
      <c r="H615" s="126"/>
      <c r="I615" s="126"/>
    </row>
    <row r="616" spans="1:9" x14ac:dyDescent="0.35">
      <c r="A616" s="125"/>
      <c r="B616" s="126"/>
      <c r="C616" s="127"/>
      <c r="D616" s="126"/>
      <c r="E616" s="265"/>
      <c r="F616" s="125"/>
      <c r="G616" s="126"/>
      <c r="H616" s="126"/>
      <c r="I616" s="126"/>
    </row>
    <row r="617" spans="1:9" x14ac:dyDescent="0.35">
      <c r="A617" s="125"/>
      <c r="B617" s="126"/>
      <c r="C617" s="127"/>
      <c r="D617" s="126"/>
      <c r="E617" s="265"/>
      <c r="F617" s="125"/>
      <c r="G617" s="126"/>
      <c r="H617" s="126"/>
      <c r="I617" s="126"/>
    </row>
    <row r="618" spans="1:9" x14ac:dyDescent="0.35">
      <c r="A618" s="125"/>
      <c r="B618" s="126"/>
      <c r="C618" s="127"/>
      <c r="D618" s="126"/>
      <c r="E618" s="265"/>
      <c r="F618" s="125"/>
      <c r="G618" s="126"/>
      <c r="H618" s="126"/>
      <c r="I618" s="126"/>
    </row>
    <row r="619" spans="1:9" x14ac:dyDescent="0.35">
      <c r="A619" s="125"/>
      <c r="B619" s="126"/>
      <c r="C619" s="127"/>
      <c r="D619" s="126"/>
      <c r="E619" s="265"/>
      <c r="F619" s="125"/>
      <c r="G619" s="126"/>
      <c r="H619" s="126"/>
      <c r="I619" s="126"/>
    </row>
    <row r="620" spans="1:9" x14ac:dyDescent="0.35">
      <c r="A620" s="125"/>
      <c r="B620" s="126"/>
      <c r="C620" s="127"/>
      <c r="D620" s="126"/>
      <c r="E620" s="265"/>
      <c r="F620" s="125"/>
      <c r="G620" s="126"/>
      <c r="H620" s="126"/>
      <c r="I620" s="126"/>
    </row>
    <row r="621" spans="1:9" x14ac:dyDescent="0.35">
      <c r="A621" s="125"/>
      <c r="B621" s="126"/>
      <c r="C621" s="127"/>
      <c r="D621" s="126"/>
      <c r="E621" s="265"/>
      <c r="F621" s="125"/>
      <c r="G621" s="126"/>
      <c r="H621" s="126"/>
      <c r="I621" s="126"/>
    </row>
    <row r="622" spans="1:9" x14ac:dyDescent="0.35">
      <c r="A622" s="125"/>
      <c r="B622" s="126"/>
      <c r="C622" s="127"/>
      <c r="D622" s="126"/>
      <c r="E622" s="265"/>
      <c r="F622" s="125"/>
      <c r="G622" s="126"/>
      <c r="H622" s="126"/>
      <c r="I622" s="126"/>
    </row>
    <row r="623" spans="1:9" x14ac:dyDescent="0.35">
      <c r="A623" s="125"/>
      <c r="B623" s="126"/>
      <c r="C623" s="127"/>
      <c r="D623" s="126"/>
      <c r="E623" s="265"/>
      <c r="F623" s="125"/>
      <c r="G623" s="126"/>
      <c r="H623" s="126"/>
      <c r="I623" s="126"/>
    </row>
    <row r="624" spans="1:9" x14ac:dyDescent="0.35">
      <c r="A624" s="125"/>
      <c r="B624" s="126"/>
      <c r="C624" s="127"/>
      <c r="D624" s="126"/>
      <c r="E624" s="265"/>
      <c r="F624" s="125"/>
      <c r="G624" s="126"/>
      <c r="H624" s="126"/>
      <c r="I624" s="126"/>
    </row>
    <row r="625" spans="1:9" x14ac:dyDescent="0.35">
      <c r="A625" s="125"/>
      <c r="B625" s="126"/>
      <c r="C625" s="127"/>
      <c r="D625" s="126"/>
      <c r="E625" s="265"/>
      <c r="F625" s="125"/>
      <c r="G625" s="126"/>
      <c r="H625" s="126"/>
      <c r="I625" s="126"/>
    </row>
    <row r="626" spans="1:9" x14ac:dyDescent="0.35">
      <c r="A626" s="125"/>
      <c r="B626" s="126"/>
      <c r="C626" s="127"/>
      <c r="D626" s="126"/>
      <c r="E626" s="265"/>
      <c r="F626" s="125"/>
      <c r="G626" s="126"/>
      <c r="H626" s="126"/>
      <c r="I626" s="126"/>
    </row>
    <row r="627" spans="1:9" x14ac:dyDescent="0.35">
      <c r="A627" s="125"/>
      <c r="B627" s="126"/>
      <c r="C627" s="127"/>
      <c r="D627" s="126"/>
      <c r="E627" s="265"/>
      <c r="F627" s="125"/>
      <c r="G627" s="126"/>
      <c r="H627" s="126"/>
      <c r="I627" s="126"/>
    </row>
    <row r="628" spans="1:9" x14ac:dyDescent="0.35">
      <c r="A628" s="125"/>
      <c r="B628" s="126"/>
      <c r="C628" s="127"/>
      <c r="D628" s="126"/>
      <c r="E628" s="265"/>
      <c r="F628" s="125"/>
      <c r="G628" s="126"/>
      <c r="H628" s="126"/>
      <c r="I628" s="126"/>
    </row>
    <row r="629" spans="1:9" x14ac:dyDescent="0.35">
      <c r="A629" s="125"/>
      <c r="B629" s="126"/>
      <c r="C629" s="127"/>
      <c r="D629" s="126"/>
      <c r="E629" s="265"/>
      <c r="F629" s="125"/>
      <c r="G629" s="126"/>
      <c r="H629" s="126"/>
      <c r="I629" s="126"/>
    </row>
    <row r="630" spans="1:9" x14ac:dyDescent="0.35">
      <c r="A630" s="125"/>
      <c r="B630" s="126"/>
      <c r="C630" s="127"/>
      <c r="D630" s="126"/>
      <c r="E630" s="265"/>
      <c r="F630" s="125"/>
      <c r="G630" s="126"/>
      <c r="H630" s="126"/>
      <c r="I630" s="126"/>
    </row>
    <row r="631" spans="1:9" x14ac:dyDescent="0.35">
      <c r="A631" s="125"/>
      <c r="B631" s="126"/>
      <c r="C631" s="127"/>
      <c r="D631" s="126"/>
      <c r="E631" s="265"/>
      <c r="F631" s="125"/>
      <c r="G631" s="126"/>
      <c r="H631" s="126"/>
      <c r="I631" s="126"/>
    </row>
    <row r="632" spans="1:9" x14ac:dyDescent="0.35">
      <c r="A632" s="125"/>
      <c r="B632" s="126"/>
      <c r="C632" s="127"/>
      <c r="D632" s="126"/>
      <c r="E632" s="265"/>
      <c r="F632" s="125"/>
      <c r="G632" s="126"/>
      <c r="H632" s="126"/>
      <c r="I632" s="126"/>
    </row>
    <row r="633" spans="1:9" x14ac:dyDescent="0.35">
      <c r="A633" s="125"/>
      <c r="B633" s="126"/>
      <c r="C633" s="127"/>
      <c r="D633" s="126"/>
      <c r="E633" s="265"/>
      <c r="F633" s="125"/>
      <c r="G633" s="126"/>
      <c r="H633" s="126"/>
      <c r="I633" s="126"/>
    </row>
    <row r="634" spans="1:9" x14ac:dyDescent="0.35">
      <c r="A634" s="125"/>
      <c r="B634" s="126"/>
      <c r="C634" s="127"/>
      <c r="D634" s="126"/>
      <c r="E634" s="265"/>
      <c r="F634" s="125"/>
      <c r="G634" s="126"/>
      <c r="H634" s="126"/>
      <c r="I634" s="126"/>
    </row>
    <row r="635" spans="1:9" x14ac:dyDescent="0.35">
      <c r="A635" s="125"/>
      <c r="B635" s="126"/>
      <c r="C635" s="127"/>
      <c r="D635" s="126"/>
      <c r="E635" s="265"/>
      <c r="F635" s="125"/>
      <c r="G635" s="126"/>
      <c r="H635" s="126"/>
      <c r="I635" s="126"/>
    </row>
    <row r="636" spans="1:9" x14ac:dyDescent="0.35">
      <c r="A636" s="125"/>
      <c r="B636" s="126"/>
      <c r="C636" s="127"/>
      <c r="D636" s="126"/>
      <c r="E636" s="265"/>
      <c r="F636" s="125"/>
      <c r="G636" s="126"/>
      <c r="H636" s="126"/>
      <c r="I636" s="126"/>
    </row>
    <row r="637" spans="1:9" x14ac:dyDescent="0.35">
      <c r="A637" s="125"/>
      <c r="B637" s="126"/>
      <c r="C637" s="127"/>
      <c r="D637" s="126"/>
      <c r="E637" s="265"/>
      <c r="F637" s="125"/>
      <c r="G637" s="126"/>
      <c r="H637" s="126"/>
      <c r="I637" s="126"/>
    </row>
    <row r="638" spans="1:9" x14ac:dyDescent="0.35">
      <c r="A638" s="125"/>
      <c r="B638" s="126"/>
      <c r="C638" s="127"/>
      <c r="D638" s="126"/>
      <c r="E638" s="265"/>
      <c r="F638" s="125"/>
      <c r="G638" s="126"/>
      <c r="H638" s="126"/>
      <c r="I638" s="126"/>
    </row>
    <row r="639" spans="1:9" x14ac:dyDescent="0.35">
      <c r="A639" s="125"/>
      <c r="B639" s="126"/>
      <c r="C639" s="127"/>
      <c r="D639" s="126"/>
      <c r="E639" s="265"/>
      <c r="F639" s="125"/>
      <c r="G639" s="126"/>
      <c r="H639" s="126"/>
      <c r="I639" s="126"/>
    </row>
    <row r="640" spans="1:9" x14ac:dyDescent="0.35">
      <c r="A640" s="125"/>
      <c r="B640" s="126"/>
      <c r="C640" s="127"/>
      <c r="D640" s="126"/>
      <c r="E640" s="265"/>
      <c r="F640" s="125"/>
      <c r="G640" s="126"/>
      <c r="H640" s="126"/>
      <c r="I640" s="126"/>
    </row>
    <row r="641" spans="1:9" x14ac:dyDescent="0.35">
      <c r="A641" s="125"/>
      <c r="B641" s="126"/>
      <c r="C641" s="127"/>
      <c r="D641" s="126"/>
      <c r="E641" s="265"/>
      <c r="F641" s="125"/>
      <c r="G641" s="126"/>
      <c r="H641" s="126"/>
      <c r="I641" s="126"/>
    </row>
    <row r="642" spans="1:9" x14ac:dyDescent="0.35">
      <c r="A642" s="125"/>
      <c r="B642" s="126"/>
      <c r="C642" s="127"/>
      <c r="D642" s="126"/>
      <c r="E642" s="265"/>
      <c r="F642" s="125"/>
      <c r="G642" s="126"/>
      <c r="H642" s="126"/>
      <c r="I642" s="126"/>
    </row>
    <row r="643" spans="1:9" x14ac:dyDescent="0.35">
      <c r="A643" s="125"/>
      <c r="B643" s="126"/>
      <c r="C643" s="127"/>
      <c r="D643" s="126"/>
      <c r="E643" s="265"/>
      <c r="F643" s="125"/>
      <c r="G643" s="126"/>
      <c r="H643" s="126"/>
      <c r="I643" s="126"/>
    </row>
    <row r="644" spans="1:9" x14ac:dyDescent="0.35">
      <c r="A644" s="125"/>
      <c r="B644" s="126"/>
      <c r="C644" s="127"/>
      <c r="D644" s="126"/>
      <c r="E644" s="265"/>
      <c r="F644" s="125"/>
      <c r="G644" s="126"/>
      <c r="H644" s="126"/>
      <c r="I644" s="126"/>
    </row>
    <row r="645" spans="1:9" x14ac:dyDescent="0.35">
      <c r="A645" s="125"/>
      <c r="B645" s="126"/>
      <c r="C645" s="127"/>
      <c r="D645" s="126"/>
      <c r="E645" s="265"/>
      <c r="F645" s="125"/>
      <c r="G645" s="126"/>
      <c r="H645" s="126"/>
      <c r="I645" s="126"/>
    </row>
    <row r="646" spans="1:9" x14ac:dyDescent="0.35">
      <c r="A646" s="125"/>
      <c r="B646" s="126"/>
      <c r="C646" s="127"/>
      <c r="D646" s="126"/>
      <c r="E646" s="265"/>
      <c r="F646" s="125"/>
      <c r="G646" s="126"/>
      <c r="H646" s="126"/>
      <c r="I646" s="126"/>
    </row>
    <row r="647" spans="1:9" x14ac:dyDescent="0.35">
      <c r="A647" s="125"/>
      <c r="B647" s="126"/>
      <c r="C647" s="127"/>
      <c r="D647" s="126"/>
      <c r="E647" s="265"/>
      <c r="F647" s="125"/>
      <c r="G647" s="126"/>
      <c r="H647" s="126"/>
      <c r="I647" s="126"/>
    </row>
    <row r="648" spans="1:9" x14ac:dyDescent="0.35">
      <c r="A648" s="125"/>
      <c r="B648" s="126"/>
      <c r="C648" s="127"/>
      <c r="D648" s="126"/>
      <c r="E648" s="265"/>
      <c r="F648" s="125"/>
      <c r="G648" s="126"/>
      <c r="H648" s="126"/>
      <c r="I648" s="126"/>
    </row>
    <row r="649" spans="1:9" x14ac:dyDescent="0.35">
      <c r="A649" s="125"/>
      <c r="B649" s="126"/>
      <c r="C649" s="127"/>
      <c r="D649" s="126"/>
      <c r="E649" s="265"/>
      <c r="F649" s="125"/>
      <c r="G649" s="126"/>
      <c r="H649" s="126"/>
      <c r="I649" s="126"/>
    </row>
    <row r="650" spans="1:9" x14ac:dyDescent="0.35">
      <c r="A650" s="125"/>
      <c r="B650" s="126"/>
      <c r="C650" s="127"/>
      <c r="D650" s="126"/>
      <c r="E650" s="265"/>
      <c r="F650" s="125"/>
      <c r="G650" s="126"/>
      <c r="H650" s="126"/>
      <c r="I650" s="126"/>
    </row>
    <row r="651" spans="1:9" x14ac:dyDescent="0.35">
      <c r="A651" s="125"/>
      <c r="B651" s="126"/>
      <c r="C651" s="127"/>
      <c r="D651" s="126"/>
      <c r="E651" s="265"/>
      <c r="F651" s="125"/>
      <c r="G651" s="126"/>
      <c r="H651" s="126"/>
      <c r="I651" s="126"/>
    </row>
    <row r="652" spans="1:9" x14ac:dyDescent="0.35">
      <c r="A652" s="125"/>
      <c r="B652" s="126"/>
      <c r="C652" s="127"/>
      <c r="D652" s="126"/>
      <c r="E652" s="265"/>
      <c r="F652" s="125"/>
      <c r="G652" s="126"/>
      <c r="H652" s="126"/>
      <c r="I652" s="126"/>
    </row>
    <row r="653" spans="1:9" x14ac:dyDescent="0.35">
      <c r="A653" s="125"/>
      <c r="B653" s="126"/>
      <c r="C653" s="127"/>
      <c r="D653" s="126"/>
      <c r="E653" s="265"/>
      <c r="F653" s="125"/>
      <c r="G653" s="126"/>
      <c r="H653" s="126"/>
      <c r="I653" s="126"/>
    </row>
    <row r="654" spans="1:9" x14ac:dyDescent="0.35">
      <c r="A654" s="125"/>
      <c r="B654" s="126"/>
      <c r="C654" s="127"/>
      <c r="D654" s="126"/>
      <c r="E654" s="265"/>
      <c r="F654" s="125"/>
      <c r="G654" s="126"/>
      <c r="H654" s="126"/>
      <c r="I654" s="126"/>
    </row>
    <row r="655" spans="1:9" x14ac:dyDescent="0.35">
      <c r="A655" s="125"/>
      <c r="B655" s="126"/>
      <c r="C655" s="127"/>
      <c r="D655" s="126"/>
      <c r="E655" s="265"/>
      <c r="F655" s="125"/>
      <c r="G655" s="126"/>
      <c r="H655" s="126"/>
      <c r="I655" s="126"/>
    </row>
    <row r="656" spans="1:9" x14ac:dyDescent="0.35">
      <c r="A656" s="125"/>
      <c r="B656" s="126"/>
      <c r="C656" s="127"/>
      <c r="D656" s="126"/>
      <c r="E656" s="265"/>
      <c r="F656" s="125"/>
      <c r="G656" s="126"/>
      <c r="H656" s="126"/>
      <c r="I656" s="126"/>
    </row>
    <row r="657" spans="1:9" x14ac:dyDescent="0.35">
      <c r="A657" s="125"/>
      <c r="B657" s="126"/>
      <c r="C657" s="127"/>
      <c r="D657" s="126"/>
      <c r="E657" s="265"/>
      <c r="F657" s="125"/>
      <c r="G657" s="126"/>
      <c r="H657" s="126"/>
      <c r="I657" s="126"/>
    </row>
    <row r="658" spans="1:9" x14ac:dyDescent="0.35">
      <c r="A658" s="125"/>
      <c r="B658" s="126"/>
      <c r="C658" s="127"/>
      <c r="D658" s="126"/>
      <c r="E658" s="265"/>
      <c r="F658" s="125"/>
      <c r="G658" s="126"/>
      <c r="H658" s="126"/>
      <c r="I658" s="126"/>
    </row>
    <row r="659" spans="1:9" x14ac:dyDescent="0.35">
      <c r="A659" s="125"/>
      <c r="B659" s="126"/>
      <c r="C659" s="127"/>
      <c r="D659" s="126"/>
      <c r="E659" s="265"/>
      <c r="F659" s="125"/>
      <c r="G659" s="126"/>
      <c r="H659" s="126"/>
      <c r="I659" s="126"/>
    </row>
    <row r="660" spans="1:9" x14ac:dyDescent="0.35">
      <c r="A660" s="125"/>
      <c r="B660" s="126"/>
      <c r="C660" s="127"/>
      <c r="D660" s="126"/>
      <c r="E660" s="265"/>
      <c r="F660" s="125"/>
      <c r="G660" s="126"/>
      <c r="H660" s="126"/>
      <c r="I660" s="126"/>
    </row>
    <row r="661" spans="1:9" x14ac:dyDescent="0.35">
      <c r="A661" s="125"/>
      <c r="B661" s="126"/>
      <c r="C661" s="127"/>
      <c r="D661" s="126"/>
      <c r="E661" s="265"/>
      <c r="F661" s="125"/>
      <c r="G661" s="126"/>
      <c r="H661" s="126"/>
      <c r="I661" s="126"/>
    </row>
    <row r="662" spans="1:9" x14ac:dyDescent="0.35">
      <c r="A662" s="125"/>
      <c r="B662" s="126"/>
      <c r="C662" s="127"/>
      <c r="D662" s="126"/>
      <c r="E662" s="265"/>
      <c r="F662" s="125"/>
      <c r="G662" s="126"/>
      <c r="H662" s="126"/>
      <c r="I662" s="126"/>
    </row>
    <row r="663" spans="1:9" x14ac:dyDescent="0.35">
      <c r="A663" s="125"/>
      <c r="B663" s="126"/>
      <c r="C663" s="127"/>
      <c r="D663" s="126"/>
      <c r="E663" s="265"/>
      <c r="F663" s="125"/>
      <c r="G663" s="126"/>
      <c r="H663" s="126"/>
      <c r="I663" s="126"/>
    </row>
    <row r="664" spans="1:9" x14ac:dyDescent="0.35">
      <c r="A664" s="125"/>
      <c r="B664" s="126"/>
      <c r="C664" s="127"/>
      <c r="D664" s="126"/>
      <c r="E664" s="265"/>
      <c r="F664" s="125"/>
      <c r="G664" s="126"/>
      <c r="H664" s="126"/>
      <c r="I664" s="126"/>
    </row>
    <row r="665" spans="1:9" x14ac:dyDescent="0.35">
      <c r="A665" s="125"/>
      <c r="B665" s="126"/>
      <c r="C665" s="127"/>
      <c r="D665" s="126"/>
      <c r="E665" s="265"/>
      <c r="F665" s="125"/>
      <c r="G665" s="126"/>
      <c r="H665" s="126"/>
      <c r="I665" s="126"/>
    </row>
    <row r="666" spans="1:9" x14ac:dyDescent="0.35">
      <c r="A666" s="125"/>
      <c r="B666" s="126"/>
      <c r="C666" s="127"/>
      <c r="D666" s="126"/>
      <c r="E666" s="265"/>
      <c r="F666" s="125"/>
      <c r="G666" s="126"/>
      <c r="H666" s="126"/>
      <c r="I666" s="126"/>
    </row>
    <row r="667" spans="1:9" x14ac:dyDescent="0.35">
      <c r="A667" s="125"/>
      <c r="B667" s="126"/>
      <c r="C667" s="127"/>
      <c r="D667" s="126"/>
      <c r="E667" s="265"/>
      <c r="F667" s="125"/>
      <c r="G667" s="126"/>
      <c r="H667" s="126"/>
      <c r="I667" s="126"/>
    </row>
    <row r="668" spans="1:9" x14ac:dyDescent="0.35">
      <c r="A668" s="125"/>
      <c r="B668" s="126"/>
      <c r="C668" s="127"/>
      <c r="D668" s="126"/>
      <c r="E668" s="265"/>
      <c r="F668" s="125"/>
      <c r="G668" s="126"/>
      <c r="H668" s="126"/>
      <c r="I668" s="126"/>
    </row>
    <row r="669" spans="1:9" x14ac:dyDescent="0.35">
      <c r="A669" s="125"/>
      <c r="B669" s="126"/>
      <c r="C669" s="127"/>
      <c r="D669" s="126"/>
      <c r="E669" s="265"/>
      <c r="F669" s="125"/>
      <c r="G669" s="126"/>
      <c r="H669" s="126"/>
      <c r="I669" s="126"/>
    </row>
    <row r="670" spans="1:9" x14ac:dyDescent="0.35">
      <c r="A670" s="125"/>
      <c r="B670" s="126"/>
      <c r="C670" s="127"/>
      <c r="D670" s="126"/>
      <c r="E670" s="265"/>
      <c r="F670" s="125"/>
      <c r="G670" s="126"/>
      <c r="H670" s="126"/>
      <c r="I670" s="126"/>
    </row>
    <row r="671" spans="1:9" x14ac:dyDescent="0.35">
      <c r="A671" s="125"/>
      <c r="B671" s="126"/>
      <c r="C671" s="127"/>
      <c r="D671" s="126"/>
      <c r="E671" s="265"/>
      <c r="F671" s="125"/>
      <c r="G671" s="126"/>
      <c r="H671" s="126"/>
      <c r="I671" s="126"/>
    </row>
    <row r="672" spans="1:9" x14ac:dyDescent="0.35">
      <c r="A672" s="125"/>
      <c r="B672" s="126"/>
      <c r="C672" s="127"/>
      <c r="D672" s="126"/>
      <c r="E672" s="265"/>
      <c r="F672" s="125"/>
      <c r="G672" s="126"/>
      <c r="H672" s="126"/>
      <c r="I672" s="126"/>
    </row>
    <row r="673" spans="1:9" x14ac:dyDescent="0.35">
      <c r="A673" s="125"/>
      <c r="B673" s="126"/>
      <c r="C673" s="127"/>
      <c r="D673" s="126"/>
      <c r="E673" s="265"/>
      <c r="F673" s="125"/>
      <c r="G673" s="126"/>
      <c r="H673" s="126"/>
      <c r="I673" s="126"/>
    </row>
    <row r="674" spans="1:9" x14ac:dyDescent="0.35">
      <c r="A674" s="125"/>
      <c r="B674" s="126"/>
      <c r="C674" s="127"/>
      <c r="D674" s="126"/>
      <c r="E674" s="265"/>
      <c r="F674" s="125"/>
      <c r="G674" s="126"/>
      <c r="H674" s="126"/>
      <c r="I674" s="126"/>
    </row>
    <row r="675" spans="1:9" x14ac:dyDescent="0.35">
      <c r="A675" s="125"/>
      <c r="B675" s="126"/>
      <c r="C675" s="127"/>
      <c r="D675" s="126"/>
      <c r="E675" s="265"/>
      <c r="F675" s="125"/>
      <c r="G675" s="126"/>
      <c r="H675" s="126"/>
      <c r="I675" s="126"/>
    </row>
    <row r="676" spans="1:9" x14ac:dyDescent="0.35">
      <c r="A676" s="125"/>
      <c r="B676" s="126"/>
      <c r="C676" s="127"/>
      <c r="D676" s="126"/>
      <c r="E676" s="265"/>
      <c r="F676" s="125"/>
      <c r="G676" s="126"/>
      <c r="H676" s="126"/>
      <c r="I676" s="126"/>
    </row>
    <row r="677" spans="1:9" x14ac:dyDescent="0.35">
      <c r="A677" s="125"/>
      <c r="B677" s="126"/>
      <c r="C677" s="127"/>
      <c r="D677" s="126"/>
      <c r="E677" s="265"/>
      <c r="F677" s="125"/>
      <c r="G677" s="126"/>
      <c r="H677" s="126"/>
      <c r="I677" s="126"/>
    </row>
    <row r="678" spans="1:9" x14ac:dyDescent="0.35">
      <c r="A678" s="125"/>
      <c r="B678" s="126"/>
      <c r="C678" s="127"/>
      <c r="D678" s="126"/>
      <c r="E678" s="265"/>
      <c r="F678" s="125"/>
      <c r="G678" s="126"/>
      <c r="H678" s="126"/>
      <c r="I678" s="126"/>
    </row>
    <row r="679" spans="1:9" x14ac:dyDescent="0.35">
      <c r="A679" s="125"/>
      <c r="B679" s="126"/>
      <c r="C679" s="127"/>
      <c r="D679" s="126"/>
      <c r="E679" s="265"/>
      <c r="F679" s="125"/>
      <c r="G679" s="126"/>
      <c r="H679" s="126"/>
      <c r="I679" s="126"/>
    </row>
    <row r="680" spans="1:9" x14ac:dyDescent="0.35">
      <c r="A680" s="125"/>
      <c r="B680" s="126"/>
      <c r="C680" s="127"/>
      <c r="D680" s="126"/>
      <c r="E680" s="265"/>
      <c r="F680" s="125"/>
      <c r="G680" s="126"/>
      <c r="H680" s="126"/>
      <c r="I680" s="126"/>
    </row>
    <row r="681" spans="1:9" x14ac:dyDescent="0.35">
      <c r="A681" s="125"/>
      <c r="B681" s="126"/>
      <c r="C681" s="127"/>
      <c r="D681" s="126"/>
      <c r="E681" s="265"/>
      <c r="F681" s="125"/>
      <c r="G681" s="126"/>
      <c r="H681" s="126"/>
      <c r="I681" s="126"/>
    </row>
    <row r="682" spans="1:9" x14ac:dyDescent="0.35">
      <c r="A682" s="125"/>
      <c r="B682" s="126"/>
      <c r="C682" s="127"/>
      <c r="D682" s="126"/>
      <c r="E682" s="265"/>
      <c r="F682" s="125"/>
      <c r="G682" s="126"/>
      <c r="H682" s="126"/>
      <c r="I682" s="126"/>
    </row>
  </sheetData>
  <mergeCells count="87">
    <mergeCell ref="H29:H32"/>
    <mergeCell ref="F29:F32"/>
    <mergeCell ref="C77:C78"/>
    <mergeCell ref="D101:D104"/>
    <mergeCell ref="B97:B100"/>
    <mergeCell ref="B101:B104"/>
    <mergeCell ref="C101:C104"/>
    <mergeCell ref="C97:C100"/>
    <mergeCell ref="D97:D100"/>
    <mergeCell ref="C90:C93"/>
    <mergeCell ref="B90:B93"/>
    <mergeCell ref="C75:C76"/>
    <mergeCell ref="E56:E57"/>
    <mergeCell ref="B43:B52"/>
    <mergeCell ref="B37:B38"/>
    <mergeCell ref="E54:E55"/>
    <mergeCell ref="B82:B89"/>
    <mergeCell ref="B110:B112"/>
    <mergeCell ref="C110:C112"/>
    <mergeCell ref="C18:C27"/>
    <mergeCell ref="C29:C32"/>
    <mergeCell ref="B18:B27"/>
    <mergeCell ref="B29:B32"/>
    <mergeCell ref="B40:B42"/>
    <mergeCell ref="C60:C61"/>
    <mergeCell ref="C37:C38"/>
    <mergeCell ref="C70:C73"/>
    <mergeCell ref="C54:C55"/>
    <mergeCell ref="C43:C52"/>
    <mergeCell ref="C40:C42"/>
    <mergeCell ref="B77:B78"/>
    <mergeCell ref="B54:B55"/>
    <mergeCell ref="C6:C8"/>
    <mergeCell ref="B6:B8"/>
    <mergeCell ref="C11:C17"/>
    <mergeCell ref="B11:B17"/>
    <mergeCell ref="B9:B10"/>
    <mergeCell ref="C9:C10"/>
    <mergeCell ref="F18:F27"/>
    <mergeCell ref="F11:F17"/>
    <mergeCell ref="E11:E17"/>
    <mergeCell ref="D11:D17"/>
    <mergeCell ref="D6:D8"/>
    <mergeCell ref="E6:E8"/>
    <mergeCell ref="D9:D10"/>
    <mergeCell ref="E9:E10"/>
    <mergeCell ref="E18:E27"/>
    <mergeCell ref="D18:D27"/>
    <mergeCell ref="B60:B61"/>
    <mergeCell ref="B75:B76"/>
    <mergeCell ref="B68:B69"/>
    <mergeCell ref="B64:B65"/>
    <mergeCell ref="B62:B63"/>
    <mergeCell ref="B56:B59"/>
    <mergeCell ref="D54:D55"/>
    <mergeCell ref="D66:D67"/>
    <mergeCell ref="E66:E67"/>
    <mergeCell ref="D75:D76"/>
    <mergeCell ref="E75:E76"/>
    <mergeCell ref="E68:E69"/>
    <mergeCell ref="E70:E73"/>
    <mergeCell ref="D60:D61"/>
    <mergeCell ref="E60:E61"/>
    <mergeCell ref="D56:D57"/>
    <mergeCell ref="D64:D65"/>
    <mergeCell ref="E64:E65"/>
    <mergeCell ref="D58:D59"/>
    <mergeCell ref="B70:B73"/>
    <mergeCell ref="B66:B67"/>
    <mergeCell ref="E58:E59"/>
    <mergeCell ref="E62:E63"/>
    <mergeCell ref="C82:C89"/>
    <mergeCell ref="D82:D89"/>
    <mergeCell ref="E82:E89"/>
    <mergeCell ref="C66:C67"/>
    <mergeCell ref="D70:D73"/>
    <mergeCell ref="C64:C65"/>
    <mergeCell ref="D68:D69"/>
    <mergeCell ref="C62:C63"/>
    <mergeCell ref="C56:C59"/>
    <mergeCell ref="C68:C69"/>
    <mergeCell ref="D62:D63"/>
    <mergeCell ref="I97:I100"/>
    <mergeCell ref="F97:F100"/>
    <mergeCell ref="E97:E100"/>
    <mergeCell ref="D77:D78"/>
    <mergeCell ref="E77:E78"/>
  </mergeCells>
  <phoneticPr fontId="11" type="noConversion"/>
  <conditionalFormatting sqref="J6:J28">
    <cfRule type="cellIs" dxfId="56" priority="727" operator="equal">
      <formula>#REF!</formula>
    </cfRule>
    <cfRule type="cellIs" dxfId="55" priority="728" operator="equal">
      <formula>#REF!</formula>
    </cfRule>
    <cfRule type="cellIs" dxfId="54" priority="729" operator="equal">
      <formula>#REF!</formula>
    </cfRule>
  </conditionalFormatting>
  <conditionalFormatting sqref="J6:J112">
    <cfRule type="cellIs" dxfId="53" priority="1" operator="equal">
      <formula>"Fail"</formula>
    </cfRule>
    <cfRule type="cellIs" dxfId="52" priority="2" operator="equal">
      <formula>"Pass"</formula>
    </cfRule>
  </conditionalFormatting>
  <conditionalFormatting sqref="J29:J32">
    <cfRule type="cellIs" dxfId="51" priority="19" operator="equal">
      <formula>#REF!</formula>
    </cfRule>
    <cfRule type="cellIs" dxfId="50" priority="20" operator="equal">
      <formula>#REF!</formula>
    </cfRule>
    <cfRule type="cellIs" dxfId="49" priority="21" operator="equal">
      <formula>#REF!</formula>
    </cfRule>
  </conditionalFormatting>
  <conditionalFormatting sqref="J35:J78 J96:J106">
    <cfRule type="cellIs" dxfId="48" priority="676" operator="equal">
      <formula>#REF!</formula>
    </cfRule>
    <cfRule type="cellIs" dxfId="47" priority="677" operator="equal">
      <formula>#REF!</formula>
    </cfRule>
    <cfRule type="cellIs" dxfId="46" priority="678" operator="equal">
      <formula>#REF!</formula>
    </cfRule>
  </conditionalFormatting>
  <conditionalFormatting sqref="J81:J93">
    <cfRule type="cellIs" dxfId="45" priority="259" operator="equal">
      <formula>#REF!</formula>
    </cfRule>
    <cfRule type="cellIs" dxfId="44" priority="260" operator="equal">
      <formula>#REF!</formula>
    </cfRule>
    <cfRule type="cellIs" dxfId="43" priority="261" operator="equal">
      <formula>#REF!</formula>
    </cfRule>
  </conditionalFormatting>
  <conditionalFormatting sqref="J109:J112">
    <cfRule type="cellIs" dxfId="42" priority="3" operator="equal">
      <formula>#REF!</formula>
    </cfRule>
    <cfRule type="cellIs" dxfId="41" priority="4" operator="equal">
      <formula>#REF!</formula>
    </cfRule>
    <cfRule type="cellIs" dxfId="40" priority="5" operator="equal">
      <formula>#REF!</formula>
    </cfRule>
  </conditionalFormatting>
  <conditionalFormatting sqref="L109:L112">
    <cfRule type="cellIs" dxfId="39" priority="6" operator="equal">
      <formula>#REF!</formula>
    </cfRule>
    <cfRule type="cellIs" dxfId="38" priority="7" operator="equal">
      <formula>#REF!</formula>
    </cfRule>
    <cfRule type="cellIs" dxfId="37" priority="8" operator="equal">
      <formula>#REF!</formula>
    </cfRule>
  </conditionalFormatting>
  <dataValidations count="2">
    <dataValidation type="list" allowBlank="1" showInputMessage="1" showErrorMessage="1" sqref="L109:L112" xr:uid="{3F4CAF0F-14A6-4206-8A55-69D3A0DD40DA}">
      <formula1>$J$116:$J$119</formula1>
    </dataValidation>
    <dataValidation type="list" allowBlank="1" showInputMessage="1" showErrorMessage="1" sqref="J109:J112 J96:J106 J6:J32 J35:J78 J81:J93" xr:uid="{4E062797-1144-4904-994A-1813AF0C1883}">
      <formula1>$J$116:$J$120</formula1>
    </dataValidation>
  </dataValidations>
  <pageMargins left="0.23622047244094491" right="0.23622047244094491" top="0.74803149606299213" bottom="0.74803149606299213" header="0.31496062992125984" footer="0.31496062992125984"/>
  <pageSetup paperSize="8" scale="2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625F-0D2B-4E4C-B0DF-02810FBE5D3F}">
  <sheetPr>
    <pageSetUpPr fitToPage="1"/>
  </sheetPr>
  <dimension ref="A1:AX420"/>
  <sheetViews>
    <sheetView zoomScale="80" zoomScaleNormal="80" workbookViewId="0">
      <selection activeCell="A4" sqref="A4"/>
    </sheetView>
  </sheetViews>
  <sheetFormatPr defaultColWidth="9" defaultRowHeight="14.5" outlineLevelRow="1" x14ac:dyDescent="0.35"/>
  <cols>
    <col min="1" max="1" width="18.7265625" style="313" customWidth="1"/>
    <col min="2" max="2" width="13" style="5" customWidth="1"/>
    <col min="3" max="3" width="69.54296875" style="13" customWidth="1"/>
    <col min="4" max="4" width="17.453125" style="5" customWidth="1"/>
    <col min="5" max="5" width="13.453125" style="5" customWidth="1"/>
    <col min="6" max="6" width="46.81640625" style="313" customWidth="1"/>
    <col min="7" max="7" width="49.453125" style="5" customWidth="1"/>
    <col min="8" max="8" width="48" style="5" customWidth="1"/>
    <col min="9" max="9" width="57" style="5" customWidth="1"/>
    <col min="10" max="10" width="16.7265625" style="5" customWidth="1"/>
    <col min="11" max="11" width="65.54296875" style="5" customWidth="1"/>
    <col min="12" max="12" width="17.1796875" style="5" bestFit="1" customWidth="1"/>
    <col min="13" max="13" width="4.1796875" style="15" hidden="1" customWidth="1"/>
    <col min="14" max="14" width="12.26953125" style="5" hidden="1" customWidth="1"/>
    <col min="15" max="40" width="9" style="126"/>
    <col min="41" max="16384" width="9" style="5"/>
  </cols>
  <sheetData>
    <row r="1" spans="1:50" x14ac:dyDescent="0.35">
      <c r="A1" s="284"/>
      <c r="B1" s="307"/>
      <c r="C1" s="23" t="s">
        <v>917</v>
      </c>
      <c r="D1" s="284"/>
      <c r="E1" s="276"/>
      <c r="F1" s="276"/>
      <c r="G1" s="1"/>
      <c r="H1" s="1"/>
      <c r="I1" s="1"/>
      <c r="J1" s="308"/>
      <c r="K1" s="3"/>
      <c r="L1" s="3"/>
      <c r="M1" s="4"/>
      <c r="AO1" s="126"/>
      <c r="AP1" s="126"/>
      <c r="AQ1" s="126"/>
      <c r="AR1" s="126"/>
      <c r="AS1" s="126"/>
      <c r="AT1" s="126"/>
      <c r="AU1" s="126"/>
      <c r="AV1" s="126"/>
      <c r="AW1" s="126"/>
      <c r="AX1" s="126"/>
    </row>
    <row r="2" spans="1:50" ht="13.4" hidden="1" customHeight="1" outlineLevel="1" x14ac:dyDescent="0.35">
      <c r="A2" s="1"/>
      <c r="B2" s="1"/>
      <c r="C2" s="1"/>
      <c r="D2" s="1"/>
      <c r="E2" s="1"/>
      <c r="F2" s="1"/>
      <c r="G2" s="1"/>
      <c r="H2" s="1"/>
      <c r="I2" s="1"/>
      <c r="J2" s="1"/>
      <c r="K2" s="1"/>
      <c r="L2" s="1"/>
      <c r="M2" s="4"/>
      <c r="AO2" s="126"/>
      <c r="AP2" s="126"/>
      <c r="AQ2" s="126"/>
      <c r="AR2" s="126"/>
      <c r="AS2" s="126"/>
      <c r="AT2" s="126"/>
      <c r="AU2" s="126"/>
      <c r="AV2" s="126"/>
      <c r="AW2" s="126"/>
      <c r="AX2" s="126"/>
    </row>
    <row r="3" spans="1:50" ht="14.25" hidden="1" customHeight="1" outlineLevel="1" x14ac:dyDescent="0.35">
      <c r="A3" s="8"/>
      <c r="B3" s="309"/>
      <c r="C3" s="7"/>
      <c r="D3" s="8"/>
      <c r="E3" s="8"/>
      <c r="F3" s="8"/>
      <c r="G3" s="8"/>
      <c r="H3" s="8"/>
      <c r="I3" s="8"/>
      <c r="J3" s="310"/>
      <c r="K3" s="10"/>
      <c r="L3" s="10"/>
      <c r="M3" s="4"/>
      <c r="AO3" s="126"/>
      <c r="AP3" s="126"/>
      <c r="AQ3" s="126"/>
      <c r="AR3" s="126"/>
      <c r="AS3" s="126"/>
      <c r="AT3" s="126"/>
      <c r="AU3" s="126"/>
      <c r="AV3" s="126"/>
      <c r="AW3" s="126"/>
      <c r="AX3" s="126"/>
    </row>
    <row r="4" spans="1:50" ht="50.25" customHeight="1" collapsed="1" x14ac:dyDescent="0.35">
      <c r="A4" s="136" t="s">
        <v>216</v>
      </c>
      <c r="B4" s="25" t="s">
        <v>26</v>
      </c>
      <c r="C4" s="19" t="s">
        <v>0</v>
      </c>
      <c r="D4" s="20" t="s">
        <v>484</v>
      </c>
      <c r="E4" s="20" t="s">
        <v>752</v>
      </c>
      <c r="F4" s="21" t="s">
        <v>16</v>
      </c>
      <c r="G4" s="21" t="s">
        <v>239</v>
      </c>
      <c r="H4" s="22" t="s">
        <v>1</v>
      </c>
      <c r="I4" s="22" t="s">
        <v>15</v>
      </c>
      <c r="J4" s="18" t="s">
        <v>2</v>
      </c>
      <c r="K4" s="18" t="s">
        <v>288</v>
      </c>
      <c r="L4" s="18" t="s">
        <v>3</v>
      </c>
      <c r="M4" s="304" t="s">
        <v>4</v>
      </c>
      <c r="N4" s="103" t="s">
        <v>322</v>
      </c>
      <c r="AO4" s="126"/>
      <c r="AP4" s="126"/>
      <c r="AQ4" s="126"/>
      <c r="AR4" s="126"/>
      <c r="AS4" s="126"/>
      <c r="AT4" s="126"/>
      <c r="AU4" s="126"/>
      <c r="AV4" s="126"/>
      <c r="AW4" s="126"/>
      <c r="AX4" s="126"/>
    </row>
    <row r="5" spans="1:50" ht="13" x14ac:dyDescent="0.35">
      <c r="A5" s="324" t="s">
        <v>643</v>
      </c>
      <c r="B5" s="201"/>
      <c r="C5" s="27"/>
      <c r="D5" s="28"/>
      <c r="E5" s="28"/>
      <c r="F5" s="28"/>
      <c r="G5" s="28"/>
      <c r="H5" s="28"/>
      <c r="I5" s="28"/>
      <c r="J5" s="28"/>
      <c r="K5" s="28"/>
      <c r="L5" s="28"/>
      <c r="M5" s="29"/>
      <c r="N5" s="305"/>
      <c r="AO5" s="126"/>
      <c r="AP5" s="126"/>
      <c r="AQ5" s="126"/>
      <c r="AR5" s="126"/>
      <c r="AS5" s="126"/>
      <c r="AT5" s="126"/>
      <c r="AU5" s="126"/>
      <c r="AV5" s="126"/>
      <c r="AW5" s="126"/>
      <c r="AX5" s="126"/>
    </row>
    <row r="6" spans="1:50" ht="72.5" x14ac:dyDescent="0.35">
      <c r="A6" s="340" t="s">
        <v>1223</v>
      </c>
      <c r="B6" s="423" t="s">
        <v>410</v>
      </c>
      <c r="C6" s="423" t="s">
        <v>825</v>
      </c>
      <c r="D6" s="433" t="s">
        <v>5</v>
      </c>
      <c r="E6" s="435" t="s">
        <v>14</v>
      </c>
      <c r="F6" s="296" t="s">
        <v>826</v>
      </c>
      <c r="G6" s="30" t="s">
        <v>835</v>
      </c>
      <c r="H6" s="30" t="s">
        <v>862</v>
      </c>
      <c r="I6" s="30" t="s">
        <v>827</v>
      </c>
      <c r="J6" s="31" t="s">
        <v>6</v>
      </c>
      <c r="K6" s="37" t="s">
        <v>7</v>
      </c>
      <c r="L6" s="37"/>
      <c r="M6" s="32">
        <f>IF(J6="","0",IF(J6="Pass",1,IF(J6="Not Testable",1,IF(J6="Fail",0,IF(J6="TBD",0,IF(J6="N/A (Please provide reason)",1))))))</f>
        <v>0</v>
      </c>
      <c r="N6" s="105">
        <f>IF(AND(D6="M",J6="N/A (Please provide reason)"),1,0)</f>
        <v>0</v>
      </c>
    </row>
    <row r="7" spans="1:50" ht="72.5" x14ac:dyDescent="0.35">
      <c r="A7" s="340" t="s">
        <v>1224</v>
      </c>
      <c r="B7" s="424"/>
      <c r="C7" s="424"/>
      <c r="D7" s="434"/>
      <c r="E7" s="436"/>
      <c r="F7" s="296" t="s">
        <v>826</v>
      </c>
      <c r="G7" s="30" t="s">
        <v>836</v>
      </c>
      <c r="H7" s="30" t="s">
        <v>863</v>
      </c>
      <c r="I7" s="30" t="s">
        <v>828</v>
      </c>
      <c r="J7" s="31" t="s">
        <v>6</v>
      </c>
      <c r="K7" s="37" t="s">
        <v>7</v>
      </c>
      <c r="L7" s="37"/>
      <c r="M7" s="32">
        <f>IF(J7="","0",IF(J7="Pass",1,IF(J7="Not Testable",1,IF(J7="Fail",0,IF(J7="TBD",0,IF(J7="N/A (Please provide reason)",1))))))</f>
        <v>0</v>
      </c>
      <c r="N7" s="105">
        <f>IF(AND(D6="M",J7="N/A (Please provide reason)"),1,0)</f>
        <v>0</v>
      </c>
    </row>
    <row r="8" spans="1:50" ht="13" x14ac:dyDescent="0.35">
      <c r="A8" s="324" t="s">
        <v>644</v>
      </c>
      <c r="B8" s="201"/>
      <c r="C8" s="27"/>
      <c r="D8" s="28"/>
      <c r="E8" s="28"/>
      <c r="F8" s="28"/>
      <c r="G8" s="28"/>
      <c r="H8" s="28"/>
      <c r="I8" s="28"/>
      <c r="J8" s="28"/>
      <c r="K8" s="28"/>
      <c r="L8" s="28"/>
      <c r="M8" s="29"/>
      <c r="N8" s="305"/>
    </row>
    <row r="9" spans="1:50" ht="13" x14ac:dyDescent="0.35">
      <c r="A9" s="324" t="s">
        <v>619</v>
      </c>
      <c r="B9" s="201"/>
      <c r="C9" s="27"/>
      <c r="D9" s="28"/>
      <c r="E9" s="28"/>
      <c r="F9" s="28"/>
      <c r="G9" s="28"/>
      <c r="H9" s="28"/>
      <c r="I9" s="28"/>
      <c r="J9" s="28"/>
      <c r="K9" s="28"/>
      <c r="L9" s="28"/>
      <c r="M9" s="29"/>
      <c r="N9" s="305"/>
    </row>
    <row r="10" spans="1:50" ht="151.4" customHeight="1" x14ac:dyDescent="0.35">
      <c r="A10" s="340" t="s">
        <v>1225</v>
      </c>
      <c r="B10" s="440" t="s">
        <v>415</v>
      </c>
      <c r="C10" s="437" t="s">
        <v>829</v>
      </c>
      <c r="D10" s="433" t="s">
        <v>5</v>
      </c>
      <c r="E10" s="435" t="s">
        <v>14</v>
      </c>
      <c r="F10" s="404" t="s">
        <v>831</v>
      </c>
      <c r="G10" s="332" t="s">
        <v>837</v>
      </c>
      <c r="H10" s="332" t="s">
        <v>657</v>
      </c>
      <c r="I10" s="333" t="s">
        <v>639</v>
      </c>
      <c r="J10" s="31" t="s">
        <v>6</v>
      </c>
      <c r="K10" s="242"/>
      <c r="L10" s="242"/>
      <c r="M10" s="32">
        <f>IF(J10="","0",IF(J10="Pass",1,IF(J10="Not Testable",1,IF(J10="Fail",0,IF(J10="TBD",0,IF(J10="N/A (Please provide reason)",1))))))</f>
        <v>0</v>
      </c>
      <c r="N10" s="105">
        <f>IF(AND(D10="M",J10="N/A (Please provide reason)"),1,0)</f>
        <v>0</v>
      </c>
    </row>
    <row r="11" spans="1:50" ht="101.5" x14ac:dyDescent="0.35">
      <c r="A11" s="340" t="s">
        <v>1226</v>
      </c>
      <c r="B11" s="441"/>
      <c r="C11" s="438"/>
      <c r="D11" s="443"/>
      <c r="E11" s="444"/>
      <c r="F11" s="405"/>
      <c r="G11" s="332" t="s">
        <v>838</v>
      </c>
      <c r="H11" s="332" t="s">
        <v>502</v>
      </c>
      <c r="I11" s="332" t="s">
        <v>1238</v>
      </c>
      <c r="J11" s="31" t="s">
        <v>6</v>
      </c>
      <c r="K11" s="242"/>
      <c r="L11" s="242"/>
      <c r="M11" s="32">
        <f t="shared" ref="M11:M16" si="0">IF(J11="","0",IF(J11="Pass",1,IF(J11="Not Testable",1,IF(J11="Fail",0,IF(J11="TBD",0,IF(J11="N/A (Please provide reason)",1))))))</f>
        <v>0</v>
      </c>
      <c r="N11" s="105">
        <f>IF(AND(D10="M",J11="N/A (Please provide reason)"),1,0)</f>
        <v>0</v>
      </c>
    </row>
    <row r="12" spans="1:50" ht="58" x14ac:dyDescent="0.35">
      <c r="A12" s="340" t="s">
        <v>1227</v>
      </c>
      <c r="B12" s="441"/>
      <c r="C12" s="438"/>
      <c r="D12" s="443"/>
      <c r="E12" s="444"/>
      <c r="F12" s="405"/>
      <c r="G12" s="332" t="s">
        <v>839</v>
      </c>
      <c r="H12" s="332" t="s">
        <v>503</v>
      </c>
      <c r="I12" s="332" t="s">
        <v>1239</v>
      </c>
      <c r="J12" s="31" t="s">
        <v>6</v>
      </c>
      <c r="K12" s="242"/>
      <c r="L12" s="242"/>
      <c r="M12" s="32">
        <f t="shared" si="0"/>
        <v>0</v>
      </c>
      <c r="N12" s="105">
        <f>IF(AND(D10="M",J12="N/A (Please provide reason)"),1,0)</f>
        <v>0</v>
      </c>
    </row>
    <row r="13" spans="1:50" ht="98.15" customHeight="1" x14ac:dyDescent="0.35">
      <c r="A13" s="340" t="s">
        <v>1228</v>
      </c>
      <c r="B13" s="441"/>
      <c r="C13" s="438"/>
      <c r="D13" s="443"/>
      <c r="E13" s="444"/>
      <c r="F13" s="405"/>
      <c r="G13" s="332" t="s">
        <v>840</v>
      </c>
      <c r="H13" s="332" t="s">
        <v>504</v>
      </c>
      <c r="I13" s="333" t="s">
        <v>1240</v>
      </c>
      <c r="J13" s="31" t="s">
        <v>6</v>
      </c>
      <c r="K13" s="242"/>
      <c r="L13" s="242"/>
      <c r="M13" s="32">
        <f t="shared" si="0"/>
        <v>0</v>
      </c>
      <c r="N13" s="105">
        <f>IF(AND(D10="M",J13="N/A (Please provide reason)"),1,0)</f>
        <v>0</v>
      </c>
    </row>
    <row r="14" spans="1:50" ht="203.25" customHeight="1" x14ac:dyDescent="0.35">
      <c r="A14" s="340" t="s">
        <v>1229</v>
      </c>
      <c r="B14" s="441"/>
      <c r="C14" s="438"/>
      <c r="D14" s="443"/>
      <c r="E14" s="444"/>
      <c r="F14" s="405"/>
      <c r="G14" s="332" t="s">
        <v>841</v>
      </c>
      <c r="H14" s="332" t="s">
        <v>505</v>
      </c>
      <c r="I14" s="333" t="s">
        <v>1241</v>
      </c>
      <c r="J14" s="31" t="s">
        <v>6</v>
      </c>
      <c r="K14" s="242"/>
      <c r="L14" s="242"/>
      <c r="M14" s="32">
        <f t="shared" si="0"/>
        <v>0</v>
      </c>
      <c r="N14" s="105">
        <f>IF(AND(D10="M",J14="N/A (Please provide reason)"),1,0)</f>
        <v>0</v>
      </c>
    </row>
    <row r="15" spans="1:50" ht="101.5" x14ac:dyDescent="0.35">
      <c r="A15" s="340" t="s">
        <v>1230</v>
      </c>
      <c r="B15" s="441"/>
      <c r="C15" s="438"/>
      <c r="D15" s="443"/>
      <c r="E15" s="444"/>
      <c r="F15" s="405"/>
      <c r="G15" s="332" t="s">
        <v>842</v>
      </c>
      <c r="H15" s="332" t="s">
        <v>506</v>
      </c>
      <c r="I15" s="333" t="s">
        <v>1242</v>
      </c>
      <c r="J15" s="31" t="s">
        <v>6</v>
      </c>
      <c r="K15" s="242"/>
      <c r="L15" s="242"/>
      <c r="M15" s="32">
        <f t="shared" ref="M15" si="1">IF(J15="","0",IF(J15="Pass",1,IF(J15="Not Testable",1,IF(J15="Fail",0,IF(J15="TBD",0,IF(J15="N/A (Please provide reason)",1))))))</f>
        <v>0</v>
      </c>
      <c r="N15" s="105">
        <f>IF(AND(D10="M",J15="N/A (Please provide reason)"),1,0)</f>
        <v>0</v>
      </c>
    </row>
    <row r="16" spans="1:50" ht="189.75" customHeight="1" x14ac:dyDescent="0.35">
      <c r="A16" s="340" t="s">
        <v>1231</v>
      </c>
      <c r="B16" s="442"/>
      <c r="C16" s="439"/>
      <c r="D16" s="434"/>
      <c r="E16" s="436"/>
      <c r="F16" s="406"/>
      <c r="G16" s="332" t="s">
        <v>843</v>
      </c>
      <c r="H16" s="332" t="s">
        <v>507</v>
      </c>
      <c r="I16" s="333" t="s">
        <v>1243</v>
      </c>
      <c r="J16" s="31" t="s">
        <v>6</v>
      </c>
      <c r="K16" s="243"/>
      <c r="L16" s="243"/>
      <c r="M16" s="32">
        <f t="shared" si="0"/>
        <v>0</v>
      </c>
      <c r="N16" s="105">
        <f>IF(AND(D10="M",J16="N/A (Please provide reason)"),1,0)</f>
        <v>0</v>
      </c>
    </row>
    <row r="17" spans="1:14" ht="87" customHeight="1" x14ac:dyDescent="0.35">
      <c r="A17" s="40" t="s">
        <v>1232</v>
      </c>
      <c r="B17" s="407" t="s">
        <v>411</v>
      </c>
      <c r="C17" s="407" t="s">
        <v>702</v>
      </c>
      <c r="D17" s="433" t="s">
        <v>5</v>
      </c>
      <c r="E17" s="435" t="s">
        <v>14</v>
      </c>
      <c r="F17" s="404" t="s">
        <v>832</v>
      </c>
      <c r="G17" s="37" t="s">
        <v>844</v>
      </c>
      <c r="H17" s="37" t="s">
        <v>640</v>
      </c>
      <c r="I17" s="404" t="s">
        <v>537</v>
      </c>
      <c r="J17" s="31" t="s">
        <v>6</v>
      </c>
      <c r="K17" s="37"/>
      <c r="L17" s="37"/>
      <c r="M17" s="32">
        <f t="shared" ref="M17" si="2">IF(J17="","0",IF(J17="Pass",1,IF(J17="Not Testable",1,IF(J17="Fail",0,IF(J17="TBD",0,IF(J17="N/A (Please provide reason)",1))))))</f>
        <v>0</v>
      </c>
      <c r="N17" s="105">
        <f>IF(AND(D17="M",J17="N/A (Please provide reason)"),1,0)</f>
        <v>0</v>
      </c>
    </row>
    <row r="18" spans="1:14" ht="96.65" customHeight="1" x14ac:dyDescent="0.35">
      <c r="A18" s="40" t="s">
        <v>1233</v>
      </c>
      <c r="B18" s="407"/>
      <c r="C18" s="407"/>
      <c r="D18" s="443"/>
      <c r="E18" s="444"/>
      <c r="F18" s="405"/>
      <c r="G18" s="37" t="s">
        <v>845</v>
      </c>
      <c r="H18" s="37" t="s">
        <v>596</v>
      </c>
      <c r="I18" s="405"/>
      <c r="J18" s="31" t="s">
        <v>6</v>
      </c>
      <c r="K18" s="37"/>
      <c r="L18" s="37"/>
      <c r="M18" s="32">
        <f t="shared" ref="M18" si="3">IF(J18="","0",IF(J18="Pass",1,IF(J18="Not Testable",1,IF(J18="Fail",0,IF(J18="TBD",0,IF(J18="N/A (Please provide reason)",1))))))</f>
        <v>0</v>
      </c>
      <c r="N18" s="105">
        <f>IF(AND(D17="M",J18="N/A (Please provide reason)"),1,0)</f>
        <v>0</v>
      </c>
    </row>
    <row r="19" spans="1:14" ht="39.65" customHeight="1" x14ac:dyDescent="0.35">
      <c r="A19" s="40" t="s">
        <v>1234</v>
      </c>
      <c r="B19" s="407"/>
      <c r="C19" s="404"/>
      <c r="D19" s="443"/>
      <c r="E19" s="444"/>
      <c r="F19" s="405"/>
      <c r="G19" s="296" t="s">
        <v>846</v>
      </c>
      <c r="H19" s="33" t="s">
        <v>408</v>
      </c>
      <c r="I19" s="405"/>
      <c r="J19" s="31" t="s">
        <v>6</v>
      </c>
      <c r="K19" s="37"/>
      <c r="L19" s="37"/>
      <c r="M19" s="32">
        <f t="shared" ref="M19:M20" si="4">IF(J19="","0",IF(J19="Pass",1,IF(J19="Not Testable",1,IF(J19="Fail",0,IF(J19="TBD",0,IF(J19="N/A (Please provide reason)",1))))))</f>
        <v>0</v>
      </c>
      <c r="N19" s="105">
        <f>IF(AND(D17="M",J19="N/A (Please provide reason)"),1,0)</f>
        <v>0</v>
      </c>
    </row>
    <row r="20" spans="1:14" ht="123" customHeight="1" x14ac:dyDescent="0.35">
      <c r="A20" s="40" t="s">
        <v>1235</v>
      </c>
      <c r="B20" s="296" t="s">
        <v>474</v>
      </c>
      <c r="C20" s="296" t="s">
        <v>670</v>
      </c>
      <c r="D20" s="302" t="s">
        <v>5</v>
      </c>
      <c r="E20" s="303" t="s">
        <v>14</v>
      </c>
      <c r="F20" s="37" t="s">
        <v>833</v>
      </c>
      <c r="G20" s="37" t="s">
        <v>847</v>
      </c>
      <c r="H20" s="296" t="s">
        <v>475</v>
      </c>
      <c r="I20" s="296" t="s">
        <v>648</v>
      </c>
      <c r="J20" s="31" t="s">
        <v>6</v>
      </c>
      <c r="K20" s="37"/>
      <c r="L20" s="37"/>
      <c r="M20" s="32">
        <f t="shared" si="4"/>
        <v>0</v>
      </c>
      <c r="N20" s="105">
        <f>IF(AND(D20="M",J20="N/A (Please provide reason)"),1,0)</f>
        <v>0</v>
      </c>
    </row>
    <row r="21" spans="1:14" ht="159.5" x14ac:dyDescent="0.35">
      <c r="A21" s="40" t="s">
        <v>1236</v>
      </c>
      <c r="B21" s="296" t="s">
        <v>412</v>
      </c>
      <c r="C21" s="296" t="s">
        <v>830</v>
      </c>
      <c r="D21" s="326" t="s">
        <v>343</v>
      </c>
      <c r="E21" s="327" t="s">
        <v>14</v>
      </c>
      <c r="F21" s="37" t="s">
        <v>833</v>
      </c>
      <c r="G21" s="37" t="s">
        <v>860</v>
      </c>
      <c r="H21" s="37" t="s">
        <v>416</v>
      </c>
      <c r="I21" s="37" t="s">
        <v>508</v>
      </c>
      <c r="J21" s="31" t="s">
        <v>6</v>
      </c>
      <c r="K21" s="37"/>
      <c r="L21" s="37"/>
      <c r="M21" s="32">
        <f t="shared" ref="M21" si="5">IF(J21="","0",IF(J21="Pass",1,IF(J21="Not Testable",1,IF(J21="Fail",0,IF(J21="TBD",0,IF(J21="N/A (Please provide reason)",1))))))</f>
        <v>0</v>
      </c>
      <c r="N21" s="105">
        <f>IF(AND(D21="M",J21="N/A (Please provide reason)"),1,0)</f>
        <v>0</v>
      </c>
    </row>
    <row r="22" spans="1:14" ht="88.4" customHeight="1" x14ac:dyDescent="0.35">
      <c r="A22" s="40" t="s">
        <v>1237</v>
      </c>
      <c r="B22" s="311" t="s">
        <v>486</v>
      </c>
      <c r="C22" s="37" t="s">
        <v>671</v>
      </c>
      <c r="D22" s="328" t="s">
        <v>5</v>
      </c>
      <c r="E22" s="329" t="s">
        <v>14</v>
      </c>
      <c r="F22" s="297" t="s">
        <v>834</v>
      </c>
      <c r="G22" s="37" t="s">
        <v>861</v>
      </c>
      <c r="H22" s="297" t="s">
        <v>414</v>
      </c>
      <c r="I22" s="297" t="s">
        <v>409</v>
      </c>
      <c r="J22" s="31" t="s">
        <v>6</v>
      </c>
      <c r="K22" s="37"/>
      <c r="L22" s="37"/>
      <c r="M22" s="32">
        <f t="shared" ref="M22" si="6">IF(J22="","0",IF(J22="Pass",1,IF(J22="Not Testable",1,IF(J22="Fail",0,IF(J22="TBD",0,IF(J22="N/A (Please provide reason)",1))))))</f>
        <v>0</v>
      </c>
      <c r="N22" s="105">
        <f>IF(AND(D22="M",J22="N/A (Please provide reason)"),1,0)</f>
        <v>0</v>
      </c>
    </row>
    <row r="23" spans="1:14" ht="13.4" customHeight="1" x14ac:dyDescent="0.35">
      <c r="A23" s="324" t="s">
        <v>641</v>
      </c>
      <c r="B23" s="201"/>
      <c r="C23" s="27"/>
      <c r="D23" s="28"/>
      <c r="E23" s="28"/>
      <c r="F23" s="28"/>
      <c r="G23" s="28"/>
      <c r="H23" s="28"/>
      <c r="I23" s="28"/>
      <c r="J23" s="28"/>
      <c r="K23" s="28"/>
      <c r="L23" s="28"/>
      <c r="M23" s="29"/>
      <c r="N23" s="305"/>
    </row>
    <row r="24" spans="1:14" x14ac:dyDescent="0.35">
      <c r="A24" s="312"/>
      <c r="B24" s="126"/>
      <c r="C24" s="127"/>
      <c r="D24" s="126"/>
      <c r="E24" s="126"/>
      <c r="F24" s="312"/>
      <c r="G24" s="126"/>
      <c r="H24" s="126"/>
      <c r="I24" s="126"/>
      <c r="J24" s="126"/>
      <c r="K24" s="126"/>
      <c r="L24" s="126"/>
      <c r="M24" s="129"/>
      <c r="N24" s="126"/>
    </row>
    <row r="25" spans="1:14" x14ac:dyDescent="0.35">
      <c r="A25" s="312"/>
      <c r="B25" s="126"/>
      <c r="C25" s="127"/>
      <c r="D25" s="126"/>
      <c r="E25" s="126"/>
      <c r="F25" s="312"/>
      <c r="G25" s="126"/>
      <c r="H25" s="126"/>
      <c r="I25" s="126"/>
      <c r="J25" s="74" t="s">
        <v>291</v>
      </c>
      <c r="K25" s="217" t="s">
        <v>866</v>
      </c>
      <c r="L25" s="220"/>
      <c r="N25" s="126"/>
    </row>
    <row r="26" spans="1:14" x14ac:dyDescent="0.35">
      <c r="A26" s="312"/>
      <c r="B26" s="126"/>
      <c r="C26" s="127"/>
      <c r="D26" s="126"/>
      <c r="E26" s="126"/>
      <c r="F26" s="312"/>
      <c r="G26" s="126"/>
      <c r="H26" s="126"/>
      <c r="I26" s="126"/>
      <c r="J26" s="240" t="s">
        <v>6</v>
      </c>
      <c r="K26" s="130" t="s">
        <v>9</v>
      </c>
      <c r="L26" s="222">
        <f>SUM(L27:L28)</f>
        <v>15</v>
      </c>
      <c r="M26" s="126"/>
      <c r="N26" s="126"/>
    </row>
    <row r="27" spans="1:14" x14ac:dyDescent="0.35">
      <c r="A27" s="312"/>
      <c r="B27" s="126"/>
      <c r="C27" s="127"/>
      <c r="D27" s="126"/>
      <c r="E27" s="126"/>
      <c r="F27" s="312"/>
      <c r="G27" s="126"/>
      <c r="H27" s="126"/>
      <c r="I27" s="126"/>
      <c r="J27" s="240" t="s">
        <v>10</v>
      </c>
      <c r="K27" s="130" t="s">
        <v>11</v>
      </c>
      <c r="L27" s="222">
        <f>COUNTIFS(M1:M23,0)</f>
        <v>15</v>
      </c>
      <c r="M27" s="126"/>
      <c r="N27" s="126"/>
    </row>
    <row r="28" spans="1:14" ht="26" x14ac:dyDescent="0.35">
      <c r="A28" s="312"/>
      <c r="B28" s="126"/>
      <c r="C28" s="127"/>
      <c r="D28" s="126"/>
      <c r="E28" s="126"/>
      <c r="F28" s="312"/>
      <c r="G28" s="126"/>
      <c r="H28" s="126"/>
      <c r="I28" s="126"/>
      <c r="J28" s="240" t="s">
        <v>289</v>
      </c>
      <c r="K28" s="131" t="s">
        <v>338</v>
      </c>
      <c r="L28" s="222">
        <f>COUNTIFS(M1:M23,1)</f>
        <v>0</v>
      </c>
      <c r="M28" s="126"/>
      <c r="N28" s="126"/>
    </row>
    <row r="29" spans="1:14" x14ac:dyDescent="0.35">
      <c r="A29" s="312"/>
      <c r="B29" s="126"/>
      <c r="C29" s="127"/>
      <c r="D29" s="126"/>
      <c r="E29" s="126"/>
      <c r="F29" s="312"/>
      <c r="G29" s="126"/>
      <c r="H29" s="126"/>
      <c r="I29" s="126"/>
      <c r="J29" s="240" t="s">
        <v>12</v>
      </c>
      <c r="K29" s="131" t="s">
        <v>339</v>
      </c>
      <c r="L29" s="223">
        <f>SUM(L28/L26)</f>
        <v>0</v>
      </c>
      <c r="M29" s="126"/>
      <c r="N29" s="126"/>
    </row>
    <row r="30" spans="1:14" x14ac:dyDescent="0.35">
      <c r="A30" s="312"/>
      <c r="B30" s="126"/>
      <c r="C30" s="127"/>
      <c r="D30" s="126"/>
      <c r="E30" s="126"/>
      <c r="F30" s="312"/>
      <c r="G30" s="126"/>
      <c r="H30" s="126"/>
      <c r="I30" s="126"/>
      <c r="J30" s="126"/>
      <c r="K30" s="128"/>
      <c r="L30" s="225"/>
      <c r="M30" s="126"/>
      <c r="N30" s="126"/>
    </row>
    <row r="31" spans="1:14" x14ac:dyDescent="0.35">
      <c r="A31" s="312"/>
      <c r="B31" s="126"/>
      <c r="C31" s="127"/>
      <c r="D31" s="126"/>
      <c r="E31" s="126"/>
      <c r="F31" s="312"/>
      <c r="G31" s="126"/>
      <c r="H31" s="126"/>
      <c r="I31" s="126"/>
      <c r="J31" s="126"/>
      <c r="K31" s="126"/>
      <c r="L31" s="126"/>
      <c r="M31" s="129"/>
      <c r="N31" s="126"/>
    </row>
    <row r="32" spans="1:14" x14ac:dyDescent="0.35">
      <c r="A32" s="312"/>
      <c r="B32" s="126"/>
      <c r="C32" s="127"/>
      <c r="D32" s="126"/>
      <c r="E32" s="126"/>
      <c r="F32" s="312"/>
      <c r="G32" s="126"/>
      <c r="H32" s="126"/>
      <c r="I32" s="126"/>
      <c r="J32" s="126"/>
      <c r="K32" s="126"/>
      <c r="L32" s="126"/>
      <c r="M32" s="129"/>
      <c r="N32" s="126"/>
    </row>
    <row r="33" spans="1:14" x14ac:dyDescent="0.35">
      <c r="A33" s="312"/>
      <c r="B33" s="126"/>
      <c r="C33" s="127"/>
      <c r="D33" s="126"/>
      <c r="E33" s="126"/>
      <c r="F33" s="312"/>
      <c r="G33" s="126"/>
      <c r="H33" s="126"/>
      <c r="I33" s="126"/>
      <c r="J33" s="126"/>
      <c r="K33" s="126"/>
      <c r="L33" s="126"/>
      <c r="M33" s="129"/>
      <c r="N33" s="126"/>
    </row>
    <row r="34" spans="1:14" x14ac:dyDescent="0.35">
      <c r="A34" s="312"/>
      <c r="B34" s="126"/>
      <c r="C34" s="127"/>
      <c r="D34" s="126"/>
      <c r="E34" s="126"/>
      <c r="F34" s="312"/>
      <c r="G34" s="126"/>
      <c r="H34" s="126"/>
      <c r="I34" s="126"/>
      <c r="J34" s="126"/>
      <c r="K34" s="126"/>
      <c r="L34" s="126"/>
      <c r="M34" s="129"/>
      <c r="N34" s="126"/>
    </row>
    <row r="35" spans="1:14" x14ac:dyDescent="0.35">
      <c r="A35" s="312"/>
      <c r="B35" s="126"/>
      <c r="C35" s="127"/>
      <c r="D35" s="126"/>
      <c r="E35" s="126"/>
      <c r="F35" s="312"/>
      <c r="G35" s="126"/>
      <c r="H35" s="126"/>
      <c r="I35" s="126"/>
      <c r="J35" s="126"/>
      <c r="K35" s="126"/>
      <c r="L35" s="126"/>
      <c r="M35" s="129"/>
      <c r="N35" s="126"/>
    </row>
    <row r="36" spans="1:14" x14ac:dyDescent="0.35">
      <c r="A36" s="312"/>
      <c r="B36" s="126"/>
      <c r="C36" s="127"/>
      <c r="D36" s="126"/>
      <c r="E36" s="126"/>
      <c r="F36" s="312"/>
      <c r="G36" s="126"/>
      <c r="H36" s="126"/>
      <c r="I36" s="126"/>
      <c r="J36" s="126"/>
      <c r="K36" s="126"/>
      <c r="L36" s="126"/>
      <c r="M36" s="129"/>
      <c r="N36" s="126"/>
    </row>
    <row r="37" spans="1:14" s="126" customFormat="1" x14ac:dyDescent="0.35">
      <c r="A37" s="312"/>
      <c r="C37" s="127"/>
      <c r="F37" s="312"/>
      <c r="M37" s="129"/>
    </row>
    <row r="38" spans="1:14" s="126" customFormat="1" x14ac:dyDescent="0.35">
      <c r="A38" s="312"/>
      <c r="C38" s="127"/>
      <c r="F38" s="312"/>
      <c r="M38" s="129"/>
    </row>
    <row r="39" spans="1:14" s="126" customFormat="1" x14ac:dyDescent="0.35">
      <c r="A39" s="312"/>
      <c r="C39" s="127"/>
      <c r="F39" s="312"/>
      <c r="M39" s="129"/>
    </row>
    <row r="40" spans="1:14" s="126" customFormat="1" x14ac:dyDescent="0.35">
      <c r="A40" s="312"/>
      <c r="C40" s="127"/>
      <c r="F40" s="312"/>
      <c r="M40" s="129"/>
    </row>
    <row r="41" spans="1:14" s="126" customFormat="1" x14ac:dyDescent="0.35">
      <c r="A41" s="312"/>
      <c r="C41" s="127"/>
      <c r="F41" s="312"/>
      <c r="M41" s="129"/>
    </row>
    <row r="42" spans="1:14" s="126" customFormat="1" x14ac:dyDescent="0.35">
      <c r="A42" s="312"/>
      <c r="C42" s="127"/>
      <c r="F42" s="312"/>
      <c r="M42" s="129"/>
    </row>
    <row r="43" spans="1:14" s="126" customFormat="1" x14ac:dyDescent="0.35">
      <c r="A43" s="312"/>
      <c r="C43" s="127"/>
      <c r="F43" s="312"/>
      <c r="M43" s="129"/>
    </row>
    <row r="44" spans="1:14" s="126" customFormat="1" x14ac:dyDescent="0.35">
      <c r="A44" s="312"/>
      <c r="C44" s="127"/>
      <c r="F44" s="312"/>
      <c r="M44" s="129"/>
    </row>
    <row r="45" spans="1:14" s="126" customFormat="1" x14ac:dyDescent="0.35">
      <c r="A45" s="312"/>
      <c r="C45" s="127"/>
      <c r="F45" s="312"/>
      <c r="M45" s="129"/>
    </row>
    <row r="46" spans="1:14" s="126" customFormat="1" x14ac:dyDescent="0.35">
      <c r="A46" s="312"/>
      <c r="C46" s="127"/>
      <c r="F46" s="312"/>
      <c r="M46" s="129"/>
    </row>
    <row r="47" spans="1:14" s="126" customFormat="1" x14ac:dyDescent="0.35">
      <c r="A47" s="312"/>
      <c r="C47" s="127"/>
      <c r="F47" s="312"/>
      <c r="M47" s="129"/>
    </row>
    <row r="48" spans="1:14" s="126" customFormat="1" x14ac:dyDescent="0.35">
      <c r="A48" s="312"/>
      <c r="C48" s="127"/>
      <c r="F48" s="312"/>
      <c r="M48" s="129"/>
    </row>
    <row r="49" spans="1:13" s="126" customFormat="1" x14ac:dyDescent="0.35">
      <c r="A49" s="312"/>
      <c r="C49" s="127"/>
      <c r="F49" s="312"/>
      <c r="M49" s="129"/>
    </row>
    <row r="50" spans="1:13" s="126" customFormat="1" x14ac:dyDescent="0.35">
      <c r="A50" s="312"/>
      <c r="C50" s="127"/>
      <c r="F50" s="312"/>
      <c r="M50" s="129"/>
    </row>
    <row r="51" spans="1:13" s="126" customFormat="1" x14ac:dyDescent="0.35">
      <c r="A51" s="312"/>
      <c r="C51" s="127"/>
      <c r="F51" s="312"/>
      <c r="M51" s="129"/>
    </row>
    <row r="52" spans="1:13" s="126" customFormat="1" x14ac:dyDescent="0.35">
      <c r="A52" s="312"/>
      <c r="C52" s="127"/>
      <c r="F52" s="312"/>
      <c r="M52" s="129"/>
    </row>
    <row r="53" spans="1:13" s="126" customFormat="1" x14ac:dyDescent="0.35">
      <c r="A53" s="312"/>
      <c r="C53" s="127"/>
      <c r="F53" s="312"/>
      <c r="M53" s="129"/>
    </row>
    <row r="54" spans="1:13" s="126" customFormat="1" x14ac:dyDescent="0.35">
      <c r="A54" s="312"/>
      <c r="C54" s="127"/>
      <c r="F54" s="312"/>
      <c r="M54" s="129"/>
    </row>
    <row r="55" spans="1:13" s="126" customFormat="1" x14ac:dyDescent="0.35">
      <c r="A55" s="312"/>
      <c r="C55" s="127"/>
      <c r="F55" s="312"/>
      <c r="M55" s="129"/>
    </row>
    <row r="56" spans="1:13" s="126" customFormat="1" x14ac:dyDescent="0.35">
      <c r="A56" s="312"/>
      <c r="C56" s="127"/>
      <c r="F56" s="312"/>
      <c r="M56" s="129"/>
    </row>
    <row r="57" spans="1:13" s="126" customFormat="1" x14ac:dyDescent="0.35">
      <c r="A57" s="312"/>
      <c r="C57" s="127"/>
      <c r="F57" s="312"/>
      <c r="M57" s="129"/>
    </row>
    <row r="58" spans="1:13" s="126" customFormat="1" x14ac:dyDescent="0.35">
      <c r="A58" s="312"/>
      <c r="C58" s="127"/>
      <c r="F58" s="312"/>
      <c r="M58" s="129"/>
    </row>
    <row r="59" spans="1:13" s="126" customFormat="1" x14ac:dyDescent="0.35">
      <c r="A59" s="312"/>
      <c r="C59" s="127"/>
      <c r="F59" s="312"/>
      <c r="M59" s="129"/>
    </row>
    <row r="60" spans="1:13" s="126" customFormat="1" x14ac:dyDescent="0.35">
      <c r="A60" s="312"/>
      <c r="C60" s="127"/>
      <c r="F60" s="312"/>
      <c r="M60" s="129"/>
    </row>
    <row r="61" spans="1:13" s="126" customFormat="1" x14ac:dyDescent="0.35">
      <c r="A61" s="312"/>
      <c r="C61" s="127"/>
      <c r="F61" s="312"/>
      <c r="M61" s="129"/>
    </row>
    <row r="62" spans="1:13" s="126" customFormat="1" x14ac:dyDescent="0.35">
      <c r="A62" s="312"/>
      <c r="C62" s="127"/>
      <c r="F62" s="312"/>
      <c r="M62" s="129"/>
    </row>
    <row r="63" spans="1:13" s="126" customFormat="1" x14ac:dyDescent="0.35">
      <c r="A63" s="312"/>
      <c r="C63" s="127"/>
      <c r="F63" s="312"/>
      <c r="M63" s="129"/>
    </row>
    <row r="64" spans="1:13" s="126" customFormat="1" x14ac:dyDescent="0.35">
      <c r="A64" s="312"/>
      <c r="C64" s="127"/>
      <c r="F64" s="312"/>
      <c r="M64" s="129"/>
    </row>
    <row r="65" spans="1:13" s="126" customFormat="1" x14ac:dyDescent="0.35">
      <c r="A65" s="312"/>
      <c r="C65" s="127"/>
      <c r="F65" s="312"/>
      <c r="M65" s="129"/>
    </row>
    <row r="66" spans="1:13" s="126" customFormat="1" x14ac:dyDescent="0.35">
      <c r="A66" s="312"/>
      <c r="C66" s="127"/>
      <c r="F66" s="312"/>
      <c r="M66" s="129"/>
    </row>
    <row r="67" spans="1:13" s="126" customFormat="1" x14ac:dyDescent="0.35">
      <c r="A67" s="312"/>
      <c r="C67" s="127"/>
      <c r="F67" s="312"/>
      <c r="M67" s="129"/>
    </row>
    <row r="68" spans="1:13" s="126" customFormat="1" x14ac:dyDescent="0.35">
      <c r="A68" s="312"/>
      <c r="C68" s="127"/>
      <c r="F68" s="312"/>
      <c r="M68" s="129"/>
    </row>
    <row r="69" spans="1:13" s="126" customFormat="1" x14ac:dyDescent="0.35">
      <c r="A69" s="312"/>
      <c r="C69" s="127"/>
      <c r="F69" s="312"/>
      <c r="M69" s="129"/>
    </row>
    <row r="70" spans="1:13" s="126" customFormat="1" x14ac:dyDescent="0.35">
      <c r="A70" s="312"/>
      <c r="C70" s="127"/>
      <c r="F70" s="312"/>
      <c r="M70" s="129"/>
    </row>
    <row r="71" spans="1:13" s="126" customFormat="1" x14ac:dyDescent="0.35">
      <c r="A71" s="312"/>
      <c r="C71" s="127"/>
      <c r="F71" s="312"/>
      <c r="M71" s="129"/>
    </row>
    <row r="72" spans="1:13" s="126" customFormat="1" x14ac:dyDescent="0.35">
      <c r="A72" s="312"/>
      <c r="C72" s="127"/>
      <c r="F72" s="312"/>
      <c r="M72" s="129"/>
    </row>
    <row r="73" spans="1:13" s="126" customFormat="1" x14ac:dyDescent="0.35">
      <c r="A73" s="312"/>
      <c r="C73" s="127"/>
      <c r="F73" s="312"/>
      <c r="M73" s="129"/>
    </row>
    <row r="74" spans="1:13" s="126" customFormat="1" x14ac:dyDescent="0.35">
      <c r="A74" s="312"/>
      <c r="C74" s="127"/>
      <c r="F74" s="312"/>
      <c r="M74" s="129"/>
    </row>
    <row r="75" spans="1:13" s="126" customFormat="1" x14ac:dyDescent="0.35">
      <c r="A75" s="312"/>
      <c r="C75" s="127"/>
      <c r="F75" s="312"/>
      <c r="M75" s="129"/>
    </row>
    <row r="76" spans="1:13" s="126" customFormat="1" x14ac:dyDescent="0.35">
      <c r="A76" s="312"/>
      <c r="C76" s="127"/>
      <c r="F76" s="312"/>
      <c r="M76" s="129"/>
    </row>
    <row r="77" spans="1:13" s="126" customFormat="1" x14ac:dyDescent="0.35">
      <c r="A77" s="312"/>
      <c r="C77" s="127"/>
      <c r="F77" s="312"/>
      <c r="M77" s="129"/>
    </row>
    <row r="78" spans="1:13" s="126" customFormat="1" x14ac:dyDescent="0.35">
      <c r="A78" s="312"/>
      <c r="C78" s="127"/>
      <c r="F78" s="312"/>
      <c r="M78" s="129"/>
    </row>
    <row r="79" spans="1:13" s="126" customFormat="1" x14ac:dyDescent="0.35">
      <c r="A79" s="312"/>
      <c r="C79" s="127"/>
      <c r="F79" s="312"/>
      <c r="M79" s="129"/>
    </row>
    <row r="80" spans="1:13" s="126" customFormat="1" x14ac:dyDescent="0.35">
      <c r="A80" s="312"/>
      <c r="C80" s="127"/>
      <c r="F80" s="312"/>
      <c r="M80" s="129"/>
    </row>
    <row r="81" spans="1:13" s="126" customFormat="1" x14ac:dyDescent="0.35">
      <c r="A81" s="312"/>
      <c r="C81" s="127"/>
      <c r="F81" s="312"/>
      <c r="M81" s="129"/>
    </row>
    <row r="82" spans="1:13" s="126" customFormat="1" x14ac:dyDescent="0.35">
      <c r="A82" s="312"/>
      <c r="C82" s="127"/>
      <c r="F82" s="312"/>
      <c r="M82" s="129"/>
    </row>
    <row r="83" spans="1:13" s="126" customFormat="1" x14ac:dyDescent="0.35">
      <c r="A83" s="312"/>
      <c r="C83" s="127"/>
      <c r="F83" s="312"/>
      <c r="M83" s="129"/>
    </row>
    <row r="84" spans="1:13" s="126" customFormat="1" x14ac:dyDescent="0.35">
      <c r="A84" s="312"/>
      <c r="C84" s="127"/>
      <c r="F84" s="312"/>
      <c r="M84" s="129"/>
    </row>
    <row r="85" spans="1:13" s="126" customFormat="1" x14ac:dyDescent="0.35">
      <c r="A85" s="312"/>
      <c r="C85" s="127"/>
      <c r="F85" s="312"/>
      <c r="M85" s="129"/>
    </row>
    <row r="86" spans="1:13" s="126" customFormat="1" x14ac:dyDescent="0.35">
      <c r="A86" s="312"/>
      <c r="C86" s="127"/>
      <c r="F86" s="312"/>
      <c r="M86" s="129"/>
    </row>
    <row r="87" spans="1:13" s="126" customFormat="1" x14ac:dyDescent="0.35">
      <c r="A87" s="312"/>
      <c r="C87" s="127"/>
      <c r="F87" s="312"/>
      <c r="M87" s="129"/>
    </row>
    <row r="88" spans="1:13" s="126" customFormat="1" x14ac:dyDescent="0.35">
      <c r="A88" s="312"/>
      <c r="C88" s="127"/>
      <c r="F88" s="312"/>
      <c r="M88" s="129"/>
    </row>
    <row r="89" spans="1:13" s="126" customFormat="1" x14ac:dyDescent="0.35">
      <c r="A89" s="312"/>
      <c r="C89" s="127"/>
      <c r="F89" s="312"/>
      <c r="M89" s="129"/>
    </row>
    <row r="90" spans="1:13" s="126" customFormat="1" x14ac:dyDescent="0.35">
      <c r="A90" s="312"/>
      <c r="C90" s="127"/>
      <c r="F90" s="312"/>
      <c r="M90" s="129"/>
    </row>
    <row r="91" spans="1:13" s="126" customFormat="1" x14ac:dyDescent="0.35">
      <c r="A91" s="312"/>
      <c r="C91" s="127"/>
      <c r="F91" s="312"/>
      <c r="M91" s="129"/>
    </row>
    <row r="92" spans="1:13" s="126" customFormat="1" x14ac:dyDescent="0.35">
      <c r="A92" s="312"/>
      <c r="C92" s="127"/>
      <c r="F92" s="312"/>
      <c r="M92" s="129"/>
    </row>
    <row r="93" spans="1:13" s="126" customFormat="1" x14ac:dyDescent="0.35">
      <c r="A93" s="312"/>
      <c r="C93" s="127"/>
      <c r="F93" s="312"/>
      <c r="M93" s="129"/>
    </row>
    <row r="94" spans="1:13" s="126" customFormat="1" x14ac:dyDescent="0.35">
      <c r="A94" s="312"/>
      <c r="C94" s="127"/>
      <c r="F94" s="312"/>
      <c r="M94" s="129"/>
    </row>
    <row r="95" spans="1:13" s="126" customFormat="1" x14ac:dyDescent="0.35">
      <c r="A95" s="312"/>
      <c r="C95" s="127"/>
      <c r="F95" s="312"/>
      <c r="M95" s="129"/>
    </row>
    <row r="96" spans="1:13" s="126" customFormat="1" x14ac:dyDescent="0.35">
      <c r="A96" s="312"/>
      <c r="C96" s="127"/>
      <c r="F96" s="312"/>
      <c r="M96" s="129"/>
    </row>
    <row r="97" spans="1:13" s="126" customFormat="1" x14ac:dyDescent="0.35">
      <c r="A97" s="312"/>
      <c r="C97" s="127"/>
      <c r="F97" s="312"/>
      <c r="M97" s="129"/>
    </row>
    <row r="98" spans="1:13" s="126" customFormat="1" x14ac:dyDescent="0.35">
      <c r="A98" s="312"/>
      <c r="C98" s="127"/>
      <c r="F98" s="312"/>
      <c r="M98" s="129"/>
    </row>
    <row r="99" spans="1:13" s="126" customFormat="1" x14ac:dyDescent="0.35">
      <c r="A99" s="312"/>
      <c r="C99" s="127"/>
      <c r="F99" s="312"/>
      <c r="M99" s="129"/>
    </row>
    <row r="100" spans="1:13" s="126" customFormat="1" x14ac:dyDescent="0.35">
      <c r="A100" s="312"/>
      <c r="C100" s="127"/>
      <c r="F100" s="312"/>
      <c r="M100" s="129"/>
    </row>
    <row r="101" spans="1:13" s="126" customFormat="1" x14ac:dyDescent="0.35">
      <c r="A101" s="312"/>
      <c r="C101" s="127"/>
      <c r="F101" s="312"/>
      <c r="M101" s="129"/>
    </row>
    <row r="102" spans="1:13" s="126" customFormat="1" x14ac:dyDescent="0.35">
      <c r="A102" s="312"/>
      <c r="C102" s="127"/>
      <c r="F102" s="312"/>
      <c r="M102" s="129"/>
    </row>
    <row r="103" spans="1:13" s="126" customFormat="1" x14ac:dyDescent="0.35">
      <c r="A103" s="312"/>
      <c r="C103" s="127"/>
      <c r="F103" s="312"/>
      <c r="M103" s="129"/>
    </row>
    <row r="104" spans="1:13" s="126" customFormat="1" x14ac:dyDescent="0.35">
      <c r="A104" s="312"/>
      <c r="C104" s="127"/>
      <c r="F104" s="312"/>
      <c r="M104" s="129"/>
    </row>
    <row r="105" spans="1:13" s="126" customFormat="1" x14ac:dyDescent="0.35">
      <c r="A105" s="312"/>
      <c r="C105" s="127"/>
      <c r="F105" s="312"/>
      <c r="M105" s="129"/>
    </row>
    <row r="106" spans="1:13" s="126" customFormat="1" x14ac:dyDescent="0.35">
      <c r="A106" s="312"/>
      <c r="C106" s="127"/>
      <c r="F106" s="312"/>
      <c r="M106" s="129"/>
    </row>
    <row r="107" spans="1:13" s="126" customFormat="1" x14ac:dyDescent="0.35">
      <c r="A107" s="312"/>
      <c r="C107" s="127"/>
      <c r="F107" s="312"/>
      <c r="M107" s="129"/>
    </row>
    <row r="108" spans="1:13" s="126" customFormat="1" x14ac:dyDescent="0.35">
      <c r="A108" s="312"/>
      <c r="C108" s="127"/>
      <c r="F108" s="312"/>
      <c r="M108" s="129"/>
    </row>
    <row r="109" spans="1:13" s="126" customFormat="1" x14ac:dyDescent="0.35">
      <c r="A109" s="312"/>
      <c r="C109" s="127"/>
      <c r="F109" s="312"/>
      <c r="M109" s="129"/>
    </row>
    <row r="110" spans="1:13" s="126" customFormat="1" x14ac:dyDescent="0.35">
      <c r="A110" s="312"/>
      <c r="C110" s="127"/>
      <c r="F110" s="312"/>
      <c r="M110" s="129"/>
    </row>
    <row r="111" spans="1:13" s="126" customFormat="1" x14ac:dyDescent="0.35">
      <c r="A111" s="312"/>
      <c r="C111" s="127"/>
      <c r="F111" s="312"/>
      <c r="M111" s="129"/>
    </row>
    <row r="112" spans="1:13" s="126" customFormat="1" x14ac:dyDescent="0.35">
      <c r="A112" s="312"/>
      <c r="C112" s="127"/>
      <c r="F112" s="312"/>
      <c r="M112" s="129"/>
    </row>
    <row r="113" spans="1:13" s="126" customFormat="1" x14ac:dyDescent="0.35">
      <c r="A113" s="312"/>
      <c r="C113" s="127"/>
      <c r="F113" s="312"/>
      <c r="M113" s="129"/>
    </row>
    <row r="114" spans="1:13" s="126" customFormat="1" x14ac:dyDescent="0.35">
      <c r="A114" s="312"/>
      <c r="C114" s="127"/>
      <c r="F114" s="312"/>
      <c r="M114" s="129"/>
    </row>
    <row r="115" spans="1:13" s="126" customFormat="1" x14ac:dyDescent="0.35">
      <c r="A115" s="312"/>
      <c r="C115" s="127"/>
      <c r="F115" s="312"/>
      <c r="M115" s="129"/>
    </row>
    <row r="116" spans="1:13" s="126" customFormat="1" x14ac:dyDescent="0.35">
      <c r="A116" s="312"/>
      <c r="C116" s="127"/>
      <c r="F116" s="312"/>
      <c r="M116" s="129"/>
    </row>
    <row r="117" spans="1:13" s="126" customFormat="1" x14ac:dyDescent="0.35">
      <c r="A117" s="312"/>
      <c r="C117" s="127"/>
      <c r="F117" s="312"/>
      <c r="M117" s="129"/>
    </row>
    <row r="118" spans="1:13" s="126" customFormat="1" x14ac:dyDescent="0.35">
      <c r="A118" s="312"/>
      <c r="C118" s="127"/>
      <c r="F118" s="312"/>
      <c r="M118" s="129"/>
    </row>
    <row r="119" spans="1:13" s="126" customFormat="1" x14ac:dyDescent="0.35">
      <c r="A119" s="312"/>
      <c r="C119" s="127"/>
      <c r="F119" s="312"/>
      <c r="M119" s="129"/>
    </row>
    <row r="120" spans="1:13" s="126" customFormat="1" x14ac:dyDescent="0.35">
      <c r="A120" s="312"/>
      <c r="C120" s="127"/>
      <c r="F120" s="312"/>
      <c r="M120" s="129"/>
    </row>
    <row r="121" spans="1:13" s="126" customFormat="1" x14ac:dyDescent="0.35">
      <c r="A121" s="312"/>
      <c r="C121" s="127"/>
      <c r="F121" s="312"/>
      <c r="M121" s="129"/>
    </row>
    <row r="122" spans="1:13" s="126" customFormat="1" x14ac:dyDescent="0.35">
      <c r="A122" s="312"/>
      <c r="C122" s="127"/>
      <c r="F122" s="312"/>
      <c r="M122" s="129"/>
    </row>
    <row r="123" spans="1:13" s="126" customFormat="1" x14ac:dyDescent="0.35">
      <c r="A123" s="312"/>
      <c r="C123" s="127"/>
      <c r="F123" s="312"/>
      <c r="M123" s="129"/>
    </row>
    <row r="124" spans="1:13" s="126" customFormat="1" x14ac:dyDescent="0.35">
      <c r="A124" s="312"/>
      <c r="C124" s="127"/>
      <c r="F124" s="312"/>
      <c r="M124" s="129"/>
    </row>
    <row r="125" spans="1:13" s="126" customFormat="1" x14ac:dyDescent="0.35">
      <c r="A125" s="312"/>
      <c r="C125" s="127"/>
      <c r="F125" s="312"/>
      <c r="M125" s="129"/>
    </row>
    <row r="126" spans="1:13" s="126" customFormat="1" x14ac:dyDescent="0.35">
      <c r="A126" s="312"/>
      <c r="C126" s="127"/>
      <c r="F126" s="312"/>
      <c r="M126" s="129"/>
    </row>
    <row r="127" spans="1:13" s="126" customFormat="1" x14ac:dyDescent="0.35">
      <c r="A127" s="312"/>
      <c r="C127" s="127"/>
      <c r="F127" s="312"/>
      <c r="M127" s="129"/>
    </row>
    <row r="128" spans="1:13" s="126" customFormat="1" x14ac:dyDescent="0.35">
      <c r="A128" s="312"/>
      <c r="C128" s="127"/>
      <c r="F128" s="312"/>
      <c r="M128" s="129"/>
    </row>
    <row r="129" spans="1:13" s="126" customFormat="1" x14ac:dyDescent="0.35">
      <c r="A129" s="312"/>
      <c r="C129" s="127"/>
      <c r="F129" s="312"/>
      <c r="M129" s="129"/>
    </row>
    <row r="130" spans="1:13" s="126" customFormat="1" x14ac:dyDescent="0.35">
      <c r="A130" s="312"/>
      <c r="C130" s="127"/>
      <c r="F130" s="312"/>
      <c r="M130" s="129"/>
    </row>
    <row r="131" spans="1:13" s="126" customFormat="1" x14ac:dyDescent="0.35">
      <c r="A131" s="312"/>
      <c r="C131" s="127"/>
      <c r="F131" s="312"/>
      <c r="M131" s="129"/>
    </row>
    <row r="132" spans="1:13" s="126" customFormat="1" x14ac:dyDescent="0.35">
      <c r="A132" s="312"/>
      <c r="C132" s="127"/>
      <c r="F132" s="312"/>
      <c r="M132" s="129"/>
    </row>
    <row r="133" spans="1:13" s="126" customFormat="1" x14ac:dyDescent="0.35">
      <c r="A133" s="312"/>
      <c r="C133" s="127"/>
      <c r="F133" s="312"/>
      <c r="M133" s="129"/>
    </row>
    <row r="134" spans="1:13" s="126" customFormat="1" x14ac:dyDescent="0.35">
      <c r="A134" s="312"/>
      <c r="C134" s="127"/>
      <c r="F134" s="312"/>
      <c r="M134" s="129"/>
    </row>
    <row r="135" spans="1:13" s="126" customFormat="1" x14ac:dyDescent="0.35">
      <c r="A135" s="312"/>
      <c r="C135" s="127"/>
      <c r="F135" s="312"/>
      <c r="M135" s="129"/>
    </row>
    <row r="136" spans="1:13" s="126" customFormat="1" x14ac:dyDescent="0.35">
      <c r="A136" s="312"/>
      <c r="C136" s="127"/>
      <c r="F136" s="312"/>
      <c r="M136" s="129"/>
    </row>
    <row r="137" spans="1:13" s="126" customFormat="1" x14ac:dyDescent="0.35">
      <c r="A137" s="312"/>
      <c r="C137" s="127"/>
      <c r="F137" s="312"/>
      <c r="M137" s="129"/>
    </row>
    <row r="138" spans="1:13" s="126" customFormat="1" x14ac:dyDescent="0.35">
      <c r="A138" s="312"/>
      <c r="C138" s="127"/>
      <c r="F138" s="312"/>
      <c r="M138" s="129"/>
    </row>
    <row r="139" spans="1:13" s="126" customFormat="1" x14ac:dyDescent="0.35">
      <c r="A139" s="312"/>
      <c r="C139" s="127"/>
      <c r="F139" s="312"/>
      <c r="M139" s="129"/>
    </row>
    <row r="140" spans="1:13" s="126" customFormat="1" x14ac:dyDescent="0.35">
      <c r="A140" s="312"/>
      <c r="C140" s="127"/>
      <c r="F140" s="312"/>
      <c r="M140" s="129"/>
    </row>
    <row r="141" spans="1:13" s="126" customFormat="1" x14ac:dyDescent="0.35">
      <c r="A141" s="312"/>
      <c r="C141" s="127"/>
      <c r="F141" s="312"/>
      <c r="M141" s="129"/>
    </row>
    <row r="142" spans="1:13" s="126" customFormat="1" x14ac:dyDescent="0.35">
      <c r="A142" s="312"/>
      <c r="C142" s="127"/>
      <c r="F142" s="312"/>
      <c r="M142" s="129"/>
    </row>
    <row r="143" spans="1:13" x14ac:dyDescent="0.35">
      <c r="A143" s="312"/>
      <c r="B143" s="126"/>
      <c r="C143" s="127"/>
      <c r="D143" s="126"/>
      <c r="E143" s="126"/>
      <c r="F143" s="312"/>
      <c r="G143" s="126"/>
      <c r="H143" s="126"/>
      <c r="I143" s="126"/>
    </row>
    <row r="144" spans="1:13" x14ac:dyDescent="0.35">
      <c r="A144" s="312"/>
      <c r="B144" s="126"/>
      <c r="C144" s="127"/>
      <c r="D144" s="126"/>
      <c r="E144" s="126"/>
      <c r="F144" s="312"/>
      <c r="G144" s="126"/>
      <c r="H144" s="126"/>
      <c r="I144" s="126"/>
    </row>
    <row r="145" spans="1:9" x14ac:dyDescent="0.35">
      <c r="A145" s="312"/>
      <c r="B145" s="126"/>
      <c r="C145" s="127"/>
      <c r="D145" s="126"/>
      <c r="E145" s="126"/>
      <c r="F145" s="312"/>
      <c r="G145" s="126"/>
      <c r="H145" s="126"/>
      <c r="I145" s="126"/>
    </row>
    <row r="146" spans="1:9" x14ac:dyDescent="0.35">
      <c r="A146" s="312"/>
      <c r="B146" s="126"/>
      <c r="C146" s="127"/>
      <c r="D146" s="126"/>
      <c r="E146" s="126"/>
      <c r="F146" s="312"/>
      <c r="G146" s="126"/>
      <c r="H146" s="126"/>
      <c r="I146" s="126"/>
    </row>
    <row r="147" spans="1:9" x14ac:dyDescent="0.35">
      <c r="A147" s="312"/>
      <c r="B147" s="126"/>
      <c r="C147" s="127"/>
      <c r="D147" s="126"/>
      <c r="E147" s="126"/>
      <c r="F147" s="312"/>
      <c r="G147" s="126"/>
      <c r="H147" s="126"/>
      <c r="I147" s="126"/>
    </row>
    <row r="148" spans="1:9" x14ac:dyDescent="0.35">
      <c r="A148" s="312"/>
      <c r="B148" s="126"/>
      <c r="C148" s="127"/>
      <c r="D148" s="126"/>
      <c r="E148" s="126"/>
      <c r="F148" s="312"/>
      <c r="G148" s="126"/>
      <c r="H148" s="126"/>
      <c r="I148" s="126"/>
    </row>
    <row r="149" spans="1:9" x14ac:dyDescent="0.35">
      <c r="A149" s="312"/>
      <c r="B149" s="126"/>
      <c r="C149" s="127"/>
      <c r="D149" s="126"/>
      <c r="E149" s="126"/>
      <c r="F149" s="312"/>
      <c r="G149" s="126"/>
      <c r="H149" s="126"/>
      <c r="I149" s="126"/>
    </row>
    <row r="150" spans="1:9" x14ac:dyDescent="0.35">
      <c r="A150" s="312"/>
      <c r="B150" s="126"/>
      <c r="C150" s="127"/>
      <c r="D150" s="126"/>
      <c r="E150" s="126"/>
      <c r="F150" s="312"/>
      <c r="G150" s="126"/>
      <c r="H150" s="126"/>
      <c r="I150" s="126"/>
    </row>
    <row r="151" spans="1:9" x14ac:dyDescent="0.35">
      <c r="A151" s="312"/>
      <c r="B151" s="126"/>
      <c r="C151" s="127"/>
      <c r="D151" s="126"/>
      <c r="E151" s="126"/>
      <c r="F151" s="312"/>
      <c r="G151" s="126"/>
      <c r="H151" s="126"/>
      <c r="I151" s="126"/>
    </row>
    <row r="152" spans="1:9" x14ac:dyDescent="0.35">
      <c r="A152" s="312"/>
      <c r="B152" s="126"/>
      <c r="C152" s="127"/>
      <c r="D152" s="126"/>
      <c r="E152" s="126"/>
      <c r="F152" s="312"/>
      <c r="G152" s="126"/>
      <c r="H152" s="126"/>
      <c r="I152" s="126"/>
    </row>
    <row r="153" spans="1:9" x14ac:dyDescent="0.35">
      <c r="A153" s="312"/>
      <c r="B153" s="126"/>
      <c r="C153" s="127"/>
      <c r="D153" s="126"/>
      <c r="E153" s="126"/>
      <c r="F153" s="312"/>
      <c r="G153" s="126"/>
      <c r="H153" s="126"/>
      <c r="I153" s="126"/>
    </row>
    <row r="154" spans="1:9" x14ac:dyDescent="0.35">
      <c r="A154" s="312"/>
      <c r="B154" s="126"/>
      <c r="C154" s="127"/>
      <c r="D154" s="126"/>
      <c r="E154" s="126"/>
      <c r="F154" s="312"/>
      <c r="G154" s="126"/>
      <c r="H154" s="126"/>
      <c r="I154" s="126"/>
    </row>
    <row r="155" spans="1:9" x14ac:dyDescent="0.35">
      <c r="A155" s="312"/>
      <c r="B155" s="126"/>
      <c r="C155" s="127"/>
      <c r="D155" s="126"/>
      <c r="E155" s="126"/>
      <c r="F155" s="312"/>
      <c r="G155" s="126"/>
      <c r="H155" s="126"/>
      <c r="I155" s="126"/>
    </row>
    <row r="156" spans="1:9" x14ac:dyDescent="0.35">
      <c r="A156" s="312"/>
      <c r="B156" s="126"/>
      <c r="C156" s="127"/>
      <c r="D156" s="126"/>
      <c r="E156" s="126"/>
      <c r="F156" s="312"/>
      <c r="G156" s="126"/>
      <c r="H156" s="126"/>
      <c r="I156" s="126"/>
    </row>
    <row r="157" spans="1:9" x14ac:dyDescent="0.35">
      <c r="A157" s="312"/>
      <c r="B157" s="126"/>
      <c r="C157" s="127"/>
      <c r="D157" s="126"/>
      <c r="E157" s="126"/>
      <c r="F157" s="312"/>
      <c r="G157" s="126"/>
      <c r="H157" s="126"/>
      <c r="I157" s="126"/>
    </row>
    <row r="158" spans="1:9" x14ac:dyDescent="0.35">
      <c r="A158" s="312"/>
      <c r="B158" s="126"/>
      <c r="C158" s="127"/>
      <c r="D158" s="126"/>
      <c r="E158" s="126"/>
      <c r="F158" s="312"/>
      <c r="G158" s="126"/>
      <c r="H158" s="126"/>
      <c r="I158" s="126"/>
    </row>
    <row r="159" spans="1:9" x14ac:dyDescent="0.35">
      <c r="A159" s="312"/>
      <c r="B159" s="126"/>
      <c r="C159" s="127"/>
      <c r="D159" s="126"/>
      <c r="E159" s="126"/>
      <c r="F159" s="312"/>
      <c r="G159" s="126"/>
      <c r="H159" s="126"/>
      <c r="I159" s="126"/>
    </row>
    <row r="160" spans="1:9" x14ac:dyDescent="0.35">
      <c r="A160" s="312"/>
      <c r="B160" s="126"/>
      <c r="C160" s="127"/>
      <c r="D160" s="126"/>
      <c r="E160" s="126"/>
      <c r="F160" s="312"/>
      <c r="G160" s="126"/>
      <c r="H160" s="126"/>
      <c r="I160" s="126"/>
    </row>
    <row r="161" spans="1:9" x14ac:dyDescent="0.35">
      <c r="A161" s="312"/>
      <c r="B161" s="126"/>
      <c r="C161" s="127"/>
      <c r="D161" s="126"/>
      <c r="E161" s="126"/>
      <c r="F161" s="312"/>
      <c r="G161" s="126"/>
      <c r="H161" s="126"/>
      <c r="I161" s="126"/>
    </row>
    <row r="162" spans="1:9" x14ac:dyDescent="0.35">
      <c r="A162" s="312"/>
      <c r="B162" s="126"/>
      <c r="C162" s="127"/>
      <c r="D162" s="126"/>
      <c r="E162" s="126"/>
      <c r="F162" s="312"/>
      <c r="G162" s="126"/>
      <c r="H162" s="126"/>
      <c r="I162" s="126"/>
    </row>
    <row r="163" spans="1:9" x14ac:dyDescent="0.35">
      <c r="A163" s="312"/>
      <c r="B163" s="126"/>
      <c r="C163" s="127"/>
      <c r="D163" s="126"/>
      <c r="E163" s="126"/>
      <c r="F163" s="312"/>
      <c r="G163" s="126"/>
      <c r="H163" s="126"/>
      <c r="I163" s="126"/>
    </row>
    <row r="164" spans="1:9" x14ac:dyDescent="0.35">
      <c r="A164" s="312"/>
      <c r="B164" s="126"/>
      <c r="C164" s="127"/>
      <c r="D164" s="126"/>
      <c r="E164" s="126"/>
      <c r="F164" s="312"/>
      <c r="G164" s="126"/>
      <c r="H164" s="126"/>
      <c r="I164" s="126"/>
    </row>
    <row r="165" spans="1:9" x14ac:dyDescent="0.35">
      <c r="A165" s="312"/>
      <c r="B165" s="126"/>
      <c r="C165" s="127"/>
      <c r="D165" s="126"/>
      <c r="E165" s="126"/>
      <c r="F165" s="312"/>
      <c r="G165" s="126"/>
      <c r="H165" s="126"/>
      <c r="I165" s="126"/>
    </row>
    <row r="166" spans="1:9" x14ac:dyDescent="0.35">
      <c r="A166" s="312"/>
      <c r="B166" s="126"/>
      <c r="C166" s="127"/>
      <c r="D166" s="126"/>
      <c r="E166" s="126"/>
      <c r="F166" s="312"/>
      <c r="G166" s="126"/>
      <c r="H166" s="126"/>
      <c r="I166" s="126"/>
    </row>
    <row r="167" spans="1:9" x14ac:dyDescent="0.35">
      <c r="A167" s="312"/>
      <c r="B167" s="126"/>
      <c r="C167" s="127"/>
      <c r="D167" s="126"/>
      <c r="E167" s="126"/>
      <c r="F167" s="312"/>
      <c r="G167" s="126"/>
      <c r="H167" s="126"/>
      <c r="I167" s="126"/>
    </row>
    <row r="168" spans="1:9" x14ac:dyDescent="0.35">
      <c r="A168" s="312"/>
      <c r="B168" s="126"/>
      <c r="C168" s="127"/>
      <c r="D168" s="126"/>
      <c r="E168" s="126"/>
      <c r="F168" s="312"/>
      <c r="G168" s="126"/>
      <c r="H168" s="126"/>
      <c r="I168" s="126"/>
    </row>
    <row r="169" spans="1:9" x14ac:dyDescent="0.35">
      <c r="A169" s="312"/>
      <c r="B169" s="126"/>
      <c r="C169" s="127"/>
      <c r="D169" s="126"/>
      <c r="E169" s="126"/>
      <c r="F169" s="312"/>
      <c r="G169" s="126"/>
      <c r="H169" s="126"/>
      <c r="I169" s="126"/>
    </row>
    <row r="170" spans="1:9" x14ac:dyDescent="0.35">
      <c r="A170" s="312"/>
      <c r="B170" s="126"/>
      <c r="C170" s="127"/>
      <c r="D170" s="126"/>
      <c r="E170" s="126"/>
      <c r="F170" s="312"/>
      <c r="G170" s="126"/>
      <c r="H170" s="126"/>
      <c r="I170" s="126"/>
    </row>
    <row r="171" spans="1:9" x14ac:dyDescent="0.35">
      <c r="A171" s="312"/>
      <c r="B171" s="126"/>
      <c r="C171" s="127"/>
      <c r="D171" s="126"/>
      <c r="E171" s="126"/>
      <c r="F171" s="312"/>
      <c r="G171" s="126"/>
      <c r="H171" s="126"/>
      <c r="I171" s="126"/>
    </row>
    <row r="172" spans="1:9" x14ac:dyDescent="0.35">
      <c r="A172" s="312"/>
      <c r="B172" s="126"/>
      <c r="C172" s="127"/>
      <c r="D172" s="126"/>
      <c r="E172" s="126"/>
      <c r="F172" s="312"/>
      <c r="G172" s="126"/>
      <c r="H172" s="126"/>
      <c r="I172" s="126"/>
    </row>
    <row r="173" spans="1:9" x14ac:dyDescent="0.35">
      <c r="A173" s="312"/>
      <c r="B173" s="126"/>
      <c r="C173" s="127"/>
      <c r="D173" s="126"/>
      <c r="E173" s="126"/>
      <c r="F173" s="312"/>
      <c r="G173" s="126"/>
      <c r="H173" s="126"/>
      <c r="I173" s="126"/>
    </row>
    <row r="174" spans="1:9" x14ac:dyDescent="0.35">
      <c r="A174" s="312"/>
      <c r="B174" s="126"/>
      <c r="C174" s="127"/>
      <c r="D174" s="126"/>
      <c r="E174" s="126"/>
      <c r="F174" s="312"/>
      <c r="G174" s="126"/>
      <c r="H174" s="126"/>
      <c r="I174" s="126"/>
    </row>
    <row r="175" spans="1:9" x14ac:dyDescent="0.35">
      <c r="A175" s="312"/>
      <c r="B175" s="126"/>
      <c r="C175" s="127"/>
      <c r="D175" s="126"/>
      <c r="E175" s="126"/>
      <c r="F175" s="312"/>
      <c r="G175" s="126"/>
      <c r="H175" s="126"/>
      <c r="I175" s="126"/>
    </row>
    <row r="176" spans="1:9" x14ac:dyDescent="0.35">
      <c r="A176" s="312"/>
      <c r="B176" s="126"/>
      <c r="C176" s="127"/>
      <c r="D176" s="126"/>
      <c r="E176" s="126"/>
      <c r="F176" s="312"/>
      <c r="G176" s="126"/>
      <c r="H176" s="126"/>
      <c r="I176" s="126"/>
    </row>
    <row r="177" spans="1:9" x14ac:dyDescent="0.35">
      <c r="A177" s="312"/>
      <c r="B177" s="126"/>
      <c r="C177" s="127"/>
      <c r="D177" s="126"/>
      <c r="E177" s="126"/>
      <c r="F177" s="312"/>
      <c r="G177" s="126"/>
      <c r="H177" s="126"/>
      <c r="I177" s="126"/>
    </row>
    <row r="178" spans="1:9" x14ac:dyDescent="0.35">
      <c r="A178" s="312"/>
      <c r="B178" s="126"/>
      <c r="C178" s="127"/>
      <c r="D178" s="126"/>
      <c r="E178" s="126"/>
      <c r="F178" s="312"/>
      <c r="G178" s="126"/>
      <c r="H178" s="126"/>
      <c r="I178" s="126"/>
    </row>
    <row r="179" spans="1:9" x14ac:dyDescent="0.35">
      <c r="A179" s="312"/>
      <c r="B179" s="126"/>
      <c r="C179" s="127"/>
      <c r="D179" s="126"/>
      <c r="E179" s="126"/>
      <c r="F179" s="312"/>
      <c r="G179" s="126"/>
      <c r="H179" s="126"/>
      <c r="I179" s="126"/>
    </row>
    <row r="180" spans="1:9" x14ac:dyDescent="0.35">
      <c r="A180" s="312"/>
      <c r="B180" s="126"/>
      <c r="C180" s="127"/>
      <c r="D180" s="126"/>
      <c r="E180" s="126"/>
      <c r="F180" s="312"/>
      <c r="G180" s="126"/>
      <c r="H180" s="126"/>
      <c r="I180" s="126"/>
    </row>
    <row r="181" spans="1:9" x14ac:dyDescent="0.35">
      <c r="A181" s="312"/>
      <c r="B181" s="126"/>
      <c r="C181" s="127"/>
      <c r="D181" s="126"/>
      <c r="E181" s="126"/>
      <c r="F181" s="312"/>
      <c r="G181" s="126"/>
      <c r="H181" s="126"/>
      <c r="I181" s="126"/>
    </row>
    <row r="182" spans="1:9" x14ac:dyDescent="0.35">
      <c r="A182" s="312"/>
      <c r="B182" s="126"/>
      <c r="C182" s="127"/>
      <c r="D182" s="126"/>
      <c r="E182" s="126"/>
      <c r="F182" s="312"/>
      <c r="G182" s="126"/>
      <c r="H182" s="126"/>
      <c r="I182" s="126"/>
    </row>
    <row r="183" spans="1:9" x14ac:dyDescent="0.35">
      <c r="A183" s="312"/>
      <c r="B183" s="126"/>
      <c r="C183" s="127"/>
      <c r="D183" s="126"/>
      <c r="E183" s="126"/>
      <c r="F183" s="312"/>
      <c r="G183" s="126"/>
      <c r="H183" s="126"/>
      <c r="I183" s="126"/>
    </row>
    <row r="184" spans="1:9" x14ac:dyDescent="0.35">
      <c r="A184" s="312"/>
      <c r="B184" s="126"/>
      <c r="C184" s="127"/>
      <c r="D184" s="126"/>
      <c r="E184" s="126"/>
      <c r="F184" s="312"/>
      <c r="G184" s="126"/>
      <c r="H184" s="126"/>
      <c r="I184" s="126"/>
    </row>
    <row r="185" spans="1:9" x14ac:dyDescent="0.35">
      <c r="A185" s="312"/>
      <c r="B185" s="126"/>
      <c r="C185" s="127"/>
      <c r="D185" s="126"/>
      <c r="E185" s="126"/>
      <c r="F185" s="312"/>
      <c r="G185" s="126"/>
      <c r="H185" s="126"/>
      <c r="I185" s="126"/>
    </row>
    <row r="186" spans="1:9" x14ac:dyDescent="0.35">
      <c r="A186" s="312"/>
      <c r="B186" s="126"/>
      <c r="C186" s="127"/>
      <c r="D186" s="126"/>
      <c r="E186" s="126"/>
      <c r="F186" s="312"/>
      <c r="G186" s="126"/>
      <c r="H186" s="126"/>
      <c r="I186" s="126"/>
    </row>
    <row r="187" spans="1:9" x14ac:dyDescent="0.35">
      <c r="A187" s="312"/>
      <c r="B187" s="126"/>
      <c r="C187" s="127"/>
      <c r="D187" s="126"/>
      <c r="E187" s="126"/>
      <c r="F187" s="312"/>
      <c r="G187" s="126"/>
      <c r="H187" s="126"/>
      <c r="I187" s="126"/>
    </row>
    <row r="188" spans="1:9" x14ac:dyDescent="0.35">
      <c r="A188" s="312"/>
      <c r="B188" s="126"/>
      <c r="C188" s="127"/>
      <c r="D188" s="126"/>
      <c r="E188" s="126"/>
      <c r="F188" s="312"/>
      <c r="G188" s="126"/>
      <c r="H188" s="126"/>
      <c r="I188" s="126"/>
    </row>
    <row r="189" spans="1:9" x14ac:dyDescent="0.35">
      <c r="A189" s="312"/>
      <c r="B189" s="126"/>
      <c r="C189" s="127"/>
      <c r="D189" s="126"/>
      <c r="E189" s="126"/>
      <c r="F189" s="312"/>
      <c r="G189" s="126"/>
      <c r="H189" s="126"/>
      <c r="I189" s="126"/>
    </row>
    <row r="190" spans="1:9" x14ac:dyDescent="0.35">
      <c r="A190" s="312"/>
      <c r="B190" s="126"/>
      <c r="C190" s="127"/>
      <c r="D190" s="126"/>
      <c r="E190" s="126"/>
      <c r="F190" s="312"/>
      <c r="G190" s="126"/>
      <c r="H190" s="126"/>
      <c r="I190" s="126"/>
    </row>
    <row r="191" spans="1:9" x14ac:dyDescent="0.35">
      <c r="A191" s="312"/>
      <c r="B191" s="126"/>
      <c r="C191" s="127"/>
      <c r="D191" s="126"/>
      <c r="E191" s="126"/>
      <c r="F191" s="312"/>
      <c r="G191" s="126"/>
      <c r="H191" s="126"/>
      <c r="I191" s="126"/>
    </row>
    <row r="192" spans="1:9" x14ac:dyDescent="0.35">
      <c r="A192" s="312"/>
      <c r="B192" s="126"/>
      <c r="C192" s="127"/>
      <c r="D192" s="126"/>
      <c r="E192" s="126"/>
      <c r="F192" s="312"/>
      <c r="G192" s="126"/>
      <c r="H192" s="126"/>
      <c r="I192" s="126"/>
    </row>
    <row r="193" spans="1:9" x14ac:dyDescent="0.35">
      <c r="A193" s="312"/>
      <c r="B193" s="126"/>
      <c r="C193" s="127"/>
      <c r="D193" s="126"/>
      <c r="E193" s="126"/>
      <c r="F193" s="312"/>
      <c r="G193" s="126"/>
      <c r="H193" s="126"/>
      <c r="I193" s="126"/>
    </row>
    <row r="194" spans="1:9" x14ac:dyDescent="0.35">
      <c r="A194" s="312"/>
      <c r="B194" s="126"/>
      <c r="C194" s="127"/>
      <c r="D194" s="126"/>
      <c r="E194" s="126"/>
      <c r="F194" s="312"/>
      <c r="G194" s="126"/>
      <c r="H194" s="126"/>
      <c r="I194" s="126"/>
    </row>
    <row r="195" spans="1:9" x14ac:dyDescent="0.35">
      <c r="A195" s="312"/>
      <c r="B195" s="126"/>
      <c r="C195" s="127"/>
      <c r="D195" s="126"/>
      <c r="E195" s="126"/>
      <c r="F195" s="312"/>
      <c r="G195" s="126"/>
      <c r="H195" s="126"/>
      <c r="I195" s="126"/>
    </row>
    <row r="196" spans="1:9" x14ac:dyDescent="0.35">
      <c r="A196" s="312"/>
      <c r="B196" s="126"/>
      <c r="C196" s="127"/>
      <c r="D196" s="126"/>
      <c r="E196" s="126"/>
      <c r="F196" s="312"/>
      <c r="G196" s="126"/>
      <c r="H196" s="126"/>
      <c r="I196" s="126"/>
    </row>
    <row r="197" spans="1:9" x14ac:dyDescent="0.35">
      <c r="A197" s="312"/>
      <c r="B197" s="126"/>
      <c r="C197" s="127"/>
      <c r="D197" s="126"/>
      <c r="E197" s="126"/>
      <c r="F197" s="312"/>
      <c r="G197" s="126"/>
      <c r="H197" s="126"/>
      <c r="I197" s="126"/>
    </row>
    <row r="198" spans="1:9" x14ac:dyDescent="0.35">
      <c r="A198" s="312"/>
      <c r="B198" s="126"/>
      <c r="C198" s="127"/>
      <c r="D198" s="126"/>
      <c r="E198" s="126"/>
      <c r="F198" s="312"/>
      <c r="G198" s="126"/>
      <c r="H198" s="126"/>
      <c r="I198" s="126"/>
    </row>
    <row r="199" spans="1:9" x14ac:dyDescent="0.35">
      <c r="A199" s="312"/>
      <c r="B199" s="126"/>
      <c r="C199" s="127"/>
      <c r="D199" s="126"/>
      <c r="E199" s="126"/>
      <c r="F199" s="312"/>
      <c r="G199" s="126"/>
      <c r="H199" s="126"/>
      <c r="I199" s="126"/>
    </row>
    <row r="200" spans="1:9" x14ac:dyDescent="0.35">
      <c r="A200" s="312"/>
      <c r="B200" s="126"/>
      <c r="C200" s="127"/>
      <c r="D200" s="126"/>
      <c r="E200" s="126"/>
      <c r="F200" s="312"/>
      <c r="G200" s="126"/>
      <c r="H200" s="126"/>
      <c r="I200" s="126"/>
    </row>
    <row r="201" spans="1:9" x14ac:dyDescent="0.35">
      <c r="A201" s="312"/>
      <c r="B201" s="126"/>
      <c r="C201" s="127"/>
      <c r="D201" s="126"/>
      <c r="E201" s="126"/>
      <c r="F201" s="312"/>
      <c r="G201" s="126"/>
      <c r="H201" s="126"/>
      <c r="I201" s="126"/>
    </row>
    <row r="202" spans="1:9" x14ac:dyDescent="0.35">
      <c r="A202" s="312"/>
      <c r="B202" s="126"/>
      <c r="C202" s="127"/>
      <c r="D202" s="126"/>
      <c r="E202" s="126"/>
      <c r="F202" s="312"/>
      <c r="G202" s="126"/>
      <c r="H202" s="126"/>
      <c r="I202" s="126"/>
    </row>
    <row r="203" spans="1:9" x14ac:dyDescent="0.35">
      <c r="A203" s="312"/>
      <c r="B203" s="126"/>
      <c r="C203" s="127"/>
      <c r="D203" s="126"/>
      <c r="E203" s="126"/>
      <c r="F203" s="312"/>
      <c r="G203" s="126"/>
      <c r="H203" s="126"/>
      <c r="I203" s="126"/>
    </row>
    <row r="204" spans="1:9" x14ac:dyDescent="0.35">
      <c r="A204" s="312"/>
      <c r="B204" s="126"/>
      <c r="C204" s="127"/>
      <c r="D204" s="126"/>
      <c r="E204" s="126"/>
      <c r="F204" s="312"/>
      <c r="G204" s="126"/>
      <c r="H204" s="126"/>
      <c r="I204" s="126"/>
    </row>
    <row r="205" spans="1:9" x14ac:dyDescent="0.35">
      <c r="A205" s="312"/>
      <c r="B205" s="126"/>
      <c r="C205" s="127"/>
      <c r="D205" s="126"/>
      <c r="E205" s="126"/>
      <c r="F205" s="312"/>
      <c r="G205" s="126"/>
      <c r="H205" s="126"/>
      <c r="I205" s="126"/>
    </row>
    <row r="206" spans="1:9" x14ac:dyDescent="0.35">
      <c r="A206" s="312"/>
      <c r="B206" s="126"/>
      <c r="C206" s="127"/>
      <c r="D206" s="126"/>
      <c r="E206" s="126"/>
      <c r="F206" s="312"/>
      <c r="G206" s="126"/>
      <c r="H206" s="126"/>
      <c r="I206" s="126"/>
    </row>
    <row r="207" spans="1:9" x14ac:dyDescent="0.35">
      <c r="A207" s="312"/>
      <c r="B207" s="126"/>
      <c r="C207" s="127"/>
      <c r="D207" s="126"/>
      <c r="E207" s="126"/>
      <c r="F207" s="312"/>
      <c r="G207" s="126"/>
      <c r="H207" s="126"/>
      <c r="I207" s="126"/>
    </row>
    <row r="208" spans="1:9" x14ac:dyDescent="0.35">
      <c r="A208" s="312"/>
      <c r="B208" s="126"/>
      <c r="C208" s="127"/>
      <c r="D208" s="126"/>
      <c r="E208" s="126"/>
      <c r="F208" s="312"/>
      <c r="G208" s="126"/>
      <c r="H208" s="126"/>
      <c r="I208" s="126"/>
    </row>
    <row r="209" spans="1:9" x14ac:dyDescent="0.35">
      <c r="A209" s="312"/>
      <c r="B209" s="126"/>
      <c r="C209" s="127"/>
      <c r="D209" s="126"/>
      <c r="E209" s="126"/>
      <c r="F209" s="312"/>
      <c r="G209" s="126"/>
      <c r="H209" s="126"/>
      <c r="I209" s="126"/>
    </row>
    <row r="210" spans="1:9" x14ac:dyDescent="0.35">
      <c r="A210" s="312"/>
      <c r="B210" s="126"/>
      <c r="C210" s="127"/>
      <c r="D210" s="126"/>
      <c r="E210" s="126"/>
      <c r="F210" s="312"/>
      <c r="G210" s="126"/>
      <c r="H210" s="126"/>
      <c r="I210" s="126"/>
    </row>
    <row r="211" spans="1:9" x14ac:dyDescent="0.35">
      <c r="A211" s="312"/>
      <c r="B211" s="126"/>
      <c r="C211" s="127"/>
      <c r="D211" s="126"/>
      <c r="E211" s="126"/>
      <c r="F211" s="312"/>
      <c r="G211" s="126"/>
      <c r="H211" s="126"/>
      <c r="I211" s="126"/>
    </row>
    <row r="212" spans="1:9" x14ac:dyDescent="0.35">
      <c r="A212" s="312"/>
      <c r="B212" s="126"/>
      <c r="C212" s="127"/>
      <c r="D212" s="126"/>
      <c r="E212" s="126"/>
      <c r="F212" s="312"/>
      <c r="G212" s="126"/>
      <c r="H212" s="126"/>
      <c r="I212" s="126"/>
    </row>
    <row r="213" spans="1:9" x14ac:dyDescent="0.35">
      <c r="A213" s="312"/>
      <c r="B213" s="126"/>
      <c r="C213" s="127"/>
      <c r="D213" s="126"/>
      <c r="E213" s="126"/>
      <c r="F213" s="312"/>
      <c r="G213" s="126"/>
      <c r="H213" s="126"/>
      <c r="I213" s="126"/>
    </row>
    <row r="214" spans="1:9" x14ac:dyDescent="0.35">
      <c r="A214" s="312"/>
      <c r="B214" s="126"/>
      <c r="C214" s="127"/>
      <c r="D214" s="126"/>
      <c r="E214" s="126"/>
      <c r="F214" s="312"/>
      <c r="G214" s="126"/>
      <c r="H214" s="126"/>
      <c r="I214" s="126"/>
    </row>
    <row r="215" spans="1:9" x14ac:dyDescent="0.35">
      <c r="A215" s="312"/>
      <c r="B215" s="126"/>
      <c r="C215" s="127"/>
      <c r="D215" s="126"/>
      <c r="E215" s="126"/>
      <c r="F215" s="312"/>
      <c r="G215" s="126"/>
      <c r="H215" s="126"/>
      <c r="I215" s="126"/>
    </row>
    <row r="216" spans="1:9" x14ac:dyDescent="0.35">
      <c r="A216" s="312"/>
      <c r="B216" s="126"/>
      <c r="C216" s="127"/>
      <c r="D216" s="126"/>
      <c r="E216" s="126"/>
      <c r="F216" s="312"/>
      <c r="G216" s="126"/>
      <c r="H216" s="126"/>
      <c r="I216" s="126"/>
    </row>
    <row r="217" spans="1:9" x14ac:dyDescent="0.35">
      <c r="A217" s="312"/>
      <c r="B217" s="126"/>
      <c r="C217" s="127"/>
      <c r="D217" s="126"/>
      <c r="E217" s="126"/>
      <c r="F217" s="312"/>
      <c r="G217" s="126"/>
      <c r="H217" s="126"/>
      <c r="I217" s="126"/>
    </row>
    <row r="218" spans="1:9" x14ac:dyDescent="0.35">
      <c r="A218" s="312"/>
      <c r="B218" s="126"/>
      <c r="C218" s="127"/>
      <c r="D218" s="126"/>
      <c r="E218" s="126"/>
      <c r="F218" s="312"/>
      <c r="G218" s="126"/>
      <c r="H218" s="126"/>
      <c r="I218" s="126"/>
    </row>
    <row r="219" spans="1:9" x14ac:dyDescent="0.35">
      <c r="A219" s="312"/>
      <c r="B219" s="126"/>
      <c r="C219" s="127"/>
      <c r="D219" s="126"/>
      <c r="E219" s="126"/>
      <c r="F219" s="312"/>
      <c r="G219" s="126"/>
      <c r="H219" s="126"/>
      <c r="I219" s="126"/>
    </row>
    <row r="220" spans="1:9" x14ac:dyDescent="0.35">
      <c r="A220" s="312"/>
      <c r="B220" s="126"/>
      <c r="C220" s="127"/>
      <c r="D220" s="126"/>
      <c r="E220" s="126"/>
      <c r="F220" s="312"/>
      <c r="G220" s="126"/>
      <c r="H220" s="126"/>
      <c r="I220" s="126"/>
    </row>
    <row r="221" spans="1:9" x14ac:dyDescent="0.35">
      <c r="A221" s="312"/>
      <c r="B221" s="126"/>
      <c r="C221" s="127"/>
      <c r="D221" s="126"/>
      <c r="E221" s="126"/>
      <c r="F221" s="312"/>
      <c r="G221" s="126"/>
      <c r="H221" s="126"/>
      <c r="I221" s="126"/>
    </row>
    <row r="222" spans="1:9" x14ac:dyDescent="0.35">
      <c r="A222" s="312"/>
      <c r="B222" s="126"/>
      <c r="C222" s="127"/>
      <c r="D222" s="126"/>
      <c r="E222" s="126"/>
      <c r="F222" s="312"/>
      <c r="G222" s="126"/>
      <c r="H222" s="126"/>
      <c r="I222" s="126"/>
    </row>
    <row r="223" spans="1:9" x14ac:dyDescent="0.35">
      <c r="A223" s="312"/>
      <c r="B223" s="126"/>
      <c r="C223" s="127"/>
      <c r="D223" s="126"/>
      <c r="E223" s="126"/>
      <c r="F223" s="312"/>
      <c r="G223" s="126"/>
      <c r="H223" s="126"/>
      <c r="I223" s="126"/>
    </row>
    <row r="224" spans="1:9" x14ac:dyDescent="0.35">
      <c r="A224" s="312"/>
      <c r="B224" s="126"/>
      <c r="C224" s="127"/>
      <c r="D224" s="126"/>
      <c r="E224" s="126"/>
      <c r="F224" s="312"/>
      <c r="G224" s="126"/>
      <c r="H224" s="126"/>
      <c r="I224" s="126"/>
    </row>
    <row r="225" spans="1:9" x14ac:dyDescent="0.35">
      <c r="A225" s="312"/>
      <c r="B225" s="126"/>
      <c r="C225" s="127"/>
      <c r="D225" s="126"/>
      <c r="E225" s="126"/>
      <c r="F225" s="312"/>
      <c r="G225" s="126"/>
      <c r="H225" s="126"/>
      <c r="I225" s="126"/>
    </row>
    <row r="226" spans="1:9" x14ac:dyDescent="0.35">
      <c r="A226" s="312"/>
      <c r="B226" s="126"/>
      <c r="C226" s="127"/>
      <c r="D226" s="126"/>
      <c r="E226" s="126"/>
      <c r="F226" s="312"/>
      <c r="G226" s="126"/>
      <c r="H226" s="126"/>
      <c r="I226" s="126"/>
    </row>
    <row r="227" spans="1:9" x14ac:dyDescent="0.35">
      <c r="A227" s="312"/>
      <c r="B227" s="126"/>
      <c r="C227" s="127"/>
      <c r="D227" s="126"/>
      <c r="E227" s="126"/>
      <c r="F227" s="312"/>
      <c r="G227" s="126"/>
      <c r="H227" s="126"/>
      <c r="I227" s="126"/>
    </row>
    <row r="228" spans="1:9" x14ac:dyDescent="0.35">
      <c r="A228" s="312"/>
      <c r="B228" s="126"/>
      <c r="C228" s="127"/>
      <c r="D228" s="126"/>
      <c r="E228" s="126"/>
      <c r="F228" s="312"/>
      <c r="G228" s="126"/>
      <c r="H228" s="126"/>
      <c r="I228" s="126"/>
    </row>
    <row r="229" spans="1:9" x14ac:dyDescent="0.35">
      <c r="A229" s="312"/>
      <c r="B229" s="126"/>
      <c r="C229" s="127"/>
      <c r="D229" s="126"/>
      <c r="E229" s="126"/>
      <c r="F229" s="312"/>
      <c r="G229" s="126"/>
      <c r="H229" s="126"/>
      <c r="I229" s="126"/>
    </row>
    <row r="230" spans="1:9" x14ac:dyDescent="0.35">
      <c r="A230" s="312"/>
      <c r="B230" s="126"/>
      <c r="C230" s="127"/>
      <c r="D230" s="126"/>
      <c r="E230" s="126"/>
      <c r="F230" s="312"/>
      <c r="G230" s="126"/>
      <c r="H230" s="126"/>
      <c r="I230" s="126"/>
    </row>
    <row r="231" spans="1:9" x14ac:dyDescent="0.35">
      <c r="A231" s="312"/>
      <c r="B231" s="126"/>
      <c r="C231" s="127"/>
      <c r="D231" s="126"/>
      <c r="E231" s="126"/>
      <c r="F231" s="312"/>
      <c r="G231" s="126"/>
      <c r="H231" s="126"/>
      <c r="I231" s="126"/>
    </row>
    <row r="232" spans="1:9" x14ac:dyDescent="0.35">
      <c r="A232" s="312"/>
      <c r="B232" s="126"/>
      <c r="C232" s="127"/>
      <c r="D232" s="126"/>
      <c r="E232" s="126"/>
      <c r="F232" s="312"/>
      <c r="G232" s="126"/>
      <c r="H232" s="126"/>
      <c r="I232" s="126"/>
    </row>
    <row r="233" spans="1:9" x14ac:dyDescent="0.35">
      <c r="A233" s="312"/>
      <c r="B233" s="126"/>
      <c r="C233" s="127"/>
      <c r="D233" s="126"/>
      <c r="E233" s="126"/>
      <c r="F233" s="312"/>
      <c r="G233" s="126"/>
      <c r="H233" s="126"/>
      <c r="I233" s="126"/>
    </row>
    <row r="234" spans="1:9" x14ac:dyDescent="0.35">
      <c r="A234" s="312"/>
      <c r="B234" s="126"/>
      <c r="C234" s="127"/>
      <c r="D234" s="126"/>
      <c r="E234" s="126"/>
      <c r="F234" s="312"/>
      <c r="G234" s="126"/>
      <c r="H234" s="126"/>
      <c r="I234" s="126"/>
    </row>
    <row r="235" spans="1:9" x14ac:dyDescent="0.35">
      <c r="A235" s="312"/>
      <c r="B235" s="126"/>
      <c r="C235" s="127"/>
      <c r="D235" s="126"/>
      <c r="E235" s="126"/>
      <c r="F235" s="312"/>
      <c r="G235" s="126"/>
      <c r="H235" s="126"/>
      <c r="I235" s="126"/>
    </row>
    <row r="236" spans="1:9" x14ac:dyDescent="0.35">
      <c r="A236" s="312"/>
      <c r="B236" s="126"/>
      <c r="C236" s="127"/>
      <c r="D236" s="126"/>
      <c r="E236" s="126"/>
      <c r="F236" s="312"/>
      <c r="G236" s="126"/>
      <c r="H236" s="126"/>
      <c r="I236" s="126"/>
    </row>
    <row r="237" spans="1:9" x14ac:dyDescent="0.35">
      <c r="A237" s="312"/>
      <c r="B237" s="126"/>
      <c r="C237" s="127"/>
      <c r="D237" s="126"/>
      <c r="E237" s="126"/>
      <c r="F237" s="312"/>
      <c r="G237" s="126"/>
      <c r="H237" s="126"/>
      <c r="I237" s="126"/>
    </row>
    <row r="238" spans="1:9" x14ac:dyDescent="0.35">
      <c r="A238" s="312"/>
      <c r="B238" s="126"/>
      <c r="C238" s="127"/>
      <c r="D238" s="126"/>
      <c r="E238" s="126"/>
      <c r="F238" s="312"/>
      <c r="G238" s="126"/>
      <c r="H238" s="126"/>
      <c r="I238" s="126"/>
    </row>
    <row r="239" spans="1:9" x14ac:dyDescent="0.35">
      <c r="A239" s="312"/>
      <c r="B239" s="126"/>
      <c r="C239" s="127"/>
      <c r="D239" s="126"/>
      <c r="E239" s="126"/>
      <c r="F239" s="312"/>
      <c r="G239" s="126"/>
      <c r="H239" s="126"/>
      <c r="I239" s="126"/>
    </row>
    <row r="240" spans="1:9" x14ac:dyDescent="0.35">
      <c r="A240" s="312"/>
      <c r="B240" s="126"/>
      <c r="C240" s="127"/>
      <c r="D240" s="126"/>
      <c r="E240" s="126"/>
      <c r="F240" s="312"/>
      <c r="G240" s="126"/>
      <c r="H240" s="126"/>
      <c r="I240" s="126"/>
    </row>
    <row r="241" spans="1:9" x14ac:dyDescent="0.35">
      <c r="A241" s="312"/>
      <c r="B241" s="126"/>
      <c r="C241" s="127"/>
      <c r="D241" s="126"/>
      <c r="E241" s="126"/>
      <c r="F241" s="312"/>
      <c r="G241" s="126"/>
      <c r="H241" s="126"/>
      <c r="I241" s="126"/>
    </row>
    <row r="242" spans="1:9" x14ac:dyDescent="0.35">
      <c r="A242" s="312"/>
      <c r="B242" s="126"/>
      <c r="C242" s="127"/>
      <c r="D242" s="126"/>
      <c r="E242" s="126"/>
      <c r="F242" s="312"/>
      <c r="G242" s="126"/>
      <c r="H242" s="126"/>
      <c r="I242" s="126"/>
    </row>
    <row r="243" spans="1:9" x14ac:dyDescent="0.35">
      <c r="A243" s="312"/>
      <c r="B243" s="126"/>
      <c r="C243" s="127"/>
      <c r="D243" s="126"/>
      <c r="E243" s="126"/>
      <c r="F243" s="312"/>
      <c r="G243" s="126"/>
      <c r="H243" s="126"/>
      <c r="I243" s="126"/>
    </row>
    <row r="244" spans="1:9" x14ac:dyDescent="0.35">
      <c r="A244" s="312"/>
      <c r="B244" s="126"/>
      <c r="C244" s="127"/>
      <c r="D244" s="126"/>
      <c r="E244" s="126"/>
      <c r="F244" s="312"/>
      <c r="G244" s="126"/>
      <c r="H244" s="126"/>
      <c r="I244" s="126"/>
    </row>
    <row r="245" spans="1:9" x14ac:dyDescent="0.35">
      <c r="A245" s="312"/>
      <c r="B245" s="126"/>
      <c r="C245" s="127"/>
      <c r="D245" s="126"/>
      <c r="E245" s="126"/>
      <c r="F245" s="312"/>
      <c r="G245" s="126"/>
      <c r="H245" s="126"/>
      <c r="I245" s="126"/>
    </row>
    <row r="246" spans="1:9" x14ac:dyDescent="0.35">
      <c r="A246" s="312"/>
      <c r="B246" s="126"/>
      <c r="C246" s="127"/>
      <c r="D246" s="126"/>
      <c r="E246" s="126"/>
      <c r="F246" s="312"/>
      <c r="G246" s="126"/>
      <c r="H246" s="126"/>
      <c r="I246" s="126"/>
    </row>
    <row r="247" spans="1:9" x14ac:dyDescent="0.35">
      <c r="A247" s="312"/>
      <c r="B247" s="126"/>
      <c r="C247" s="127"/>
      <c r="D247" s="126"/>
      <c r="E247" s="126"/>
      <c r="F247" s="312"/>
      <c r="G247" s="126"/>
      <c r="H247" s="126"/>
      <c r="I247" s="126"/>
    </row>
    <row r="248" spans="1:9" x14ac:dyDescent="0.35">
      <c r="A248" s="312"/>
      <c r="B248" s="126"/>
      <c r="C248" s="127"/>
      <c r="D248" s="126"/>
      <c r="E248" s="126"/>
      <c r="F248" s="312"/>
      <c r="G248" s="126"/>
      <c r="H248" s="126"/>
      <c r="I248" s="126"/>
    </row>
    <row r="249" spans="1:9" x14ac:dyDescent="0.35">
      <c r="A249" s="312"/>
      <c r="B249" s="126"/>
      <c r="C249" s="127"/>
      <c r="D249" s="126"/>
      <c r="E249" s="126"/>
      <c r="F249" s="312"/>
      <c r="G249" s="126"/>
      <c r="H249" s="126"/>
      <c r="I249" s="126"/>
    </row>
    <row r="250" spans="1:9" x14ac:dyDescent="0.35">
      <c r="A250" s="312"/>
      <c r="B250" s="126"/>
      <c r="C250" s="127"/>
      <c r="D250" s="126"/>
      <c r="E250" s="126"/>
      <c r="F250" s="312"/>
      <c r="G250" s="126"/>
      <c r="H250" s="126"/>
      <c r="I250" s="126"/>
    </row>
    <row r="251" spans="1:9" x14ac:dyDescent="0.35">
      <c r="A251" s="312"/>
      <c r="B251" s="126"/>
      <c r="C251" s="127"/>
      <c r="D251" s="126"/>
      <c r="E251" s="126"/>
      <c r="F251" s="312"/>
      <c r="G251" s="126"/>
      <c r="H251" s="126"/>
      <c r="I251" s="126"/>
    </row>
    <row r="252" spans="1:9" x14ac:dyDescent="0.35">
      <c r="A252" s="312"/>
      <c r="B252" s="126"/>
      <c r="C252" s="127"/>
      <c r="D252" s="126"/>
      <c r="E252" s="126"/>
      <c r="F252" s="312"/>
      <c r="G252" s="126"/>
      <c r="H252" s="126"/>
      <c r="I252" s="126"/>
    </row>
    <row r="253" spans="1:9" x14ac:dyDescent="0.35">
      <c r="A253" s="312"/>
      <c r="B253" s="126"/>
      <c r="C253" s="127"/>
      <c r="D253" s="126"/>
      <c r="E253" s="126"/>
      <c r="F253" s="312"/>
      <c r="G253" s="126"/>
      <c r="H253" s="126"/>
      <c r="I253" s="126"/>
    </row>
    <row r="254" spans="1:9" x14ac:dyDescent="0.35">
      <c r="A254" s="312"/>
      <c r="B254" s="126"/>
      <c r="C254" s="127"/>
      <c r="D254" s="126"/>
      <c r="E254" s="126"/>
      <c r="F254" s="312"/>
      <c r="G254" s="126"/>
      <c r="H254" s="126"/>
      <c r="I254" s="126"/>
    </row>
    <row r="255" spans="1:9" x14ac:dyDescent="0.35">
      <c r="A255" s="312"/>
      <c r="B255" s="126"/>
      <c r="C255" s="127"/>
      <c r="D255" s="126"/>
      <c r="E255" s="126"/>
      <c r="F255" s="312"/>
      <c r="G255" s="126"/>
      <c r="H255" s="126"/>
      <c r="I255" s="126"/>
    </row>
    <row r="256" spans="1:9" x14ac:dyDescent="0.35">
      <c r="A256" s="312"/>
      <c r="B256" s="126"/>
      <c r="C256" s="127"/>
      <c r="D256" s="126"/>
      <c r="E256" s="126"/>
      <c r="F256" s="312"/>
      <c r="G256" s="126"/>
      <c r="H256" s="126"/>
      <c r="I256" s="126"/>
    </row>
    <row r="257" spans="1:9" x14ac:dyDescent="0.35">
      <c r="A257" s="312"/>
      <c r="B257" s="126"/>
      <c r="C257" s="127"/>
      <c r="D257" s="126"/>
      <c r="E257" s="126"/>
      <c r="F257" s="312"/>
      <c r="G257" s="126"/>
      <c r="H257" s="126"/>
      <c r="I257" s="126"/>
    </row>
    <row r="258" spans="1:9" x14ac:dyDescent="0.35">
      <c r="A258" s="312"/>
      <c r="B258" s="126"/>
      <c r="C258" s="127"/>
      <c r="D258" s="126"/>
      <c r="E258" s="126"/>
      <c r="F258" s="312"/>
      <c r="G258" s="126"/>
      <c r="H258" s="126"/>
      <c r="I258" s="126"/>
    </row>
    <row r="259" spans="1:9" x14ac:dyDescent="0.35">
      <c r="A259" s="312"/>
      <c r="B259" s="126"/>
      <c r="C259" s="127"/>
      <c r="D259" s="126"/>
      <c r="E259" s="126"/>
      <c r="F259" s="312"/>
      <c r="G259" s="126"/>
      <c r="H259" s="126"/>
      <c r="I259" s="126"/>
    </row>
    <row r="260" spans="1:9" x14ac:dyDescent="0.35">
      <c r="A260" s="312"/>
      <c r="B260" s="126"/>
      <c r="C260" s="127"/>
      <c r="D260" s="126"/>
      <c r="E260" s="126"/>
      <c r="F260" s="312"/>
      <c r="G260" s="126"/>
      <c r="H260" s="126"/>
      <c r="I260" s="126"/>
    </row>
    <row r="261" spans="1:9" x14ac:dyDescent="0.35">
      <c r="A261" s="312"/>
      <c r="B261" s="126"/>
      <c r="C261" s="127"/>
      <c r="D261" s="126"/>
      <c r="E261" s="126"/>
      <c r="F261" s="312"/>
      <c r="G261" s="126"/>
      <c r="H261" s="126"/>
      <c r="I261" s="126"/>
    </row>
    <row r="262" spans="1:9" x14ac:dyDescent="0.35">
      <c r="A262" s="312"/>
      <c r="B262" s="126"/>
      <c r="C262" s="127"/>
      <c r="D262" s="126"/>
      <c r="E262" s="126"/>
      <c r="F262" s="312"/>
      <c r="G262" s="126"/>
      <c r="H262" s="126"/>
      <c r="I262" s="126"/>
    </row>
    <row r="263" spans="1:9" x14ac:dyDescent="0.35">
      <c r="A263" s="312"/>
      <c r="B263" s="126"/>
      <c r="C263" s="127"/>
      <c r="D263" s="126"/>
      <c r="E263" s="126"/>
      <c r="F263" s="312"/>
      <c r="G263" s="126"/>
      <c r="H263" s="126"/>
      <c r="I263" s="126"/>
    </row>
    <row r="264" spans="1:9" x14ac:dyDescent="0.35">
      <c r="A264" s="312"/>
      <c r="B264" s="126"/>
      <c r="C264" s="127"/>
      <c r="D264" s="126"/>
      <c r="E264" s="126"/>
      <c r="F264" s="312"/>
      <c r="G264" s="126"/>
      <c r="H264" s="126"/>
      <c r="I264" s="126"/>
    </row>
    <row r="265" spans="1:9" x14ac:dyDescent="0.35">
      <c r="A265" s="312"/>
      <c r="B265" s="126"/>
      <c r="C265" s="127"/>
      <c r="D265" s="126"/>
      <c r="E265" s="126"/>
      <c r="F265" s="312"/>
      <c r="G265" s="126"/>
      <c r="H265" s="126"/>
      <c r="I265" s="126"/>
    </row>
    <row r="266" spans="1:9" x14ac:dyDescent="0.35">
      <c r="A266" s="312"/>
      <c r="B266" s="126"/>
      <c r="C266" s="127"/>
      <c r="D266" s="126"/>
      <c r="E266" s="126"/>
      <c r="F266" s="312"/>
      <c r="G266" s="126"/>
      <c r="H266" s="126"/>
      <c r="I266" s="126"/>
    </row>
    <row r="267" spans="1:9" x14ac:dyDescent="0.35">
      <c r="A267" s="312"/>
      <c r="B267" s="126"/>
      <c r="C267" s="127"/>
      <c r="D267" s="126"/>
      <c r="E267" s="126"/>
      <c r="F267" s="312"/>
      <c r="G267" s="126"/>
      <c r="H267" s="126"/>
      <c r="I267" s="126"/>
    </row>
    <row r="268" spans="1:9" x14ac:dyDescent="0.35">
      <c r="A268" s="312"/>
      <c r="B268" s="126"/>
      <c r="C268" s="127"/>
      <c r="D268" s="126"/>
      <c r="E268" s="126"/>
      <c r="F268" s="312"/>
      <c r="G268" s="126"/>
      <c r="H268" s="126"/>
      <c r="I268" s="126"/>
    </row>
    <row r="269" spans="1:9" x14ac:dyDescent="0.35">
      <c r="A269" s="312"/>
      <c r="B269" s="126"/>
      <c r="C269" s="127"/>
      <c r="D269" s="126"/>
      <c r="E269" s="126"/>
      <c r="F269" s="312"/>
      <c r="G269" s="126"/>
      <c r="H269" s="126"/>
      <c r="I269" s="126"/>
    </row>
    <row r="270" spans="1:9" x14ac:dyDescent="0.35">
      <c r="A270" s="312"/>
      <c r="B270" s="126"/>
      <c r="C270" s="127"/>
      <c r="D270" s="126"/>
      <c r="E270" s="126"/>
      <c r="F270" s="312"/>
      <c r="G270" s="126"/>
      <c r="H270" s="126"/>
      <c r="I270" s="126"/>
    </row>
    <row r="271" spans="1:9" x14ac:dyDescent="0.35">
      <c r="A271" s="312"/>
      <c r="B271" s="126"/>
      <c r="C271" s="127"/>
      <c r="D271" s="126"/>
      <c r="E271" s="126"/>
      <c r="F271" s="312"/>
      <c r="G271" s="126"/>
      <c r="H271" s="126"/>
      <c r="I271" s="126"/>
    </row>
    <row r="272" spans="1:9" x14ac:dyDescent="0.35">
      <c r="A272" s="312"/>
      <c r="B272" s="126"/>
      <c r="C272" s="127"/>
      <c r="D272" s="126"/>
      <c r="E272" s="126"/>
      <c r="F272" s="312"/>
      <c r="G272" s="126"/>
      <c r="H272" s="126"/>
      <c r="I272" s="126"/>
    </row>
    <row r="273" spans="1:9" x14ac:dyDescent="0.35">
      <c r="A273" s="312"/>
      <c r="B273" s="126"/>
      <c r="C273" s="127"/>
      <c r="D273" s="126"/>
      <c r="E273" s="126"/>
      <c r="F273" s="312"/>
      <c r="G273" s="126"/>
      <c r="H273" s="126"/>
      <c r="I273" s="126"/>
    </row>
    <row r="274" spans="1:9" x14ac:dyDescent="0.35">
      <c r="A274" s="312"/>
      <c r="B274" s="126"/>
      <c r="C274" s="127"/>
      <c r="D274" s="126"/>
      <c r="E274" s="126"/>
      <c r="F274" s="312"/>
      <c r="G274" s="126"/>
      <c r="H274" s="126"/>
      <c r="I274" s="126"/>
    </row>
    <row r="275" spans="1:9" x14ac:dyDescent="0.35">
      <c r="A275" s="312"/>
      <c r="B275" s="126"/>
      <c r="C275" s="127"/>
      <c r="D275" s="126"/>
      <c r="E275" s="126"/>
      <c r="F275" s="312"/>
      <c r="G275" s="126"/>
      <c r="H275" s="126"/>
      <c r="I275" s="126"/>
    </row>
    <row r="276" spans="1:9" x14ac:dyDescent="0.35">
      <c r="A276" s="312"/>
      <c r="B276" s="126"/>
      <c r="C276" s="127"/>
      <c r="D276" s="126"/>
      <c r="E276" s="126"/>
      <c r="F276" s="312"/>
      <c r="G276" s="126"/>
      <c r="H276" s="126"/>
      <c r="I276" s="126"/>
    </row>
    <row r="277" spans="1:9" x14ac:dyDescent="0.35">
      <c r="A277" s="312"/>
      <c r="B277" s="126"/>
      <c r="C277" s="127"/>
      <c r="D277" s="126"/>
      <c r="E277" s="126"/>
      <c r="F277" s="312"/>
      <c r="G277" s="126"/>
      <c r="H277" s="126"/>
      <c r="I277" s="126"/>
    </row>
    <row r="278" spans="1:9" x14ac:dyDescent="0.35">
      <c r="A278" s="312"/>
      <c r="B278" s="126"/>
      <c r="C278" s="127"/>
      <c r="D278" s="126"/>
      <c r="E278" s="126"/>
      <c r="F278" s="312"/>
      <c r="G278" s="126"/>
      <c r="H278" s="126"/>
      <c r="I278" s="126"/>
    </row>
    <row r="279" spans="1:9" x14ac:dyDescent="0.35">
      <c r="A279" s="312"/>
      <c r="B279" s="126"/>
      <c r="C279" s="127"/>
      <c r="D279" s="126"/>
      <c r="E279" s="126"/>
      <c r="F279" s="312"/>
      <c r="G279" s="126"/>
      <c r="H279" s="126"/>
      <c r="I279" s="126"/>
    </row>
    <row r="280" spans="1:9" x14ac:dyDescent="0.35">
      <c r="A280" s="312"/>
      <c r="B280" s="126"/>
      <c r="C280" s="127"/>
      <c r="D280" s="126"/>
      <c r="E280" s="126"/>
      <c r="F280" s="312"/>
      <c r="G280" s="126"/>
      <c r="H280" s="126"/>
      <c r="I280" s="126"/>
    </row>
    <row r="281" spans="1:9" x14ac:dyDescent="0.35">
      <c r="A281" s="312"/>
      <c r="B281" s="126"/>
      <c r="C281" s="127"/>
      <c r="D281" s="126"/>
      <c r="E281" s="126"/>
      <c r="F281" s="312"/>
      <c r="G281" s="126"/>
      <c r="H281" s="126"/>
      <c r="I281" s="126"/>
    </row>
    <row r="282" spans="1:9" x14ac:dyDescent="0.35">
      <c r="A282" s="312"/>
      <c r="B282" s="126"/>
      <c r="C282" s="127"/>
      <c r="D282" s="126"/>
      <c r="E282" s="126"/>
      <c r="F282" s="312"/>
      <c r="G282" s="126"/>
      <c r="H282" s="126"/>
      <c r="I282" s="126"/>
    </row>
    <row r="283" spans="1:9" x14ac:dyDescent="0.35">
      <c r="A283" s="312"/>
      <c r="B283" s="126"/>
      <c r="C283" s="127"/>
      <c r="D283" s="126"/>
      <c r="E283" s="126"/>
      <c r="F283" s="312"/>
      <c r="G283" s="126"/>
      <c r="H283" s="126"/>
      <c r="I283" s="126"/>
    </row>
    <row r="284" spans="1:9" x14ac:dyDescent="0.35">
      <c r="A284" s="312"/>
      <c r="B284" s="126"/>
      <c r="C284" s="127"/>
      <c r="D284" s="126"/>
      <c r="E284" s="126"/>
      <c r="F284" s="312"/>
      <c r="G284" s="126"/>
      <c r="H284" s="126"/>
      <c r="I284" s="126"/>
    </row>
    <row r="285" spans="1:9" x14ac:dyDescent="0.35">
      <c r="A285" s="312"/>
      <c r="B285" s="126"/>
      <c r="C285" s="127"/>
      <c r="D285" s="126"/>
      <c r="E285" s="126"/>
      <c r="F285" s="312"/>
      <c r="G285" s="126"/>
      <c r="H285" s="126"/>
      <c r="I285" s="126"/>
    </row>
    <row r="286" spans="1:9" x14ac:dyDescent="0.35">
      <c r="A286" s="312"/>
      <c r="B286" s="126"/>
      <c r="C286" s="127"/>
      <c r="D286" s="126"/>
      <c r="E286" s="126"/>
      <c r="F286" s="312"/>
      <c r="G286" s="126"/>
      <c r="H286" s="126"/>
      <c r="I286" s="126"/>
    </row>
    <row r="287" spans="1:9" x14ac:dyDescent="0.35">
      <c r="A287" s="312"/>
      <c r="B287" s="126"/>
      <c r="C287" s="127"/>
      <c r="D287" s="126"/>
      <c r="E287" s="126"/>
      <c r="F287" s="312"/>
      <c r="G287" s="126"/>
      <c r="H287" s="126"/>
      <c r="I287" s="126"/>
    </row>
    <row r="288" spans="1:9" x14ac:dyDescent="0.35">
      <c r="A288" s="312"/>
      <c r="B288" s="126"/>
      <c r="C288" s="127"/>
      <c r="D288" s="126"/>
      <c r="E288" s="126"/>
      <c r="F288" s="312"/>
      <c r="G288" s="126"/>
      <c r="H288" s="126"/>
      <c r="I288" s="126"/>
    </row>
    <row r="289" spans="1:9" x14ac:dyDescent="0.35">
      <c r="A289" s="312"/>
      <c r="B289" s="126"/>
      <c r="C289" s="127"/>
      <c r="D289" s="126"/>
      <c r="E289" s="126"/>
      <c r="F289" s="312"/>
      <c r="G289" s="126"/>
      <c r="H289" s="126"/>
      <c r="I289" s="126"/>
    </row>
    <row r="290" spans="1:9" x14ac:dyDescent="0.35">
      <c r="A290" s="312"/>
      <c r="B290" s="126"/>
      <c r="C290" s="127"/>
      <c r="D290" s="126"/>
      <c r="E290" s="126"/>
      <c r="F290" s="312"/>
      <c r="G290" s="126"/>
      <c r="H290" s="126"/>
      <c r="I290" s="126"/>
    </row>
    <row r="291" spans="1:9" x14ac:dyDescent="0.35">
      <c r="A291" s="312"/>
      <c r="B291" s="126"/>
      <c r="C291" s="127"/>
      <c r="D291" s="126"/>
      <c r="E291" s="126"/>
      <c r="F291" s="312"/>
      <c r="G291" s="126"/>
      <c r="H291" s="126"/>
      <c r="I291" s="126"/>
    </row>
    <row r="292" spans="1:9" x14ac:dyDescent="0.35">
      <c r="A292" s="312"/>
      <c r="B292" s="126"/>
      <c r="C292" s="127"/>
      <c r="D292" s="126"/>
      <c r="E292" s="126"/>
      <c r="F292" s="312"/>
      <c r="G292" s="126"/>
      <c r="H292" s="126"/>
      <c r="I292" s="126"/>
    </row>
    <row r="293" spans="1:9" x14ac:dyDescent="0.35">
      <c r="A293" s="312"/>
      <c r="B293" s="126"/>
      <c r="C293" s="127"/>
      <c r="D293" s="126"/>
      <c r="E293" s="126"/>
      <c r="F293" s="312"/>
      <c r="G293" s="126"/>
      <c r="H293" s="126"/>
      <c r="I293" s="126"/>
    </row>
    <row r="294" spans="1:9" x14ac:dyDescent="0.35">
      <c r="A294" s="312"/>
      <c r="B294" s="126"/>
      <c r="C294" s="127"/>
      <c r="D294" s="126"/>
      <c r="E294" s="126"/>
      <c r="F294" s="312"/>
      <c r="G294" s="126"/>
      <c r="H294" s="126"/>
      <c r="I294" s="126"/>
    </row>
    <row r="295" spans="1:9" x14ac:dyDescent="0.35">
      <c r="A295" s="312"/>
      <c r="B295" s="126"/>
      <c r="C295" s="127"/>
      <c r="D295" s="126"/>
      <c r="E295" s="126"/>
      <c r="F295" s="312"/>
      <c r="G295" s="126"/>
      <c r="H295" s="126"/>
      <c r="I295" s="126"/>
    </row>
    <row r="296" spans="1:9" x14ac:dyDescent="0.35">
      <c r="A296" s="312"/>
      <c r="B296" s="126"/>
      <c r="C296" s="127"/>
      <c r="D296" s="126"/>
      <c r="E296" s="126"/>
      <c r="F296" s="312"/>
      <c r="G296" s="126"/>
      <c r="H296" s="126"/>
      <c r="I296" s="126"/>
    </row>
    <row r="297" spans="1:9" x14ac:dyDescent="0.35">
      <c r="A297" s="312"/>
      <c r="B297" s="126"/>
      <c r="C297" s="127"/>
      <c r="D297" s="126"/>
      <c r="E297" s="126"/>
      <c r="F297" s="312"/>
      <c r="G297" s="126"/>
      <c r="H297" s="126"/>
      <c r="I297" s="126"/>
    </row>
    <row r="298" spans="1:9" x14ac:dyDescent="0.35">
      <c r="A298" s="312"/>
      <c r="B298" s="126"/>
      <c r="C298" s="127"/>
      <c r="D298" s="126"/>
      <c r="E298" s="126"/>
      <c r="F298" s="312"/>
      <c r="G298" s="126"/>
      <c r="H298" s="126"/>
      <c r="I298" s="126"/>
    </row>
    <row r="299" spans="1:9" x14ac:dyDescent="0.35">
      <c r="A299" s="312"/>
      <c r="B299" s="126"/>
      <c r="C299" s="127"/>
      <c r="D299" s="126"/>
      <c r="E299" s="126"/>
      <c r="F299" s="312"/>
      <c r="G299" s="126"/>
      <c r="H299" s="126"/>
      <c r="I299" s="126"/>
    </row>
    <row r="300" spans="1:9" x14ac:dyDescent="0.35">
      <c r="A300" s="312"/>
      <c r="B300" s="126"/>
      <c r="C300" s="127"/>
      <c r="D300" s="126"/>
      <c r="E300" s="126"/>
      <c r="F300" s="312"/>
      <c r="G300" s="126"/>
      <c r="H300" s="126"/>
      <c r="I300" s="126"/>
    </row>
    <row r="301" spans="1:9" x14ac:dyDescent="0.35">
      <c r="A301" s="312"/>
      <c r="B301" s="126"/>
      <c r="C301" s="127"/>
      <c r="D301" s="126"/>
      <c r="E301" s="126"/>
      <c r="F301" s="312"/>
      <c r="G301" s="126"/>
      <c r="H301" s="126"/>
      <c r="I301" s="126"/>
    </row>
    <row r="302" spans="1:9" x14ac:dyDescent="0.35">
      <c r="A302" s="312"/>
      <c r="B302" s="126"/>
      <c r="C302" s="127"/>
      <c r="D302" s="126"/>
      <c r="E302" s="126"/>
      <c r="F302" s="312"/>
      <c r="G302" s="126"/>
      <c r="H302" s="126"/>
      <c r="I302" s="126"/>
    </row>
    <row r="303" spans="1:9" x14ac:dyDescent="0.35">
      <c r="A303" s="312"/>
      <c r="B303" s="126"/>
      <c r="C303" s="127"/>
      <c r="D303" s="126"/>
      <c r="E303" s="126"/>
      <c r="F303" s="312"/>
      <c r="G303" s="126"/>
      <c r="H303" s="126"/>
      <c r="I303" s="126"/>
    </row>
    <row r="304" spans="1:9" x14ac:dyDescent="0.35">
      <c r="A304" s="312"/>
      <c r="B304" s="126"/>
      <c r="C304" s="127"/>
      <c r="D304" s="126"/>
      <c r="E304" s="126"/>
      <c r="F304" s="312"/>
      <c r="G304" s="126"/>
      <c r="H304" s="126"/>
      <c r="I304" s="126"/>
    </row>
    <row r="305" spans="1:9" x14ac:dyDescent="0.35">
      <c r="A305" s="312"/>
      <c r="B305" s="126"/>
      <c r="C305" s="127"/>
      <c r="D305" s="126"/>
      <c r="E305" s="126"/>
      <c r="F305" s="312"/>
      <c r="G305" s="126"/>
      <c r="H305" s="126"/>
      <c r="I305" s="126"/>
    </row>
    <row r="306" spans="1:9" x14ac:dyDescent="0.35">
      <c r="A306" s="312"/>
      <c r="B306" s="126"/>
      <c r="C306" s="127"/>
      <c r="D306" s="126"/>
      <c r="E306" s="126"/>
      <c r="F306" s="312"/>
      <c r="G306" s="126"/>
      <c r="H306" s="126"/>
      <c r="I306" s="126"/>
    </row>
    <row r="307" spans="1:9" x14ac:dyDescent="0.35">
      <c r="A307" s="312"/>
      <c r="B307" s="126"/>
      <c r="C307" s="127"/>
      <c r="D307" s="126"/>
      <c r="E307" s="126"/>
      <c r="F307" s="312"/>
      <c r="G307" s="126"/>
      <c r="H307" s="126"/>
      <c r="I307" s="126"/>
    </row>
    <row r="308" spans="1:9" x14ac:dyDescent="0.35">
      <c r="A308" s="312"/>
      <c r="B308" s="126"/>
      <c r="C308" s="127"/>
      <c r="D308" s="126"/>
      <c r="E308" s="126"/>
      <c r="F308" s="312"/>
      <c r="G308" s="126"/>
      <c r="H308" s="126"/>
      <c r="I308" s="126"/>
    </row>
    <row r="309" spans="1:9" x14ac:dyDescent="0.35">
      <c r="A309" s="312"/>
      <c r="B309" s="126"/>
      <c r="C309" s="127"/>
      <c r="D309" s="126"/>
      <c r="E309" s="126"/>
      <c r="F309" s="312"/>
      <c r="G309" s="126"/>
      <c r="H309" s="126"/>
      <c r="I309" s="126"/>
    </row>
    <row r="310" spans="1:9" x14ac:dyDescent="0.35">
      <c r="A310" s="312"/>
      <c r="B310" s="126"/>
      <c r="C310" s="127"/>
      <c r="D310" s="126"/>
      <c r="E310" s="126"/>
      <c r="F310" s="312"/>
      <c r="G310" s="126"/>
      <c r="H310" s="126"/>
      <c r="I310" s="126"/>
    </row>
    <row r="311" spans="1:9" x14ac:dyDescent="0.35">
      <c r="A311" s="312"/>
      <c r="B311" s="126"/>
      <c r="C311" s="127"/>
      <c r="D311" s="126"/>
      <c r="E311" s="126"/>
      <c r="F311" s="312"/>
      <c r="G311" s="126"/>
      <c r="H311" s="126"/>
      <c r="I311" s="126"/>
    </row>
    <row r="312" spans="1:9" x14ac:dyDescent="0.35">
      <c r="A312" s="312"/>
      <c r="B312" s="126"/>
      <c r="C312" s="127"/>
      <c r="D312" s="126"/>
      <c r="E312" s="126"/>
      <c r="F312" s="312"/>
      <c r="G312" s="126"/>
      <c r="H312" s="126"/>
      <c r="I312" s="126"/>
    </row>
    <row r="313" spans="1:9" x14ac:dyDescent="0.35">
      <c r="A313" s="312"/>
      <c r="B313" s="126"/>
      <c r="C313" s="127"/>
      <c r="D313" s="126"/>
      <c r="E313" s="126"/>
      <c r="F313" s="312"/>
      <c r="G313" s="126"/>
      <c r="H313" s="126"/>
      <c r="I313" s="126"/>
    </row>
    <row r="314" spans="1:9" x14ac:dyDescent="0.35">
      <c r="A314" s="312"/>
      <c r="B314" s="126"/>
      <c r="C314" s="127"/>
      <c r="D314" s="126"/>
      <c r="E314" s="126"/>
      <c r="F314" s="312"/>
      <c r="G314" s="126"/>
      <c r="H314" s="126"/>
      <c r="I314" s="126"/>
    </row>
    <row r="315" spans="1:9" x14ac:dyDescent="0.35">
      <c r="A315" s="312"/>
      <c r="B315" s="126"/>
      <c r="C315" s="127"/>
      <c r="D315" s="126"/>
      <c r="E315" s="126"/>
      <c r="F315" s="312"/>
      <c r="G315" s="126"/>
      <c r="H315" s="126"/>
      <c r="I315" s="126"/>
    </row>
    <row r="316" spans="1:9" x14ac:dyDescent="0.35">
      <c r="A316" s="312"/>
      <c r="B316" s="126"/>
      <c r="C316" s="127"/>
      <c r="D316" s="126"/>
      <c r="E316" s="126"/>
      <c r="F316" s="312"/>
      <c r="G316" s="126"/>
      <c r="H316" s="126"/>
      <c r="I316" s="126"/>
    </row>
    <row r="317" spans="1:9" x14ac:dyDescent="0.35">
      <c r="A317" s="312"/>
      <c r="B317" s="126"/>
      <c r="C317" s="127"/>
      <c r="D317" s="126"/>
      <c r="E317" s="126"/>
      <c r="F317" s="312"/>
      <c r="G317" s="126"/>
      <c r="H317" s="126"/>
      <c r="I317" s="126"/>
    </row>
    <row r="318" spans="1:9" x14ac:dyDescent="0.35">
      <c r="A318" s="312"/>
      <c r="B318" s="126"/>
      <c r="C318" s="127"/>
      <c r="D318" s="126"/>
      <c r="E318" s="126"/>
      <c r="F318" s="312"/>
      <c r="G318" s="126"/>
      <c r="H318" s="126"/>
      <c r="I318" s="126"/>
    </row>
    <row r="319" spans="1:9" x14ac:dyDescent="0.35">
      <c r="A319" s="312"/>
      <c r="B319" s="126"/>
      <c r="C319" s="127"/>
      <c r="D319" s="126"/>
      <c r="E319" s="126"/>
      <c r="F319" s="312"/>
      <c r="G319" s="126"/>
      <c r="H319" s="126"/>
      <c r="I319" s="126"/>
    </row>
    <row r="320" spans="1:9" x14ac:dyDescent="0.35">
      <c r="A320" s="312"/>
      <c r="B320" s="126"/>
      <c r="C320" s="127"/>
      <c r="D320" s="126"/>
      <c r="E320" s="126"/>
      <c r="F320" s="312"/>
      <c r="G320" s="126"/>
      <c r="H320" s="126"/>
      <c r="I320" s="126"/>
    </row>
    <row r="321" spans="1:9" x14ac:dyDescent="0.35">
      <c r="A321" s="312"/>
      <c r="B321" s="126"/>
      <c r="C321" s="127"/>
      <c r="D321" s="126"/>
      <c r="E321" s="126"/>
      <c r="F321" s="312"/>
      <c r="G321" s="126"/>
      <c r="H321" s="126"/>
      <c r="I321" s="126"/>
    </row>
    <row r="322" spans="1:9" x14ac:dyDescent="0.35">
      <c r="A322" s="312"/>
      <c r="B322" s="126"/>
      <c r="C322" s="127"/>
      <c r="D322" s="126"/>
      <c r="E322" s="126"/>
      <c r="F322" s="312"/>
      <c r="G322" s="126"/>
      <c r="H322" s="126"/>
      <c r="I322" s="126"/>
    </row>
    <row r="323" spans="1:9" x14ac:dyDescent="0.35">
      <c r="A323" s="312"/>
      <c r="B323" s="126"/>
      <c r="C323" s="127"/>
      <c r="D323" s="126"/>
      <c r="E323" s="126"/>
      <c r="F323" s="312"/>
      <c r="G323" s="126"/>
      <c r="H323" s="126"/>
      <c r="I323" s="126"/>
    </row>
    <row r="324" spans="1:9" x14ac:dyDescent="0.35">
      <c r="A324" s="312"/>
      <c r="B324" s="126"/>
      <c r="C324" s="127"/>
      <c r="D324" s="126"/>
      <c r="E324" s="126"/>
      <c r="F324" s="312"/>
      <c r="G324" s="126"/>
      <c r="H324" s="126"/>
      <c r="I324" s="126"/>
    </row>
    <row r="325" spans="1:9" x14ac:dyDescent="0.35">
      <c r="A325" s="312"/>
      <c r="B325" s="126"/>
      <c r="C325" s="127"/>
      <c r="D325" s="126"/>
      <c r="E325" s="126"/>
      <c r="F325" s="312"/>
      <c r="G325" s="126"/>
      <c r="H325" s="126"/>
      <c r="I325" s="126"/>
    </row>
    <row r="326" spans="1:9" x14ac:dyDescent="0.35">
      <c r="A326" s="312"/>
      <c r="B326" s="126"/>
      <c r="C326" s="127"/>
      <c r="D326" s="126"/>
      <c r="E326" s="126"/>
      <c r="F326" s="312"/>
      <c r="G326" s="126"/>
      <c r="H326" s="126"/>
      <c r="I326" s="126"/>
    </row>
    <row r="327" spans="1:9" x14ac:dyDescent="0.35">
      <c r="A327" s="312"/>
      <c r="B327" s="126"/>
      <c r="C327" s="127"/>
      <c r="D327" s="126"/>
      <c r="E327" s="126"/>
      <c r="F327" s="312"/>
      <c r="G327" s="126"/>
      <c r="H327" s="126"/>
      <c r="I327" s="126"/>
    </row>
    <row r="328" spans="1:9" x14ac:dyDescent="0.35">
      <c r="A328" s="312"/>
      <c r="B328" s="126"/>
      <c r="C328" s="127"/>
      <c r="D328" s="126"/>
      <c r="E328" s="126"/>
      <c r="F328" s="312"/>
      <c r="G328" s="126"/>
      <c r="H328" s="126"/>
      <c r="I328" s="126"/>
    </row>
    <row r="329" spans="1:9" x14ac:dyDescent="0.35">
      <c r="A329" s="312"/>
      <c r="B329" s="126"/>
      <c r="C329" s="127"/>
      <c r="D329" s="126"/>
      <c r="E329" s="126"/>
      <c r="F329" s="312"/>
      <c r="G329" s="126"/>
      <c r="H329" s="126"/>
      <c r="I329" s="126"/>
    </row>
    <row r="330" spans="1:9" x14ac:dyDescent="0.35">
      <c r="A330" s="312"/>
      <c r="B330" s="126"/>
      <c r="C330" s="127"/>
      <c r="D330" s="126"/>
      <c r="E330" s="126"/>
      <c r="F330" s="312"/>
      <c r="G330" s="126"/>
      <c r="H330" s="126"/>
      <c r="I330" s="126"/>
    </row>
    <row r="331" spans="1:9" x14ac:dyDescent="0.35">
      <c r="A331" s="312"/>
      <c r="B331" s="126"/>
      <c r="C331" s="127"/>
      <c r="D331" s="126"/>
      <c r="E331" s="126"/>
      <c r="F331" s="312"/>
      <c r="G331" s="126"/>
      <c r="H331" s="126"/>
      <c r="I331" s="126"/>
    </row>
    <row r="332" spans="1:9" x14ac:dyDescent="0.35">
      <c r="A332" s="312"/>
      <c r="B332" s="126"/>
      <c r="C332" s="127"/>
      <c r="D332" s="126"/>
      <c r="E332" s="126"/>
      <c r="F332" s="312"/>
      <c r="G332" s="126"/>
      <c r="H332" s="126"/>
      <c r="I332" s="126"/>
    </row>
    <row r="333" spans="1:9" x14ac:dyDescent="0.35">
      <c r="A333" s="312"/>
      <c r="B333" s="126"/>
      <c r="C333" s="127"/>
      <c r="D333" s="126"/>
      <c r="E333" s="126"/>
      <c r="F333" s="312"/>
      <c r="G333" s="126"/>
      <c r="H333" s="126"/>
      <c r="I333" s="126"/>
    </row>
    <row r="334" spans="1:9" x14ac:dyDescent="0.35">
      <c r="A334" s="312"/>
      <c r="B334" s="126"/>
      <c r="C334" s="127"/>
      <c r="D334" s="126"/>
      <c r="E334" s="126"/>
      <c r="F334" s="312"/>
      <c r="G334" s="126"/>
      <c r="H334" s="126"/>
      <c r="I334" s="126"/>
    </row>
    <row r="335" spans="1:9" x14ac:dyDescent="0.35">
      <c r="A335" s="312"/>
      <c r="B335" s="126"/>
      <c r="C335" s="127"/>
      <c r="D335" s="126"/>
      <c r="E335" s="126"/>
      <c r="F335" s="312"/>
      <c r="G335" s="126"/>
      <c r="H335" s="126"/>
      <c r="I335" s="126"/>
    </row>
    <row r="336" spans="1:9" x14ac:dyDescent="0.35">
      <c r="A336" s="312"/>
      <c r="B336" s="126"/>
      <c r="C336" s="127"/>
      <c r="D336" s="126"/>
      <c r="E336" s="126"/>
      <c r="F336" s="312"/>
      <c r="G336" s="126"/>
      <c r="H336" s="126"/>
      <c r="I336" s="126"/>
    </row>
    <row r="337" spans="1:9" x14ac:dyDescent="0.35">
      <c r="A337" s="312"/>
      <c r="B337" s="126"/>
      <c r="C337" s="127"/>
      <c r="D337" s="126"/>
      <c r="E337" s="126"/>
      <c r="F337" s="312"/>
      <c r="G337" s="126"/>
      <c r="H337" s="126"/>
      <c r="I337" s="126"/>
    </row>
    <row r="338" spans="1:9" x14ac:dyDescent="0.35">
      <c r="A338" s="312"/>
      <c r="B338" s="126"/>
      <c r="C338" s="127"/>
      <c r="D338" s="126"/>
      <c r="E338" s="126"/>
      <c r="F338" s="312"/>
      <c r="G338" s="126"/>
      <c r="H338" s="126"/>
      <c r="I338" s="126"/>
    </row>
    <row r="339" spans="1:9" x14ac:dyDescent="0.35">
      <c r="A339" s="312"/>
      <c r="B339" s="126"/>
      <c r="C339" s="127"/>
      <c r="D339" s="126"/>
      <c r="E339" s="126"/>
      <c r="F339" s="312"/>
      <c r="G339" s="126"/>
      <c r="H339" s="126"/>
      <c r="I339" s="126"/>
    </row>
    <row r="340" spans="1:9" x14ac:dyDescent="0.35">
      <c r="A340" s="312"/>
      <c r="B340" s="126"/>
      <c r="C340" s="127"/>
      <c r="D340" s="126"/>
      <c r="E340" s="126"/>
      <c r="F340" s="312"/>
      <c r="G340" s="126"/>
      <c r="H340" s="126"/>
      <c r="I340" s="126"/>
    </row>
    <row r="341" spans="1:9" x14ac:dyDescent="0.35">
      <c r="A341" s="312"/>
      <c r="B341" s="126"/>
      <c r="C341" s="127"/>
      <c r="D341" s="126"/>
      <c r="E341" s="126"/>
      <c r="F341" s="312"/>
      <c r="G341" s="126"/>
      <c r="H341" s="126"/>
      <c r="I341" s="126"/>
    </row>
    <row r="342" spans="1:9" x14ac:dyDescent="0.35">
      <c r="A342" s="312"/>
      <c r="B342" s="126"/>
      <c r="C342" s="127"/>
      <c r="D342" s="126"/>
      <c r="E342" s="126"/>
      <c r="F342" s="312"/>
      <c r="G342" s="126"/>
      <c r="H342" s="126"/>
      <c r="I342" s="126"/>
    </row>
    <row r="343" spans="1:9" x14ac:dyDescent="0.35">
      <c r="A343" s="312"/>
      <c r="B343" s="126"/>
      <c r="C343" s="127"/>
      <c r="D343" s="126"/>
      <c r="E343" s="126"/>
      <c r="F343" s="312"/>
      <c r="G343" s="126"/>
      <c r="H343" s="126"/>
      <c r="I343" s="126"/>
    </row>
    <row r="344" spans="1:9" x14ac:dyDescent="0.35">
      <c r="A344" s="312"/>
      <c r="B344" s="126"/>
      <c r="C344" s="127"/>
      <c r="D344" s="126"/>
      <c r="E344" s="126"/>
      <c r="F344" s="312"/>
      <c r="G344" s="126"/>
      <c r="H344" s="126"/>
      <c r="I344" s="126"/>
    </row>
    <row r="345" spans="1:9" x14ac:dyDescent="0.35">
      <c r="A345" s="312"/>
      <c r="B345" s="126"/>
      <c r="C345" s="127"/>
      <c r="D345" s="126"/>
      <c r="E345" s="126"/>
      <c r="F345" s="312"/>
      <c r="G345" s="126"/>
      <c r="H345" s="126"/>
      <c r="I345" s="126"/>
    </row>
    <row r="346" spans="1:9" x14ac:dyDescent="0.35">
      <c r="A346" s="312"/>
      <c r="B346" s="126"/>
      <c r="C346" s="127"/>
      <c r="D346" s="126"/>
      <c r="E346" s="126"/>
      <c r="F346" s="312"/>
      <c r="G346" s="126"/>
      <c r="H346" s="126"/>
      <c r="I346" s="126"/>
    </row>
    <row r="347" spans="1:9" x14ac:dyDescent="0.35">
      <c r="A347" s="312"/>
      <c r="B347" s="126"/>
      <c r="C347" s="127"/>
      <c r="D347" s="126"/>
      <c r="E347" s="126"/>
      <c r="F347" s="312"/>
      <c r="G347" s="126"/>
      <c r="H347" s="126"/>
      <c r="I347" s="126"/>
    </row>
    <row r="348" spans="1:9" x14ac:dyDescent="0.35">
      <c r="A348" s="312"/>
      <c r="B348" s="126"/>
      <c r="C348" s="127"/>
      <c r="D348" s="126"/>
      <c r="E348" s="126"/>
      <c r="F348" s="312"/>
      <c r="G348" s="126"/>
      <c r="H348" s="126"/>
      <c r="I348" s="126"/>
    </row>
    <row r="349" spans="1:9" x14ac:dyDescent="0.35">
      <c r="A349" s="312"/>
      <c r="B349" s="126"/>
      <c r="C349" s="127"/>
      <c r="D349" s="126"/>
      <c r="E349" s="126"/>
      <c r="F349" s="312"/>
      <c r="G349" s="126"/>
      <c r="H349" s="126"/>
      <c r="I349" s="126"/>
    </row>
    <row r="350" spans="1:9" x14ac:dyDescent="0.35">
      <c r="A350" s="312"/>
      <c r="B350" s="126"/>
      <c r="C350" s="127"/>
      <c r="D350" s="126"/>
      <c r="E350" s="126"/>
      <c r="F350" s="312"/>
      <c r="G350" s="126"/>
      <c r="H350" s="126"/>
      <c r="I350" s="126"/>
    </row>
    <row r="351" spans="1:9" x14ac:dyDescent="0.35">
      <c r="A351" s="312"/>
      <c r="B351" s="126"/>
      <c r="C351" s="127"/>
      <c r="D351" s="126"/>
      <c r="E351" s="126"/>
      <c r="F351" s="312"/>
      <c r="G351" s="126"/>
      <c r="H351" s="126"/>
      <c r="I351" s="126"/>
    </row>
    <row r="352" spans="1:9" x14ac:dyDescent="0.35">
      <c r="A352" s="312"/>
      <c r="B352" s="126"/>
      <c r="C352" s="127"/>
      <c r="D352" s="126"/>
      <c r="E352" s="126"/>
      <c r="F352" s="312"/>
      <c r="G352" s="126"/>
      <c r="H352" s="126"/>
      <c r="I352" s="126"/>
    </row>
    <row r="353" spans="1:9" x14ac:dyDescent="0.35">
      <c r="A353" s="312"/>
      <c r="B353" s="126"/>
      <c r="C353" s="127"/>
      <c r="D353" s="126"/>
      <c r="E353" s="126"/>
      <c r="F353" s="312"/>
      <c r="G353" s="126"/>
      <c r="H353" s="126"/>
      <c r="I353" s="126"/>
    </row>
    <row r="354" spans="1:9" x14ac:dyDescent="0.35">
      <c r="A354" s="312"/>
      <c r="B354" s="126"/>
      <c r="C354" s="127"/>
      <c r="D354" s="126"/>
      <c r="E354" s="126"/>
      <c r="F354" s="312"/>
      <c r="G354" s="126"/>
      <c r="H354" s="126"/>
      <c r="I354" s="126"/>
    </row>
    <row r="355" spans="1:9" x14ac:dyDescent="0.35">
      <c r="A355" s="312"/>
      <c r="B355" s="126"/>
      <c r="C355" s="127"/>
      <c r="D355" s="126"/>
      <c r="E355" s="126"/>
      <c r="F355" s="312"/>
      <c r="G355" s="126"/>
      <c r="H355" s="126"/>
      <c r="I355" s="126"/>
    </row>
    <row r="356" spans="1:9" x14ac:dyDescent="0.35">
      <c r="A356" s="312"/>
      <c r="B356" s="126"/>
      <c r="C356" s="127"/>
      <c r="D356" s="126"/>
      <c r="E356" s="126"/>
      <c r="F356" s="312"/>
      <c r="G356" s="126"/>
      <c r="H356" s="126"/>
      <c r="I356" s="126"/>
    </row>
    <row r="357" spans="1:9" x14ac:dyDescent="0.35">
      <c r="A357" s="312"/>
      <c r="B357" s="126"/>
      <c r="C357" s="127"/>
      <c r="D357" s="126"/>
      <c r="E357" s="126"/>
      <c r="F357" s="312"/>
      <c r="G357" s="126"/>
      <c r="H357" s="126"/>
      <c r="I357" s="126"/>
    </row>
    <row r="358" spans="1:9" x14ac:dyDescent="0.35">
      <c r="A358" s="312"/>
      <c r="B358" s="126"/>
      <c r="C358" s="127"/>
      <c r="D358" s="126"/>
      <c r="E358" s="126"/>
      <c r="F358" s="312"/>
      <c r="G358" s="126"/>
      <c r="H358" s="126"/>
      <c r="I358" s="126"/>
    </row>
    <row r="359" spans="1:9" x14ac:dyDescent="0.35">
      <c r="A359" s="312"/>
      <c r="B359" s="126"/>
      <c r="C359" s="127"/>
      <c r="D359" s="126"/>
      <c r="E359" s="126"/>
      <c r="F359" s="312"/>
      <c r="G359" s="126"/>
      <c r="H359" s="126"/>
      <c r="I359" s="126"/>
    </row>
    <row r="360" spans="1:9" x14ac:dyDescent="0.35">
      <c r="A360" s="312"/>
      <c r="B360" s="126"/>
      <c r="C360" s="127"/>
      <c r="D360" s="126"/>
      <c r="E360" s="126"/>
      <c r="F360" s="312"/>
      <c r="G360" s="126"/>
      <c r="H360" s="126"/>
      <c r="I360" s="126"/>
    </row>
    <row r="361" spans="1:9" x14ac:dyDescent="0.35">
      <c r="A361" s="312"/>
      <c r="B361" s="126"/>
      <c r="C361" s="127"/>
      <c r="D361" s="126"/>
      <c r="E361" s="126"/>
      <c r="F361" s="312"/>
      <c r="G361" s="126"/>
      <c r="H361" s="126"/>
      <c r="I361" s="126"/>
    </row>
    <row r="362" spans="1:9" x14ac:dyDescent="0.35">
      <c r="A362" s="312"/>
      <c r="B362" s="126"/>
      <c r="C362" s="127"/>
      <c r="D362" s="126"/>
      <c r="E362" s="126"/>
      <c r="F362" s="312"/>
      <c r="G362" s="126"/>
      <c r="H362" s="126"/>
      <c r="I362" s="126"/>
    </row>
    <row r="363" spans="1:9" x14ac:dyDescent="0.35">
      <c r="A363" s="312"/>
      <c r="B363" s="126"/>
      <c r="C363" s="127"/>
      <c r="D363" s="126"/>
      <c r="E363" s="126"/>
      <c r="F363" s="312"/>
      <c r="G363" s="126"/>
      <c r="H363" s="126"/>
      <c r="I363" s="126"/>
    </row>
    <row r="364" spans="1:9" x14ac:dyDescent="0.35">
      <c r="A364" s="312"/>
      <c r="B364" s="126"/>
      <c r="C364" s="127"/>
      <c r="D364" s="126"/>
      <c r="E364" s="126"/>
      <c r="F364" s="312"/>
      <c r="G364" s="126"/>
      <c r="H364" s="126"/>
      <c r="I364" s="126"/>
    </row>
    <row r="365" spans="1:9" x14ac:dyDescent="0.35">
      <c r="A365" s="312"/>
      <c r="B365" s="126"/>
      <c r="C365" s="127"/>
      <c r="D365" s="126"/>
      <c r="E365" s="126"/>
      <c r="F365" s="312"/>
      <c r="G365" s="126"/>
      <c r="H365" s="126"/>
      <c r="I365" s="126"/>
    </row>
    <row r="366" spans="1:9" x14ac:dyDescent="0.35">
      <c r="A366" s="312"/>
      <c r="B366" s="126"/>
      <c r="C366" s="127"/>
      <c r="D366" s="126"/>
      <c r="E366" s="126"/>
      <c r="F366" s="312"/>
      <c r="G366" s="126"/>
      <c r="H366" s="126"/>
      <c r="I366" s="126"/>
    </row>
    <row r="367" spans="1:9" x14ac:dyDescent="0.35">
      <c r="A367" s="312"/>
      <c r="B367" s="126"/>
      <c r="C367" s="127"/>
      <c r="D367" s="126"/>
      <c r="E367" s="126"/>
      <c r="F367" s="312"/>
      <c r="G367" s="126"/>
      <c r="H367" s="126"/>
      <c r="I367" s="126"/>
    </row>
    <row r="368" spans="1:9" x14ac:dyDescent="0.35">
      <c r="A368" s="312"/>
      <c r="B368" s="126"/>
      <c r="C368" s="127"/>
      <c r="D368" s="126"/>
      <c r="E368" s="126"/>
      <c r="F368" s="312"/>
      <c r="G368" s="126"/>
      <c r="H368" s="126"/>
      <c r="I368" s="126"/>
    </row>
    <row r="369" spans="1:9" x14ac:dyDescent="0.35">
      <c r="A369" s="312"/>
      <c r="B369" s="126"/>
      <c r="C369" s="127"/>
      <c r="D369" s="126"/>
      <c r="E369" s="126"/>
      <c r="F369" s="312"/>
      <c r="G369" s="126"/>
      <c r="H369" s="126"/>
      <c r="I369" s="126"/>
    </row>
    <row r="370" spans="1:9" x14ac:dyDescent="0.35">
      <c r="A370" s="312"/>
      <c r="B370" s="126"/>
      <c r="C370" s="127"/>
      <c r="D370" s="126"/>
      <c r="E370" s="126"/>
      <c r="F370" s="312"/>
      <c r="G370" s="126"/>
      <c r="H370" s="126"/>
      <c r="I370" s="126"/>
    </row>
    <row r="371" spans="1:9" x14ac:dyDescent="0.35">
      <c r="A371" s="312"/>
      <c r="B371" s="126"/>
      <c r="C371" s="127"/>
      <c r="D371" s="126"/>
      <c r="E371" s="126"/>
      <c r="F371" s="312"/>
      <c r="G371" s="126"/>
      <c r="H371" s="126"/>
      <c r="I371" s="126"/>
    </row>
    <row r="372" spans="1:9" x14ac:dyDescent="0.35">
      <c r="A372" s="312"/>
      <c r="B372" s="126"/>
      <c r="C372" s="127"/>
      <c r="D372" s="126"/>
      <c r="E372" s="126"/>
      <c r="F372" s="312"/>
      <c r="G372" s="126"/>
      <c r="H372" s="126"/>
      <c r="I372" s="126"/>
    </row>
    <row r="373" spans="1:9" x14ac:dyDescent="0.35">
      <c r="A373" s="312"/>
      <c r="B373" s="126"/>
      <c r="C373" s="127"/>
      <c r="D373" s="126"/>
      <c r="E373" s="126"/>
      <c r="F373" s="312"/>
      <c r="G373" s="126"/>
      <c r="H373" s="126"/>
      <c r="I373" s="126"/>
    </row>
    <row r="374" spans="1:9" x14ac:dyDescent="0.35">
      <c r="A374" s="312"/>
      <c r="B374" s="126"/>
      <c r="C374" s="127"/>
      <c r="D374" s="126"/>
      <c r="E374" s="126"/>
      <c r="F374" s="312"/>
      <c r="G374" s="126"/>
      <c r="H374" s="126"/>
      <c r="I374" s="126"/>
    </row>
    <row r="375" spans="1:9" x14ac:dyDescent="0.35">
      <c r="A375" s="312"/>
      <c r="B375" s="126"/>
      <c r="C375" s="127"/>
      <c r="D375" s="126"/>
      <c r="E375" s="126"/>
      <c r="F375" s="312"/>
      <c r="G375" s="126"/>
      <c r="H375" s="126"/>
      <c r="I375" s="126"/>
    </row>
    <row r="376" spans="1:9" x14ac:dyDescent="0.35">
      <c r="A376" s="312"/>
      <c r="B376" s="126"/>
      <c r="C376" s="127"/>
      <c r="D376" s="126"/>
      <c r="E376" s="126"/>
      <c r="F376" s="312"/>
      <c r="G376" s="126"/>
      <c r="H376" s="126"/>
      <c r="I376" s="126"/>
    </row>
    <row r="377" spans="1:9" x14ac:dyDescent="0.35">
      <c r="A377" s="312"/>
      <c r="B377" s="126"/>
      <c r="C377" s="127"/>
      <c r="D377" s="126"/>
      <c r="E377" s="126"/>
      <c r="F377" s="312"/>
      <c r="G377" s="126"/>
      <c r="H377" s="126"/>
      <c r="I377" s="126"/>
    </row>
    <row r="378" spans="1:9" x14ac:dyDescent="0.35">
      <c r="A378" s="312"/>
      <c r="B378" s="126"/>
      <c r="C378" s="127"/>
      <c r="D378" s="126"/>
      <c r="E378" s="126"/>
      <c r="F378" s="312"/>
      <c r="G378" s="126"/>
      <c r="H378" s="126"/>
      <c r="I378" s="126"/>
    </row>
    <row r="379" spans="1:9" x14ac:dyDescent="0.35">
      <c r="A379" s="312"/>
      <c r="B379" s="126"/>
      <c r="C379" s="127"/>
      <c r="D379" s="126"/>
      <c r="E379" s="126"/>
      <c r="F379" s="312"/>
      <c r="G379" s="126"/>
      <c r="H379" s="126"/>
      <c r="I379" s="126"/>
    </row>
    <row r="380" spans="1:9" x14ac:dyDescent="0.35">
      <c r="A380" s="312"/>
      <c r="B380" s="126"/>
      <c r="C380" s="127"/>
      <c r="D380" s="126"/>
      <c r="E380" s="126"/>
      <c r="F380" s="312"/>
      <c r="G380" s="126"/>
      <c r="H380" s="126"/>
      <c r="I380" s="126"/>
    </row>
    <row r="381" spans="1:9" x14ac:dyDescent="0.35">
      <c r="A381" s="312"/>
      <c r="B381" s="126"/>
      <c r="C381" s="127"/>
      <c r="D381" s="126"/>
      <c r="E381" s="126"/>
      <c r="F381" s="312"/>
      <c r="G381" s="126"/>
      <c r="H381" s="126"/>
      <c r="I381" s="126"/>
    </row>
    <row r="382" spans="1:9" x14ac:dyDescent="0.35">
      <c r="A382" s="312"/>
      <c r="B382" s="126"/>
      <c r="C382" s="127"/>
      <c r="D382" s="126"/>
      <c r="E382" s="126"/>
      <c r="F382" s="312"/>
      <c r="G382" s="126"/>
      <c r="H382" s="126"/>
      <c r="I382" s="126"/>
    </row>
    <row r="383" spans="1:9" x14ac:dyDescent="0.35">
      <c r="A383" s="312"/>
      <c r="B383" s="126"/>
      <c r="C383" s="127"/>
      <c r="D383" s="126"/>
      <c r="E383" s="126"/>
      <c r="F383" s="312"/>
      <c r="G383" s="126"/>
      <c r="H383" s="126"/>
      <c r="I383" s="126"/>
    </row>
    <row r="384" spans="1:9" x14ac:dyDescent="0.35">
      <c r="A384" s="312"/>
      <c r="B384" s="126"/>
      <c r="C384" s="127"/>
      <c r="D384" s="126"/>
      <c r="E384" s="126"/>
      <c r="F384" s="312"/>
      <c r="G384" s="126"/>
      <c r="H384" s="126"/>
      <c r="I384" s="126"/>
    </row>
    <row r="385" spans="1:9" x14ac:dyDescent="0.35">
      <c r="A385" s="312"/>
      <c r="B385" s="126"/>
      <c r="C385" s="127"/>
      <c r="D385" s="126"/>
      <c r="E385" s="126"/>
      <c r="F385" s="312"/>
      <c r="G385" s="126"/>
      <c r="H385" s="126"/>
      <c r="I385" s="126"/>
    </row>
    <row r="386" spans="1:9" x14ac:dyDescent="0.35">
      <c r="A386" s="312"/>
      <c r="B386" s="126"/>
      <c r="C386" s="127"/>
      <c r="D386" s="126"/>
      <c r="E386" s="126"/>
      <c r="F386" s="312"/>
      <c r="G386" s="126"/>
      <c r="H386" s="126"/>
      <c r="I386" s="126"/>
    </row>
    <row r="387" spans="1:9" x14ac:dyDescent="0.35">
      <c r="A387" s="312"/>
      <c r="B387" s="126"/>
      <c r="C387" s="127"/>
      <c r="D387" s="126"/>
      <c r="E387" s="126"/>
      <c r="F387" s="312"/>
      <c r="G387" s="126"/>
      <c r="H387" s="126"/>
      <c r="I387" s="126"/>
    </row>
    <row r="388" spans="1:9" x14ac:dyDescent="0.35">
      <c r="A388" s="312"/>
      <c r="B388" s="126"/>
      <c r="C388" s="127"/>
      <c r="D388" s="126"/>
      <c r="E388" s="126"/>
      <c r="F388" s="312"/>
      <c r="G388" s="126"/>
      <c r="H388" s="126"/>
      <c r="I388" s="126"/>
    </row>
    <row r="389" spans="1:9" x14ac:dyDescent="0.35">
      <c r="A389" s="312"/>
      <c r="B389" s="126"/>
      <c r="C389" s="127"/>
      <c r="D389" s="126"/>
      <c r="E389" s="126"/>
      <c r="F389" s="312"/>
      <c r="G389" s="126"/>
      <c r="H389" s="126"/>
      <c r="I389" s="126"/>
    </row>
    <row r="390" spans="1:9" x14ac:dyDescent="0.35">
      <c r="A390" s="312"/>
      <c r="B390" s="126"/>
      <c r="C390" s="127"/>
      <c r="D390" s="126"/>
      <c r="E390" s="126"/>
      <c r="F390" s="312"/>
      <c r="G390" s="126"/>
      <c r="H390" s="126"/>
      <c r="I390" s="126"/>
    </row>
    <row r="391" spans="1:9" x14ac:dyDescent="0.35">
      <c r="A391" s="312"/>
      <c r="B391" s="126"/>
      <c r="C391" s="127"/>
      <c r="D391" s="126"/>
      <c r="E391" s="126"/>
      <c r="F391" s="312"/>
      <c r="G391" s="126"/>
      <c r="H391" s="126"/>
      <c r="I391" s="126"/>
    </row>
    <row r="392" spans="1:9" x14ac:dyDescent="0.35">
      <c r="A392" s="312"/>
      <c r="B392" s="126"/>
      <c r="C392" s="127"/>
      <c r="D392" s="126"/>
      <c r="E392" s="126"/>
      <c r="F392" s="312"/>
      <c r="G392" s="126"/>
      <c r="H392" s="126"/>
      <c r="I392" s="126"/>
    </row>
    <row r="393" spans="1:9" x14ac:dyDescent="0.35">
      <c r="A393" s="312"/>
      <c r="B393" s="126"/>
      <c r="C393" s="127"/>
      <c r="D393" s="126"/>
      <c r="E393" s="126"/>
      <c r="F393" s="312"/>
      <c r="G393" s="126"/>
      <c r="H393" s="126"/>
      <c r="I393" s="126"/>
    </row>
    <row r="394" spans="1:9" x14ac:dyDescent="0.35">
      <c r="A394" s="312"/>
      <c r="B394" s="126"/>
      <c r="C394" s="127"/>
      <c r="D394" s="126"/>
      <c r="E394" s="126"/>
      <c r="F394" s="312"/>
      <c r="G394" s="126"/>
      <c r="H394" s="126"/>
      <c r="I394" s="126"/>
    </row>
    <row r="395" spans="1:9" x14ac:dyDescent="0.35">
      <c r="A395" s="312"/>
      <c r="B395" s="126"/>
      <c r="C395" s="127"/>
      <c r="D395" s="126"/>
      <c r="E395" s="126"/>
      <c r="F395" s="312"/>
      <c r="G395" s="126"/>
      <c r="H395" s="126"/>
      <c r="I395" s="126"/>
    </row>
    <row r="396" spans="1:9" x14ac:dyDescent="0.35">
      <c r="A396" s="312"/>
      <c r="B396" s="126"/>
      <c r="C396" s="127"/>
      <c r="D396" s="126"/>
      <c r="E396" s="126"/>
      <c r="F396" s="312"/>
      <c r="G396" s="126"/>
      <c r="H396" s="126"/>
      <c r="I396" s="126"/>
    </row>
    <row r="397" spans="1:9" x14ac:dyDescent="0.35">
      <c r="A397" s="312"/>
      <c r="B397" s="126"/>
      <c r="C397" s="127"/>
      <c r="D397" s="126"/>
      <c r="E397" s="126"/>
      <c r="F397" s="312"/>
      <c r="G397" s="126"/>
      <c r="H397" s="126"/>
      <c r="I397" s="126"/>
    </row>
    <row r="398" spans="1:9" x14ac:dyDescent="0.35">
      <c r="A398" s="312"/>
      <c r="B398" s="126"/>
      <c r="C398" s="127"/>
      <c r="D398" s="126"/>
      <c r="E398" s="126"/>
      <c r="F398" s="312"/>
      <c r="G398" s="126"/>
      <c r="H398" s="126"/>
      <c r="I398" s="126"/>
    </row>
    <row r="399" spans="1:9" x14ac:dyDescent="0.35">
      <c r="A399" s="312"/>
      <c r="B399" s="126"/>
      <c r="C399" s="127"/>
      <c r="D399" s="126"/>
      <c r="E399" s="126"/>
      <c r="F399" s="312"/>
      <c r="G399" s="126"/>
      <c r="H399" s="126"/>
      <c r="I399" s="126"/>
    </row>
    <row r="400" spans="1:9" x14ac:dyDescent="0.35">
      <c r="A400" s="312"/>
      <c r="B400" s="126"/>
      <c r="C400" s="127"/>
      <c r="D400" s="126"/>
      <c r="E400" s="126"/>
      <c r="F400" s="312"/>
      <c r="G400" s="126"/>
      <c r="H400" s="126"/>
      <c r="I400" s="126"/>
    </row>
    <row r="401" spans="1:9" x14ac:dyDescent="0.35">
      <c r="A401" s="312"/>
      <c r="B401" s="126"/>
      <c r="C401" s="127"/>
      <c r="D401" s="126"/>
      <c r="E401" s="126"/>
      <c r="F401" s="312"/>
      <c r="G401" s="126"/>
      <c r="H401" s="126"/>
      <c r="I401" s="126"/>
    </row>
    <row r="402" spans="1:9" x14ac:dyDescent="0.35">
      <c r="A402" s="312"/>
      <c r="B402" s="126"/>
      <c r="C402" s="127"/>
      <c r="D402" s="126"/>
      <c r="E402" s="126"/>
      <c r="F402" s="312"/>
      <c r="G402" s="126"/>
      <c r="H402" s="126"/>
      <c r="I402" s="126"/>
    </row>
    <row r="403" spans="1:9" x14ac:dyDescent="0.35">
      <c r="A403" s="312"/>
      <c r="B403" s="126"/>
      <c r="C403" s="127"/>
      <c r="D403" s="126"/>
      <c r="E403" s="126"/>
      <c r="F403" s="312"/>
      <c r="G403" s="126"/>
      <c r="H403" s="126"/>
      <c r="I403" s="126"/>
    </row>
    <row r="404" spans="1:9" x14ac:dyDescent="0.35">
      <c r="A404" s="312"/>
      <c r="B404" s="126"/>
      <c r="C404" s="127"/>
      <c r="D404" s="126"/>
      <c r="E404" s="126"/>
      <c r="F404" s="312"/>
      <c r="G404" s="126"/>
      <c r="H404" s="126"/>
      <c r="I404" s="126"/>
    </row>
    <row r="405" spans="1:9" x14ac:dyDescent="0.35">
      <c r="A405" s="312"/>
      <c r="B405" s="126"/>
      <c r="C405" s="127"/>
      <c r="D405" s="126"/>
      <c r="E405" s="126"/>
      <c r="F405" s="312"/>
      <c r="G405" s="126"/>
      <c r="H405" s="126"/>
      <c r="I405" s="126"/>
    </row>
    <row r="406" spans="1:9" x14ac:dyDescent="0.35">
      <c r="A406" s="312"/>
      <c r="B406" s="126"/>
      <c r="C406" s="127"/>
      <c r="D406" s="126"/>
      <c r="E406" s="126"/>
      <c r="F406" s="312"/>
      <c r="G406" s="126"/>
      <c r="H406" s="126"/>
      <c r="I406" s="126"/>
    </row>
    <row r="407" spans="1:9" x14ac:dyDescent="0.35">
      <c r="A407" s="312"/>
      <c r="B407" s="126"/>
      <c r="C407" s="127"/>
      <c r="D407" s="126"/>
      <c r="E407" s="126"/>
      <c r="F407" s="312"/>
      <c r="G407" s="126"/>
      <c r="H407" s="126"/>
      <c r="I407" s="126"/>
    </row>
    <row r="408" spans="1:9" x14ac:dyDescent="0.35">
      <c r="A408" s="312"/>
      <c r="B408" s="126"/>
      <c r="C408" s="127"/>
      <c r="D408" s="126"/>
      <c r="E408" s="126"/>
      <c r="F408" s="312"/>
      <c r="G408" s="126"/>
      <c r="H408" s="126"/>
      <c r="I408" s="126"/>
    </row>
    <row r="409" spans="1:9" x14ac:dyDescent="0.35">
      <c r="A409" s="312"/>
      <c r="B409" s="126"/>
      <c r="C409" s="127"/>
      <c r="D409" s="126"/>
      <c r="E409" s="126"/>
      <c r="F409" s="312"/>
      <c r="G409" s="126"/>
      <c r="H409" s="126"/>
      <c r="I409" s="126"/>
    </row>
    <row r="410" spans="1:9" x14ac:dyDescent="0.35">
      <c r="A410" s="312"/>
      <c r="B410" s="126"/>
      <c r="C410" s="127"/>
      <c r="D410" s="126"/>
      <c r="E410" s="126"/>
      <c r="F410" s="312"/>
      <c r="G410" s="126"/>
      <c r="H410" s="126"/>
      <c r="I410" s="126"/>
    </row>
    <row r="411" spans="1:9" x14ac:dyDescent="0.35">
      <c r="A411" s="312"/>
      <c r="B411" s="126"/>
      <c r="C411" s="127"/>
      <c r="D411" s="126"/>
      <c r="E411" s="126"/>
      <c r="F411" s="312"/>
      <c r="G411" s="126"/>
      <c r="H411" s="126"/>
      <c r="I411" s="126"/>
    </row>
    <row r="412" spans="1:9" x14ac:dyDescent="0.35">
      <c r="A412" s="312"/>
      <c r="B412" s="126"/>
      <c r="C412" s="127"/>
      <c r="D412" s="126"/>
      <c r="E412" s="126"/>
      <c r="F412" s="312"/>
      <c r="G412" s="126"/>
      <c r="H412" s="126"/>
      <c r="I412" s="126"/>
    </row>
    <row r="413" spans="1:9" x14ac:dyDescent="0.35">
      <c r="A413" s="312"/>
      <c r="B413" s="126"/>
      <c r="C413" s="127"/>
      <c r="D413" s="126"/>
      <c r="E413" s="126"/>
      <c r="F413" s="312"/>
      <c r="G413" s="126"/>
      <c r="H413" s="126"/>
      <c r="I413" s="126"/>
    </row>
    <row r="414" spans="1:9" x14ac:dyDescent="0.35">
      <c r="A414" s="312"/>
      <c r="B414" s="126"/>
      <c r="C414" s="127"/>
      <c r="D414" s="126"/>
      <c r="E414" s="126"/>
      <c r="F414" s="312"/>
      <c r="G414" s="126"/>
      <c r="H414" s="126"/>
      <c r="I414" s="126"/>
    </row>
    <row r="415" spans="1:9" x14ac:dyDescent="0.35">
      <c r="A415" s="312"/>
      <c r="B415" s="126"/>
      <c r="C415" s="127"/>
      <c r="D415" s="126"/>
      <c r="E415" s="126"/>
      <c r="F415" s="312"/>
      <c r="G415" s="126"/>
      <c r="H415" s="126"/>
      <c r="I415" s="126"/>
    </row>
    <row r="416" spans="1:9" x14ac:dyDescent="0.35">
      <c r="A416" s="312"/>
      <c r="B416" s="126"/>
      <c r="C416" s="127"/>
      <c r="D416" s="126"/>
      <c r="E416" s="126"/>
      <c r="F416" s="312"/>
      <c r="G416" s="126"/>
      <c r="H416" s="126"/>
      <c r="I416" s="126"/>
    </row>
    <row r="417" spans="1:9" x14ac:dyDescent="0.35">
      <c r="A417" s="312"/>
      <c r="B417" s="126"/>
      <c r="C417" s="127"/>
      <c r="D417" s="126"/>
      <c r="E417" s="126"/>
      <c r="F417" s="312"/>
      <c r="G417" s="126"/>
      <c r="H417" s="126"/>
      <c r="I417" s="126"/>
    </row>
    <row r="418" spans="1:9" x14ac:dyDescent="0.35">
      <c r="A418" s="312"/>
      <c r="B418" s="126"/>
      <c r="C418" s="127"/>
      <c r="D418" s="126"/>
      <c r="E418" s="126"/>
      <c r="F418" s="312"/>
      <c r="G418" s="126"/>
      <c r="H418" s="126"/>
      <c r="I418" s="126"/>
    </row>
    <row r="419" spans="1:9" x14ac:dyDescent="0.35">
      <c r="A419" s="312"/>
      <c r="B419" s="126"/>
      <c r="C419" s="127"/>
      <c r="D419" s="126"/>
      <c r="E419" s="126"/>
      <c r="F419" s="312"/>
      <c r="G419" s="126"/>
      <c r="H419" s="126"/>
      <c r="I419" s="126"/>
    </row>
    <row r="420" spans="1:9" x14ac:dyDescent="0.35">
      <c r="A420" s="312"/>
      <c r="B420" s="126"/>
      <c r="C420" s="127"/>
      <c r="D420" s="126"/>
      <c r="E420" s="126"/>
      <c r="F420" s="312"/>
      <c r="G420" s="126"/>
      <c r="H420" s="126"/>
      <c r="I420" s="126"/>
    </row>
  </sheetData>
  <mergeCells count="15">
    <mergeCell ref="B6:B7"/>
    <mergeCell ref="C6:C7"/>
    <mergeCell ref="D6:D7"/>
    <mergeCell ref="E6:E7"/>
    <mergeCell ref="I17:I19"/>
    <mergeCell ref="C10:C16"/>
    <mergeCell ref="F10:F16"/>
    <mergeCell ref="B10:B16"/>
    <mergeCell ref="D10:D16"/>
    <mergeCell ref="B17:B19"/>
    <mergeCell ref="C17:C19"/>
    <mergeCell ref="D17:D19"/>
    <mergeCell ref="F17:F19"/>
    <mergeCell ref="E10:E16"/>
    <mergeCell ref="E17:E19"/>
  </mergeCells>
  <phoneticPr fontId="11" type="noConversion"/>
  <conditionalFormatting sqref="E4">
    <cfRule type="cellIs" dxfId="36" priority="5" operator="equal">
      <formula>"No"</formula>
    </cfRule>
  </conditionalFormatting>
  <conditionalFormatting sqref="J6:J22">
    <cfRule type="cellIs" dxfId="35" priority="3" operator="equal">
      <formula>"Fail"</formula>
    </cfRule>
    <cfRule type="cellIs" dxfId="34" priority="4" operator="equal">
      <formula>"Pass"</formula>
    </cfRule>
  </conditionalFormatting>
  <conditionalFormatting sqref="J26:J29">
    <cfRule type="cellIs" dxfId="33" priority="7" operator="equal">
      <formula>$J$26:$J$29+$J$6</formula>
    </cfRule>
  </conditionalFormatting>
  <dataValidations count="1">
    <dataValidation type="list" allowBlank="1" showInputMessage="1" showErrorMessage="1" sqref="J6:J7 J10:J22" xr:uid="{7F258368-DB65-4101-8D26-AF19C90E9E4A}">
      <formula1>$J$26:$J$29</formula1>
    </dataValidation>
  </dataValidations>
  <pageMargins left="0.23622047244094491" right="0.23622047244094491" top="0.74803149606299213" bottom="0.74803149606299213" header="0.31496062992125984" footer="0.31496062992125984"/>
  <pageSetup paperSize="8" scale="2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312"/>
  <sheetViews>
    <sheetView zoomScale="80" zoomScaleNormal="80" workbookViewId="0">
      <selection activeCell="A2" sqref="A2"/>
    </sheetView>
  </sheetViews>
  <sheetFormatPr defaultColWidth="9.1796875" defaultRowHeight="13" x14ac:dyDescent="0.3"/>
  <cols>
    <col min="1" max="1" width="5.1796875" style="49" customWidth="1"/>
    <col min="2" max="2" width="19.453125" style="67" bestFit="1" customWidth="1"/>
    <col min="3" max="3" width="40" style="65" customWidth="1"/>
    <col min="4" max="4" width="38.54296875" style="65" customWidth="1"/>
    <col min="5" max="5" width="18.54296875" style="184" customWidth="1"/>
    <col min="6" max="6" width="114.26953125" style="65" customWidth="1"/>
    <col min="7" max="7" width="19.54296875" style="66" customWidth="1"/>
    <col min="8" max="9" width="50.7265625" style="65" customWidth="1"/>
    <col min="10" max="10" width="5" style="54" customWidth="1"/>
    <col min="11" max="11" width="8.26953125" style="54" customWidth="1"/>
    <col min="12" max="16" width="9.1796875" style="54"/>
    <col min="17" max="16384" width="9.1796875" style="49"/>
  </cols>
  <sheetData>
    <row r="1" spans="1:41" s="43" customFormat="1" ht="12" customHeight="1" x14ac:dyDescent="0.3">
      <c r="B1" s="44"/>
      <c r="C1" s="45"/>
      <c r="D1" s="45"/>
      <c r="E1" s="143"/>
      <c r="F1" s="46"/>
      <c r="G1" s="45"/>
      <c r="H1" s="45"/>
      <c r="I1" s="45"/>
      <c r="J1" s="47"/>
      <c r="K1" s="47"/>
      <c r="L1" s="47"/>
      <c r="M1" s="47"/>
      <c r="N1" s="47"/>
      <c r="O1" s="47"/>
      <c r="P1" s="47"/>
    </row>
    <row r="2" spans="1:41" s="43" customFormat="1" ht="15.5" x14ac:dyDescent="0.35">
      <c r="B2" s="144" t="s">
        <v>29</v>
      </c>
      <c r="C2" s="466" t="s">
        <v>396</v>
      </c>
      <c r="D2" s="467"/>
      <c r="E2" s="466" t="s">
        <v>217</v>
      </c>
      <c r="F2" s="467"/>
      <c r="G2" s="45"/>
      <c r="H2" s="45"/>
      <c r="I2" s="45"/>
      <c r="J2" s="47"/>
      <c r="K2" s="47"/>
      <c r="L2" s="47"/>
      <c r="M2" s="47"/>
      <c r="N2" s="47"/>
      <c r="O2" s="47"/>
      <c r="P2" s="47"/>
    </row>
    <row r="3" spans="1:41" s="43" customFormat="1" ht="14.5" x14ac:dyDescent="0.3">
      <c r="B3" s="145" t="s">
        <v>1111</v>
      </c>
      <c r="C3" s="452" t="s">
        <v>866</v>
      </c>
      <c r="D3" s="453"/>
      <c r="E3" s="452" t="s">
        <v>872</v>
      </c>
      <c r="F3" s="453"/>
      <c r="G3" s="45"/>
      <c r="H3" s="45"/>
      <c r="I3" s="45"/>
      <c r="J3" s="47"/>
      <c r="K3" s="47"/>
      <c r="L3" s="47"/>
      <c r="M3" s="47"/>
      <c r="N3" s="47"/>
      <c r="O3" s="47"/>
      <c r="P3" s="47"/>
    </row>
    <row r="4" spans="1:41" s="43" customFormat="1" ht="14.5" x14ac:dyDescent="0.3">
      <c r="B4" s="145" t="s">
        <v>1267</v>
      </c>
      <c r="C4" s="452" t="s">
        <v>866</v>
      </c>
      <c r="D4" s="453"/>
      <c r="E4" s="452" t="s">
        <v>873</v>
      </c>
      <c r="F4" s="453"/>
      <c r="G4" s="45"/>
      <c r="H4" s="45"/>
      <c r="I4" s="45"/>
      <c r="J4" s="47"/>
      <c r="K4" s="47"/>
      <c r="L4" s="47"/>
      <c r="M4" s="47"/>
      <c r="N4" s="47"/>
      <c r="O4" s="47"/>
      <c r="P4" s="47"/>
    </row>
    <row r="5" spans="1:41" s="43" customFormat="1" ht="14.5" x14ac:dyDescent="0.3">
      <c r="B5" s="145" t="s">
        <v>1112</v>
      </c>
      <c r="C5" s="452" t="s">
        <v>866</v>
      </c>
      <c r="D5" s="453"/>
      <c r="E5" s="452" t="s">
        <v>874</v>
      </c>
      <c r="F5" s="453"/>
      <c r="G5" s="45"/>
      <c r="H5" s="45"/>
      <c r="I5" s="45"/>
      <c r="J5" s="47"/>
      <c r="K5" s="47"/>
      <c r="L5" s="47"/>
      <c r="M5" s="47"/>
      <c r="N5" s="47"/>
      <c r="O5" s="47"/>
      <c r="P5" s="47"/>
    </row>
    <row r="6" spans="1:41" s="43" customFormat="1" ht="14.5" x14ac:dyDescent="0.3">
      <c r="B6" s="145" t="s">
        <v>1268</v>
      </c>
      <c r="C6" s="452" t="s">
        <v>866</v>
      </c>
      <c r="D6" s="453"/>
      <c r="E6" s="452" t="s">
        <v>875</v>
      </c>
      <c r="F6" s="453"/>
      <c r="G6" s="45"/>
      <c r="H6" s="45"/>
      <c r="I6" s="45"/>
      <c r="J6" s="47"/>
      <c r="K6" s="47"/>
      <c r="L6" s="47"/>
      <c r="M6" s="47"/>
      <c r="N6" s="47"/>
      <c r="O6" s="47"/>
      <c r="P6" s="47"/>
    </row>
    <row r="7" spans="1:41" s="43" customFormat="1" ht="14.5" x14ac:dyDescent="0.3">
      <c r="B7" s="145" t="s">
        <v>1113</v>
      </c>
      <c r="C7" s="452" t="s">
        <v>866</v>
      </c>
      <c r="D7" s="453"/>
      <c r="E7" s="452" t="s">
        <v>876</v>
      </c>
      <c r="F7" s="453"/>
      <c r="G7" s="45"/>
      <c r="H7" s="45"/>
      <c r="I7" s="45"/>
      <c r="J7" s="47"/>
      <c r="K7" s="47"/>
      <c r="L7" s="47"/>
      <c r="M7" s="47"/>
      <c r="N7" s="47"/>
      <c r="O7" s="47"/>
      <c r="P7" s="47"/>
    </row>
    <row r="8" spans="1:41" s="43" customFormat="1" ht="14.5" x14ac:dyDescent="0.3">
      <c r="B8" s="145" t="s">
        <v>1269</v>
      </c>
      <c r="C8" s="452" t="s">
        <v>866</v>
      </c>
      <c r="D8" s="453"/>
      <c r="E8" s="452" t="s">
        <v>877</v>
      </c>
      <c r="F8" s="453"/>
      <c r="G8" s="45"/>
      <c r="H8" s="45"/>
      <c r="I8" s="45"/>
      <c r="J8" s="47"/>
      <c r="K8" s="47"/>
      <c r="L8" s="47"/>
      <c r="M8" s="47"/>
      <c r="N8" s="47"/>
      <c r="O8" s="47"/>
      <c r="P8" s="47"/>
    </row>
    <row r="9" spans="1:41" s="43" customFormat="1" ht="14.5" x14ac:dyDescent="0.3">
      <c r="B9" s="145" t="s">
        <v>1114</v>
      </c>
      <c r="C9" s="452" t="s">
        <v>866</v>
      </c>
      <c r="D9" s="453"/>
      <c r="E9" s="452" t="s">
        <v>878</v>
      </c>
      <c r="F9" s="453"/>
      <c r="G9" s="45"/>
      <c r="H9" s="45"/>
      <c r="I9" s="45"/>
      <c r="J9" s="47"/>
      <c r="K9" s="47"/>
      <c r="L9" s="47"/>
      <c r="M9" s="47"/>
      <c r="N9" s="47"/>
      <c r="O9" s="47"/>
      <c r="P9" s="47"/>
    </row>
    <row r="10" spans="1:41" s="43" customFormat="1" ht="14.5" x14ac:dyDescent="0.3">
      <c r="B10" s="145" t="s">
        <v>1270</v>
      </c>
      <c r="C10" s="452" t="s">
        <v>866</v>
      </c>
      <c r="D10" s="453"/>
      <c r="E10" s="452" t="s">
        <v>879</v>
      </c>
      <c r="F10" s="453"/>
      <c r="G10" s="45"/>
      <c r="H10" s="45"/>
      <c r="I10" s="45"/>
      <c r="J10" s="47"/>
      <c r="K10" s="47"/>
      <c r="L10" s="47"/>
      <c r="M10" s="47"/>
      <c r="N10" s="47"/>
      <c r="O10" s="47"/>
      <c r="P10" s="47"/>
    </row>
    <row r="11" spans="1:41" s="43" customFormat="1" ht="14.5" x14ac:dyDescent="0.3">
      <c r="B11" s="145" t="s">
        <v>1115</v>
      </c>
      <c r="C11" s="452" t="s">
        <v>866</v>
      </c>
      <c r="D11" s="453"/>
      <c r="E11" s="452" t="s">
        <v>880</v>
      </c>
      <c r="F11" s="453"/>
      <c r="G11" s="45"/>
      <c r="H11" s="45"/>
      <c r="I11" s="45"/>
      <c r="J11" s="47"/>
      <c r="K11" s="47"/>
      <c r="L11" s="47"/>
      <c r="M11" s="47"/>
      <c r="N11" s="47"/>
      <c r="O11" s="47"/>
      <c r="P11" s="47"/>
    </row>
    <row r="12" spans="1:41" s="43" customFormat="1" ht="14.5" x14ac:dyDescent="0.35">
      <c r="B12" s="146"/>
      <c r="C12" s="147"/>
      <c r="D12" s="16"/>
      <c r="E12" s="143"/>
      <c r="F12" s="45"/>
      <c r="G12" s="46"/>
      <c r="H12" s="45"/>
      <c r="I12" s="45"/>
      <c r="J12" s="47"/>
      <c r="K12" s="47"/>
      <c r="L12" s="47"/>
      <c r="M12" s="47"/>
      <c r="N12" s="47"/>
      <c r="O12" s="47"/>
      <c r="P12" s="47"/>
    </row>
    <row r="13" spans="1:41" ht="20.149999999999999" customHeight="1" x14ac:dyDescent="0.3">
      <c r="A13" s="43"/>
      <c r="B13" s="148" t="s">
        <v>218</v>
      </c>
      <c r="C13" s="449" t="s">
        <v>1111</v>
      </c>
      <c r="D13" s="449"/>
      <c r="E13" s="449"/>
      <c r="F13" s="449"/>
      <c r="G13" s="449"/>
      <c r="H13" s="449"/>
      <c r="I13" s="449"/>
      <c r="J13" s="149"/>
      <c r="K13" s="149"/>
      <c r="L13" s="47"/>
      <c r="M13" s="47"/>
      <c r="N13" s="47"/>
      <c r="O13" s="47"/>
      <c r="P13" s="47"/>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row>
    <row r="14" spans="1:41" ht="107.15" customHeight="1" x14ac:dyDescent="0.3">
      <c r="A14" s="43"/>
      <c r="B14" s="50" t="s">
        <v>219</v>
      </c>
      <c r="C14" s="448" t="s">
        <v>898</v>
      </c>
      <c r="D14" s="448"/>
      <c r="E14" s="448"/>
      <c r="F14" s="448"/>
      <c r="G14" s="448"/>
      <c r="H14" s="448"/>
      <c r="I14" s="448"/>
      <c r="J14" s="149"/>
      <c r="K14" s="149"/>
      <c r="L14" s="47"/>
      <c r="M14" s="47"/>
      <c r="N14" s="47"/>
      <c r="O14" s="47"/>
      <c r="P14" s="47"/>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row>
    <row r="15" spans="1:41" ht="31.5" customHeight="1" x14ac:dyDescent="0.3">
      <c r="A15" s="43"/>
      <c r="B15" s="51" t="s">
        <v>220</v>
      </c>
      <c r="C15" s="445" t="s">
        <v>881</v>
      </c>
      <c r="D15" s="445"/>
      <c r="E15" s="445"/>
      <c r="F15" s="445"/>
      <c r="G15" s="445"/>
      <c r="H15" s="445"/>
      <c r="I15" s="445"/>
      <c r="J15" s="149"/>
      <c r="K15" s="149"/>
      <c r="L15" s="47"/>
      <c r="M15" s="47"/>
      <c r="N15" s="47"/>
      <c r="O15" s="47"/>
      <c r="P15" s="47"/>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row>
    <row r="16" spans="1:41" ht="33" customHeight="1" x14ac:dyDescent="0.3">
      <c r="A16" s="43"/>
      <c r="B16" s="450" t="s">
        <v>221</v>
      </c>
      <c r="C16" s="150" t="s">
        <v>222</v>
      </c>
      <c r="D16" s="151" t="s">
        <v>223</v>
      </c>
      <c r="E16" s="150" t="s">
        <v>348</v>
      </c>
      <c r="F16" s="150" t="s">
        <v>224</v>
      </c>
      <c r="G16" s="152" t="s">
        <v>225</v>
      </c>
      <c r="H16" s="152" t="s">
        <v>349</v>
      </c>
      <c r="I16" s="152" t="s">
        <v>3</v>
      </c>
      <c r="J16" s="52" t="s">
        <v>4</v>
      </c>
      <c r="K16" s="47"/>
      <c r="L16" s="47"/>
      <c r="M16" s="47"/>
      <c r="N16" s="47"/>
      <c r="O16" s="47"/>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row>
    <row r="17" spans="1:41" s="54" customFormat="1" ht="30" customHeight="1" x14ac:dyDescent="0.3">
      <c r="A17" s="43"/>
      <c r="B17" s="451"/>
      <c r="C17" s="137" t="s">
        <v>350</v>
      </c>
      <c r="D17" s="137" t="s">
        <v>1244</v>
      </c>
      <c r="E17" s="153" t="s">
        <v>351</v>
      </c>
      <c r="F17" s="137" t="s">
        <v>352</v>
      </c>
      <c r="G17" s="31" t="s">
        <v>6</v>
      </c>
      <c r="H17" s="138"/>
      <c r="I17" s="138"/>
      <c r="J17" s="154">
        <f>IF(G17="","0",IF(G17="Pass",1,IF(G17="Fail",0,IF(G17="TBD",0,IF(G17="N/A (Please provide reason)",1)))))</f>
        <v>0</v>
      </c>
      <c r="K17" s="47" t="s">
        <v>7</v>
      </c>
      <c r="L17" s="47" t="s">
        <v>7</v>
      </c>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row>
    <row r="18" spans="1:41" s="54" customFormat="1" ht="246.5" x14ac:dyDescent="0.3">
      <c r="A18" s="43"/>
      <c r="B18" s="451"/>
      <c r="C18" s="137" t="s">
        <v>539</v>
      </c>
      <c r="D18" s="124" t="s">
        <v>1245</v>
      </c>
      <c r="E18" s="205" t="s">
        <v>622</v>
      </c>
      <c r="F18" s="137" t="s">
        <v>899</v>
      </c>
      <c r="G18" s="31" t="s">
        <v>6</v>
      </c>
      <c r="H18" s="138"/>
      <c r="I18" s="138"/>
      <c r="J18" s="154">
        <f>IF(G18="","0",IF(G18="Pass",1,IF(G18="Fail",0,IF(G18="TBD",0,IF(G18="N/A (Please provide reason)",1)))))</f>
        <v>0</v>
      </c>
      <c r="K18" s="47"/>
      <c r="L18" s="47"/>
      <c r="M18" s="47" t="s">
        <v>7</v>
      </c>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row>
    <row r="19" spans="1:41" s="58" customFormat="1" ht="20.149999999999999" customHeight="1" x14ac:dyDescent="0.35">
      <c r="A19" s="55"/>
      <c r="B19" s="56" t="s">
        <v>226</v>
      </c>
      <c r="C19" s="155" t="str">
        <f>IF(K19=100%, "Complete", "Incomplete")</f>
        <v>Incomplete</v>
      </c>
      <c r="D19" s="156"/>
      <c r="E19" s="157"/>
      <c r="F19" s="156"/>
      <c r="G19" s="158"/>
      <c r="H19" s="156"/>
      <c r="I19" s="156"/>
      <c r="J19" s="156"/>
      <c r="K19" s="57">
        <f>SUM(J17:J18) / (COUNT(J17:J18))</f>
        <v>0</v>
      </c>
      <c r="L19" s="55" t="s">
        <v>7</v>
      </c>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row>
    <row r="20" spans="1:41" s="58" customFormat="1" ht="20.149999999999999" customHeight="1" x14ac:dyDescent="0.35">
      <c r="A20" s="55"/>
      <c r="B20" s="159"/>
      <c r="C20" s="160"/>
      <c r="D20" s="161"/>
      <c r="E20" s="162"/>
      <c r="F20" s="161"/>
      <c r="G20" s="163"/>
      <c r="H20" s="161"/>
      <c r="I20" s="161"/>
      <c r="J20" s="161"/>
      <c r="K20" s="161"/>
      <c r="L20" s="164"/>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row>
    <row r="21" spans="1:41" s="58" customFormat="1" ht="20.149999999999999" customHeight="1" x14ac:dyDescent="0.35">
      <c r="A21" s="55"/>
      <c r="B21" s="159"/>
      <c r="C21" s="160"/>
      <c r="D21" s="161"/>
      <c r="E21" s="162"/>
      <c r="F21" s="161"/>
      <c r="G21" s="163"/>
      <c r="H21" s="161"/>
      <c r="I21" s="161"/>
      <c r="J21" s="161"/>
      <c r="K21" s="161"/>
      <c r="L21" s="164"/>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row>
    <row r="22" spans="1:41" ht="20.149999999999999" customHeight="1" x14ac:dyDescent="0.3">
      <c r="A22" s="43"/>
      <c r="B22" s="148" t="s">
        <v>218</v>
      </c>
      <c r="C22" s="454" t="s">
        <v>1267</v>
      </c>
      <c r="D22" s="454"/>
      <c r="E22" s="454"/>
      <c r="F22" s="454"/>
      <c r="G22" s="454"/>
      <c r="H22" s="454"/>
      <c r="I22" s="454"/>
      <c r="J22" s="149"/>
      <c r="K22" s="149"/>
      <c r="L22" s="47"/>
      <c r="M22" s="47"/>
      <c r="N22" s="47"/>
      <c r="O22" s="47"/>
      <c r="P22" s="47"/>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row>
    <row r="23" spans="1:41" ht="125.9" customHeight="1" x14ac:dyDescent="0.3">
      <c r="A23" s="43"/>
      <c r="B23" s="50" t="s">
        <v>219</v>
      </c>
      <c r="C23" s="448" t="s">
        <v>900</v>
      </c>
      <c r="D23" s="448"/>
      <c r="E23" s="448"/>
      <c r="F23" s="448"/>
      <c r="G23" s="448"/>
      <c r="H23" s="448"/>
      <c r="I23" s="448"/>
      <c r="J23" s="149"/>
      <c r="K23" s="149"/>
      <c r="L23" s="47"/>
      <c r="M23" s="47"/>
      <c r="N23" s="47"/>
      <c r="O23" s="47"/>
      <c r="P23" s="47"/>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row>
    <row r="24" spans="1:41" ht="31.5" customHeight="1" x14ac:dyDescent="0.3">
      <c r="A24" s="43"/>
      <c r="B24" s="51" t="s">
        <v>220</v>
      </c>
      <c r="C24" s="445" t="s">
        <v>881</v>
      </c>
      <c r="D24" s="445"/>
      <c r="E24" s="445"/>
      <c r="F24" s="445"/>
      <c r="G24" s="445"/>
      <c r="H24" s="445"/>
      <c r="I24" s="445"/>
      <c r="J24" s="149"/>
      <c r="K24" s="149"/>
      <c r="L24" s="47"/>
      <c r="M24" s="47"/>
      <c r="N24" s="47"/>
      <c r="O24" s="47"/>
      <c r="P24" s="47"/>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row>
    <row r="25" spans="1:41" ht="33" customHeight="1" x14ac:dyDescent="0.3">
      <c r="A25" s="43"/>
      <c r="B25" s="450" t="s">
        <v>221</v>
      </c>
      <c r="C25" s="150" t="s">
        <v>222</v>
      </c>
      <c r="D25" s="151" t="s">
        <v>223</v>
      </c>
      <c r="E25" s="150" t="s">
        <v>348</v>
      </c>
      <c r="F25" s="150" t="s">
        <v>224</v>
      </c>
      <c r="G25" s="152" t="s">
        <v>225</v>
      </c>
      <c r="H25" s="152" t="s">
        <v>349</v>
      </c>
      <c r="I25" s="152" t="s">
        <v>3</v>
      </c>
      <c r="J25" s="52" t="s">
        <v>4</v>
      </c>
      <c r="K25" s="47"/>
      <c r="L25" s="47"/>
      <c r="M25" s="47"/>
      <c r="N25" s="47"/>
      <c r="O25" s="47"/>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row>
    <row r="26" spans="1:41" s="54" customFormat="1" ht="30" customHeight="1" x14ac:dyDescent="0.3">
      <c r="A26" s="43"/>
      <c r="B26" s="451"/>
      <c r="C26" s="137" t="s">
        <v>350</v>
      </c>
      <c r="D26" s="137" t="s">
        <v>1244</v>
      </c>
      <c r="E26" s="153" t="s">
        <v>351</v>
      </c>
      <c r="F26" s="137" t="s">
        <v>352</v>
      </c>
      <c r="G26" s="31" t="s">
        <v>6</v>
      </c>
      <c r="H26" s="138"/>
      <c r="I26" s="138"/>
      <c r="J26" s="154">
        <f>IF(G26="","0",IF(G26="Pass",1,IF(G26="Fail",0,IF(G26="TBD",0,IF(G26="N/A (Please provide reason)",1)))))</f>
        <v>0</v>
      </c>
      <c r="K26" s="47" t="s">
        <v>7</v>
      </c>
      <c r="L26" s="47" t="s">
        <v>7</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row>
    <row r="27" spans="1:41" s="54" customFormat="1" ht="180.4" customHeight="1" x14ac:dyDescent="0.3">
      <c r="A27" s="43"/>
      <c r="B27" s="451"/>
      <c r="C27" s="137" t="s">
        <v>540</v>
      </c>
      <c r="D27" s="124" t="s">
        <v>1246</v>
      </c>
      <c r="E27" s="205" t="s">
        <v>623</v>
      </c>
      <c r="F27" s="137" t="s">
        <v>901</v>
      </c>
      <c r="G27" s="31" t="s">
        <v>6</v>
      </c>
      <c r="H27" s="138"/>
      <c r="I27" s="138"/>
      <c r="J27" s="154">
        <f>IF(G27="","0",IF(G27="Pass",1,IF(G27="Fail",0,IF(G27="TBD",0,IF(G27="N/A (Please provide reason)",1)))))</f>
        <v>0</v>
      </c>
      <c r="K27" s="47"/>
      <c r="L27" s="47" t="s">
        <v>7</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row>
    <row r="28" spans="1:41" s="58" customFormat="1" ht="20.149999999999999" customHeight="1" x14ac:dyDescent="0.35">
      <c r="A28" s="55"/>
      <c r="B28" s="56" t="s">
        <v>226</v>
      </c>
      <c r="C28" s="155" t="str">
        <f>IF(K28=100%, "Complete", "Incomplete")</f>
        <v>Incomplete</v>
      </c>
      <c r="D28" s="156"/>
      <c r="E28" s="157"/>
      <c r="F28" s="156"/>
      <c r="G28" s="158"/>
      <c r="H28" s="156"/>
      <c r="I28" s="156"/>
      <c r="J28" s="156"/>
      <c r="K28" s="57">
        <f>SUM(J26:J27) / (COUNT(J26:J27))</f>
        <v>0</v>
      </c>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row>
    <row r="29" spans="1:41" s="58" customFormat="1" ht="20.149999999999999" customHeight="1" x14ac:dyDescent="0.35">
      <c r="A29" s="55"/>
      <c r="B29" s="159"/>
      <c r="C29" s="160"/>
      <c r="D29" s="161"/>
      <c r="E29" s="162"/>
      <c r="F29" s="161"/>
      <c r="G29" s="163"/>
      <c r="H29" s="161"/>
      <c r="I29" s="161"/>
      <c r="J29" s="161"/>
      <c r="K29" s="161"/>
      <c r="L29" s="164"/>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row>
    <row r="30" spans="1:41" s="58" customFormat="1" ht="20.149999999999999" customHeight="1" x14ac:dyDescent="0.35">
      <c r="A30" s="55"/>
      <c r="B30" s="159"/>
      <c r="C30" s="160"/>
      <c r="D30" s="161"/>
      <c r="E30" s="162"/>
      <c r="F30" s="161"/>
      <c r="G30" s="163"/>
      <c r="H30" s="161"/>
      <c r="I30" s="161"/>
      <c r="J30" s="161"/>
      <c r="K30" s="161"/>
      <c r="L30" s="164"/>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row>
    <row r="31" spans="1:41" s="58" customFormat="1" ht="20.149999999999999" customHeight="1" x14ac:dyDescent="0.35">
      <c r="A31" s="55"/>
      <c r="B31" s="148" t="s">
        <v>218</v>
      </c>
      <c r="C31" s="449" t="s">
        <v>1112</v>
      </c>
      <c r="D31" s="449"/>
      <c r="E31" s="449"/>
      <c r="F31" s="449"/>
      <c r="G31" s="449"/>
      <c r="H31" s="449"/>
      <c r="I31" s="449"/>
      <c r="J31" s="149"/>
      <c r="K31" s="149"/>
      <c r="L31" s="47"/>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row>
    <row r="32" spans="1:41" s="58" customFormat="1" ht="92.25" customHeight="1" x14ac:dyDescent="0.35">
      <c r="A32" s="55"/>
      <c r="B32" s="50" t="s">
        <v>219</v>
      </c>
      <c r="C32" s="448" t="s">
        <v>882</v>
      </c>
      <c r="D32" s="448"/>
      <c r="E32" s="448"/>
      <c r="F32" s="448"/>
      <c r="G32" s="448"/>
      <c r="H32" s="448"/>
      <c r="I32" s="448"/>
      <c r="J32" s="149"/>
      <c r="K32" s="149"/>
      <c r="L32" s="47"/>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row>
    <row r="33" spans="1:41" s="58" customFormat="1" ht="48.75" customHeight="1" x14ac:dyDescent="0.35">
      <c r="A33" s="55"/>
      <c r="B33" s="51" t="s">
        <v>220</v>
      </c>
      <c r="C33" s="445" t="s">
        <v>883</v>
      </c>
      <c r="D33" s="445"/>
      <c r="E33" s="445"/>
      <c r="F33" s="445"/>
      <c r="G33" s="445"/>
      <c r="H33" s="445"/>
      <c r="I33" s="445"/>
      <c r="J33" s="149"/>
      <c r="K33" s="149"/>
      <c r="L33" s="47"/>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row>
    <row r="34" spans="1:41" s="58" customFormat="1" ht="31" x14ac:dyDescent="0.35">
      <c r="A34" s="55"/>
      <c r="B34" s="450" t="s">
        <v>221</v>
      </c>
      <c r="C34" s="150" t="s">
        <v>222</v>
      </c>
      <c r="D34" s="151" t="s">
        <v>223</v>
      </c>
      <c r="E34" s="150" t="s">
        <v>348</v>
      </c>
      <c r="F34" s="150" t="s">
        <v>224</v>
      </c>
      <c r="G34" s="152" t="s">
        <v>225</v>
      </c>
      <c r="H34" s="152" t="s">
        <v>349</v>
      </c>
      <c r="I34" s="152" t="s">
        <v>3</v>
      </c>
      <c r="J34" s="52" t="s">
        <v>4</v>
      </c>
      <c r="K34" s="47"/>
      <c r="L34" s="47"/>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row>
    <row r="35" spans="1:41" s="58" customFormat="1" ht="130.5" x14ac:dyDescent="0.35">
      <c r="A35" s="55"/>
      <c r="B35" s="451"/>
      <c r="C35" s="137" t="s">
        <v>541</v>
      </c>
      <c r="D35" s="124" t="s">
        <v>1247</v>
      </c>
      <c r="E35" s="153" t="s">
        <v>624</v>
      </c>
      <c r="F35" s="137" t="s">
        <v>353</v>
      </c>
      <c r="G35" s="53" t="s">
        <v>6</v>
      </c>
      <c r="H35" s="165"/>
      <c r="I35" s="165"/>
      <c r="J35" s="154">
        <f>IF(G35="","0",IF(G35="Pass",1,IF(G35="Fail",0,IF(G35="TBD",0,IF(G35="N/A (Please provide reason)",1)))))</f>
        <v>0</v>
      </c>
      <c r="K35" s="47"/>
      <c r="L35" s="47"/>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row>
    <row r="36" spans="1:41" s="58" customFormat="1" ht="20.149999999999999" customHeight="1" x14ac:dyDescent="0.35">
      <c r="A36" s="55"/>
      <c r="B36" s="48" t="s">
        <v>226</v>
      </c>
      <c r="C36" s="155" t="str">
        <f>IF(K36=100%, "Complete", "Incomplete")</f>
        <v>Incomplete</v>
      </c>
      <c r="D36" s="156"/>
      <c r="E36" s="157"/>
      <c r="F36" s="156"/>
      <c r="G36" s="158"/>
      <c r="H36" s="156"/>
      <c r="I36" s="156"/>
      <c r="J36" s="156"/>
      <c r="K36" s="57">
        <f>SUM(J34:J35) / (COUNT(J34:J35))</f>
        <v>0</v>
      </c>
      <c r="L36" s="47"/>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row>
    <row r="37" spans="1:41" s="58" customFormat="1" ht="20.149999999999999" customHeight="1" x14ac:dyDescent="0.35">
      <c r="A37" s="55"/>
      <c r="B37" s="159"/>
      <c r="C37" s="160"/>
      <c r="D37" s="161"/>
      <c r="E37" s="162"/>
      <c r="F37" s="161"/>
      <c r="G37" s="163"/>
      <c r="H37" s="161"/>
      <c r="I37" s="161"/>
      <c r="J37" s="161"/>
      <c r="K37" s="161"/>
      <c r="L37" s="164"/>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row>
    <row r="38" spans="1:41" s="58" customFormat="1" ht="20.149999999999999" customHeight="1" x14ac:dyDescent="0.35">
      <c r="A38" s="55"/>
      <c r="B38" s="159"/>
      <c r="C38" s="160"/>
      <c r="D38" s="161"/>
      <c r="E38" s="162"/>
      <c r="F38" s="161"/>
      <c r="G38" s="163"/>
      <c r="H38" s="161"/>
      <c r="I38" s="161"/>
      <c r="J38" s="161"/>
      <c r="K38" s="161"/>
      <c r="L38" s="228"/>
      <c r="M38" s="57"/>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row>
    <row r="39" spans="1:41" s="58" customFormat="1" ht="20.149999999999999" customHeight="1" x14ac:dyDescent="0.35">
      <c r="A39" s="55"/>
      <c r="B39" s="148" t="s">
        <v>218</v>
      </c>
      <c r="C39" s="449" t="s">
        <v>1268</v>
      </c>
      <c r="D39" s="449"/>
      <c r="E39" s="449"/>
      <c r="F39" s="449"/>
      <c r="G39" s="449"/>
      <c r="H39" s="449"/>
      <c r="I39" s="449"/>
      <c r="J39" s="149"/>
      <c r="K39" s="149"/>
      <c r="L39" s="47"/>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row>
    <row r="40" spans="1:41" s="58" customFormat="1" ht="128.25" customHeight="1" x14ac:dyDescent="0.35">
      <c r="A40" s="55"/>
      <c r="B40" s="50" t="s">
        <v>219</v>
      </c>
      <c r="C40" s="448" t="s">
        <v>902</v>
      </c>
      <c r="D40" s="448"/>
      <c r="E40" s="448"/>
      <c r="F40" s="448"/>
      <c r="G40" s="448"/>
      <c r="H40" s="448"/>
      <c r="I40" s="448"/>
      <c r="J40" s="149"/>
      <c r="K40" s="149"/>
      <c r="L40" s="47"/>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row>
    <row r="41" spans="1:41" s="58" customFormat="1" ht="53.25" customHeight="1" x14ac:dyDescent="0.35">
      <c r="A41" s="55"/>
      <c r="B41" s="51" t="s">
        <v>220</v>
      </c>
      <c r="C41" s="445" t="s">
        <v>884</v>
      </c>
      <c r="D41" s="445"/>
      <c r="E41" s="445"/>
      <c r="F41" s="445"/>
      <c r="G41" s="445"/>
      <c r="H41" s="445"/>
      <c r="I41" s="445"/>
      <c r="J41" s="149"/>
      <c r="K41" s="149"/>
      <c r="L41" s="47"/>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row>
    <row r="42" spans="1:41" s="58" customFormat="1" ht="31" x14ac:dyDescent="0.35">
      <c r="A42" s="55"/>
      <c r="B42" s="450" t="s">
        <v>221</v>
      </c>
      <c r="C42" s="150" t="s">
        <v>222</v>
      </c>
      <c r="D42" s="151" t="s">
        <v>223</v>
      </c>
      <c r="E42" s="150" t="s">
        <v>348</v>
      </c>
      <c r="F42" s="150" t="s">
        <v>224</v>
      </c>
      <c r="G42" s="152" t="s">
        <v>225</v>
      </c>
      <c r="H42" s="152" t="s">
        <v>349</v>
      </c>
      <c r="I42" s="152" t="s">
        <v>3</v>
      </c>
      <c r="J42" s="52" t="s">
        <v>4</v>
      </c>
      <c r="K42" s="47"/>
      <c r="L42" s="47"/>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row>
    <row r="43" spans="1:41" s="58" customFormat="1" ht="51.75" customHeight="1" x14ac:dyDescent="0.35">
      <c r="A43" s="55"/>
      <c r="B43" s="451"/>
      <c r="C43" s="137" t="s">
        <v>284</v>
      </c>
      <c r="D43" s="137" t="s">
        <v>1248</v>
      </c>
      <c r="E43" s="153" t="s">
        <v>354</v>
      </c>
      <c r="F43" s="137" t="s">
        <v>283</v>
      </c>
      <c r="G43" s="53" t="s">
        <v>6</v>
      </c>
      <c r="H43" s="165"/>
      <c r="I43" s="165"/>
      <c r="J43" s="154">
        <f>IF(G43="","0",IF(G43="Pass",1,IF(G43="Fail",0,IF(G43="TBD",0,IF(G43="N/A (Please provide reason)",1)))))</f>
        <v>0</v>
      </c>
      <c r="K43" s="47"/>
      <c r="L43" s="47"/>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row>
    <row r="44" spans="1:41" s="58" customFormat="1" ht="159.5" x14ac:dyDescent="0.35">
      <c r="A44" s="55"/>
      <c r="B44" s="451"/>
      <c r="C44" s="137" t="s">
        <v>885</v>
      </c>
      <c r="D44" s="124" t="s">
        <v>1249</v>
      </c>
      <c r="E44" s="205" t="s">
        <v>625</v>
      </c>
      <c r="F44" s="137" t="s">
        <v>355</v>
      </c>
      <c r="G44" s="53" t="s">
        <v>6</v>
      </c>
      <c r="H44" s="165"/>
      <c r="I44" s="165"/>
      <c r="J44" s="154">
        <f>IF(G44="","0",IF(G44="Pass",1,IF(G44="Fail",0,IF(G44="TBD",0,IF(G44="N/A (Please provide reason)",1)))))</f>
        <v>0</v>
      </c>
      <c r="K44" s="47"/>
      <c r="L44" s="47"/>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row>
    <row r="45" spans="1:41" s="58" customFormat="1" ht="203" x14ac:dyDescent="0.35">
      <c r="A45" s="55"/>
      <c r="B45" s="451"/>
      <c r="C45" s="137" t="s">
        <v>356</v>
      </c>
      <c r="D45" s="124" t="s">
        <v>1250</v>
      </c>
      <c r="E45" s="153" t="s">
        <v>628</v>
      </c>
      <c r="F45" s="137" t="s">
        <v>903</v>
      </c>
      <c r="G45" s="53" t="s">
        <v>6</v>
      </c>
      <c r="H45" s="165"/>
      <c r="I45" s="165"/>
      <c r="J45" s="154">
        <f>IF(G45="","0",IF(G45="Pass",1,IF(G45="Fail",0,IF(G45="TBD",0,IF(G45="N/A (Please provide reason)",1)))))</f>
        <v>0</v>
      </c>
      <c r="K45" s="47"/>
      <c r="L45" s="47"/>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row>
    <row r="46" spans="1:41" s="58" customFormat="1" ht="20.149999999999999" customHeight="1" x14ac:dyDescent="0.35">
      <c r="A46" s="55"/>
      <c r="B46" s="48" t="s">
        <v>226</v>
      </c>
      <c r="C46" s="155" t="str">
        <f>IF(K46=100%, "Complete", "Incomplete")</f>
        <v>Incomplete</v>
      </c>
      <c r="D46" s="156"/>
      <c r="E46" s="157"/>
      <c r="F46" s="156"/>
      <c r="G46" s="158"/>
      <c r="H46" s="156"/>
      <c r="I46" s="446"/>
      <c r="J46" s="447"/>
      <c r="K46" s="57">
        <f>SUM(J43:J45) / (COUNT(J43:J45))</f>
        <v>0</v>
      </c>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row>
    <row r="47" spans="1:41" s="58" customFormat="1" ht="20.149999999999999" customHeight="1" x14ac:dyDescent="0.35">
      <c r="A47" s="55"/>
      <c r="B47" s="159"/>
      <c r="C47" s="160"/>
      <c r="D47" s="161"/>
      <c r="E47" s="162"/>
      <c r="F47" s="161"/>
      <c r="G47" s="163"/>
      <c r="H47" s="161"/>
      <c r="I47" s="161"/>
      <c r="J47" s="161"/>
      <c r="K47" s="161"/>
      <c r="L47" s="164"/>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row>
    <row r="48" spans="1:41" s="58" customFormat="1" ht="20.149999999999999" customHeight="1" x14ac:dyDescent="0.35">
      <c r="A48" s="55"/>
      <c r="B48" s="159"/>
      <c r="C48" s="160"/>
      <c r="D48" s="161"/>
      <c r="E48" s="162"/>
      <c r="F48" s="161"/>
      <c r="G48" s="163"/>
      <c r="H48" s="161"/>
      <c r="I48" s="161"/>
      <c r="J48" s="161"/>
      <c r="K48" s="161"/>
      <c r="L48" s="164"/>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row>
    <row r="49" spans="1:41" s="58" customFormat="1" ht="20.149999999999999" customHeight="1" x14ac:dyDescent="0.35">
      <c r="A49" s="55"/>
      <c r="B49" s="148" t="s">
        <v>218</v>
      </c>
      <c r="C49" s="449" t="s">
        <v>1113</v>
      </c>
      <c r="D49" s="449"/>
      <c r="E49" s="449"/>
      <c r="F49" s="449"/>
      <c r="G49" s="449"/>
      <c r="H49" s="449"/>
      <c r="I49" s="449"/>
      <c r="J49" s="149"/>
      <c r="K49" s="149"/>
      <c r="L49" s="47"/>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row>
    <row r="50" spans="1:41" s="58" customFormat="1" ht="133.5" customHeight="1" x14ac:dyDescent="0.35">
      <c r="A50" s="55"/>
      <c r="B50" s="50" t="s">
        <v>219</v>
      </c>
      <c r="C50" s="448" t="s">
        <v>886</v>
      </c>
      <c r="D50" s="448"/>
      <c r="E50" s="448"/>
      <c r="F50" s="448"/>
      <c r="G50" s="448"/>
      <c r="H50" s="448"/>
      <c r="I50" s="448"/>
      <c r="J50" s="149"/>
      <c r="K50" s="149"/>
      <c r="L50" s="47"/>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row>
    <row r="51" spans="1:41" s="58" customFormat="1" ht="49.5" customHeight="1" x14ac:dyDescent="0.35">
      <c r="A51" s="55"/>
      <c r="B51" s="51" t="s">
        <v>220</v>
      </c>
      <c r="C51" s="445" t="s">
        <v>904</v>
      </c>
      <c r="D51" s="445"/>
      <c r="E51" s="445"/>
      <c r="F51" s="445"/>
      <c r="G51" s="445"/>
      <c r="H51" s="445"/>
      <c r="I51" s="445"/>
      <c r="J51" s="149"/>
      <c r="K51" s="149"/>
      <c r="L51" s="47"/>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row>
    <row r="52" spans="1:41" s="58" customFormat="1" ht="31" x14ac:dyDescent="0.35">
      <c r="A52" s="55"/>
      <c r="B52" s="450" t="s">
        <v>221</v>
      </c>
      <c r="C52" s="150" t="s">
        <v>222</v>
      </c>
      <c r="D52" s="151" t="s">
        <v>223</v>
      </c>
      <c r="E52" s="150" t="s">
        <v>348</v>
      </c>
      <c r="F52" s="150" t="s">
        <v>224</v>
      </c>
      <c r="G52" s="152" t="s">
        <v>225</v>
      </c>
      <c r="H52" s="152" t="s">
        <v>349</v>
      </c>
      <c r="I52" s="152" t="s">
        <v>3</v>
      </c>
      <c r="J52" s="52" t="s">
        <v>4</v>
      </c>
      <c r="K52" s="47"/>
      <c r="L52" s="47"/>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row>
    <row r="53" spans="1:41" s="58" customFormat="1" ht="188.5" x14ac:dyDescent="0.35">
      <c r="A53" s="55"/>
      <c r="B53" s="451"/>
      <c r="C53" s="137" t="s">
        <v>285</v>
      </c>
      <c r="D53" s="124" t="s">
        <v>1251</v>
      </c>
      <c r="E53" s="205" t="s">
        <v>629</v>
      </c>
      <c r="F53" s="137" t="s">
        <v>905</v>
      </c>
      <c r="G53" s="53" t="s">
        <v>6</v>
      </c>
      <c r="H53" s="165"/>
      <c r="I53" s="165"/>
      <c r="J53" s="154">
        <f>IF(G53="","0",IF(G53="Pass",1,IF(G53="Fail",0,IF(G53="TBD",0,IF(G53="N/A (Please provide reason)",1)))))</f>
        <v>0</v>
      </c>
      <c r="K53" s="47"/>
      <c r="L53" s="47"/>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row>
    <row r="54" spans="1:41" s="58" customFormat="1" ht="20.149999999999999" customHeight="1" x14ac:dyDescent="0.35">
      <c r="A54" s="55"/>
      <c r="B54" s="48" t="s">
        <v>226</v>
      </c>
      <c r="C54" s="155" t="str">
        <f>IF(K54=100%, "Complete", "Incomplete")</f>
        <v>Incomplete</v>
      </c>
      <c r="D54" s="156"/>
      <c r="E54" s="157"/>
      <c r="F54" s="156"/>
      <c r="G54" s="158"/>
      <c r="H54" s="156"/>
      <c r="I54" s="156"/>
      <c r="J54" s="156"/>
      <c r="K54" s="57">
        <f>SUM(J53:J53) / (COUNT(J53:J53))</f>
        <v>0</v>
      </c>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row>
    <row r="55" spans="1:41" s="58" customFormat="1" ht="20.149999999999999" customHeight="1" x14ac:dyDescent="0.35">
      <c r="A55" s="55"/>
      <c r="B55" s="159"/>
      <c r="C55" s="160"/>
      <c r="D55" s="161"/>
      <c r="E55" s="162"/>
      <c r="F55" s="161"/>
      <c r="G55" s="163"/>
      <c r="H55" s="161"/>
      <c r="I55" s="166"/>
      <c r="J55" s="161"/>
      <c r="K55" s="161"/>
      <c r="L55" s="164"/>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row>
    <row r="56" spans="1:41" s="58" customFormat="1" ht="20.149999999999999" customHeight="1" x14ac:dyDescent="0.35">
      <c r="A56" s="55"/>
      <c r="B56" s="159"/>
      <c r="C56" s="160"/>
      <c r="D56" s="161"/>
      <c r="E56" s="162"/>
      <c r="F56" s="161"/>
      <c r="G56" s="163"/>
      <c r="H56" s="161"/>
      <c r="I56" s="166"/>
      <c r="J56" s="161"/>
      <c r="K56" s="161"/>
      <c r="L56" s="164"/>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row>
    <row r="57" spans="1:41" s="58" customFormat="1" ht="20.149999999999999" customHeight="1" x14ac:dyDescent="0.35">
      <c r="A57" s="55"/>
      <c r="B57" s="159"/>
      <c r="C57" s="160"/>
      <c r="D57" s="161"/>
      <c r="E57" s="162"/>
      <c r="F57" s="161"/>
      <c r="G57" s="163"/>
      <c r="H57" s="161"/>
      <c r="I57" s="166"/>
      <c r="J57" s="161"/>
      <c r="K57" s="161"/>
      <c r="L57" s="164"/>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row>
    <row r="58" spans="1:41" s="58" customFormat="1" ht="20.149999999999999" customHeight="1" x14ac:dyDescent="0.35">
      <c r="A58" s="55"/>
      <c r="B58" s="48" t="s">
        <v>218</v>
      </c>
      <c r="C58" s="463" t="s">
        <v>1269</v>
      </c>
      <c r="D58" s="464"/>
      <c r="E58" s="464"/>
      <c r="F58" s="464"/>
      <c r="G58" s="464"/>
      <c r="H58" s="464"/>
      <c r="I58" s="465"/>
      <c r="J58" s="167"/>
      <c r="K58" s="149"/>
      <c r="L58" s="149"/>
      <c r="M58" s="149"/>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row>
    <row r="59" spans="1:41" s="58" customFormat="1" ht="93" customHeight="1" x14ac:dyDescent="0.35">
      <c r="A59" s="55"/>
      <c r="B59" s="50" t="s">
        <v>219</v>
      </c>
      <c r="C59" s="456" t="s">
        <v>887</v>
      </c>
      <c r="D59" s="457"/>
      <c r="E59" s="457"/>
      <c r="F59" s="457"/>
      <c r="G59" s="457"/>
      <c r="H59" s="457"/>
      <c r="I59" s="458"/>
      <c r="J59" s="167"/>
      <c r="K59" s="149"/>
      <c r="L59" s="47"/>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row>
    <row r="60" spans="1:41" s="58" customFormat="1" ht="76.5" customHeight="1" x14ac:dyDescent="0.35">
      <c r="A60" s="55"/>
      <c r="B60" s="51" t="s">
        <v>220</v>
      </c>
      <c r="C60" s="459" t="s">
        <v>888</v>
      </c>
      <c r="D60" s="460"/>
      <c r="E60" s="460"/>
      <c r="F60" s="460"/>
      <c r="G60" s="460"/>
      <c r="H60" s="460"/>
      <c r="I60" s="461"/>
      <c r="J60" s="167"/>
      <c r="K60" s="149"/>
      <c r="L60" s="47"/>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row>
    <row r="61" spans="1:41" s="58" customFormat="1" ht="31.5" customHeight="1" x14ac:dyDescent="0.35">
      <c r="A61" s="55"/>
      <c r="B61" s="450" t="s">
        <v>221</v>
      </c>
      <c r="C61" s="150" t="s">
        <v>222</v>
      </c>
      <c r="D61" s="151" t="s">
        <v>223</v>
      </c>
      <c r="E61" s="150" t="s">
        <v>348</v>
      </c>
      <c r="F61" s="150" t="s">
        <v>224</v>
      </c>
      <c r="G61" s="152" t="s">
        <v>225</v>
      </c>
      <c r="H61" s="152" t="s">
        <v>349</v>
      </c>
      <c r="I61" s="152" t="s">
        <v>3</v>
      </c>
      <c r="J61" s="168" t="s">
        <v>4</v>
      </c>
      <c r="K61" s="244"/>
      <c r="L61" s="47"/>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row>
    <row r="62" spans="1:41" s="58" customFormat="1" ht="31.5" customHeight="1" x14ac:dyDescent="0.35">
      <c r="A62" s="55"/>
      <c r="B62" s="451"/>
      <c r="C62" s="137" t="s">
        <v>426</v>
      </c>
      <c r="D62" s="137" t="s">
        <v>1252</v>
      </c>
      <c r="E62" s="153" t="s">
        <v>410</v>
      </c>
      <c r="F62" s="137" t="s">
        <v>510</v>
      </c>
      <c r="G62" s="53" t="s">
        <v>6</v>
      </c>
      <c r="H62" s="165"/>
      <c r="I62" s="165"/>
      <c r="J62" s="154">
        <f t="shared" ref="J62:J66" si="0">IF(G62="","0",IF(G62="Pass",1,IF(G62="Fail",0,IF(G62="TBD",0,IF(G62="N/A (Please provide reason)",1)))))</f>
        <v>0</v>
      </c>
      <c r="K62" s="245"/>
      <c r="L62" s="47"/>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row>
    <row r="63" spans="1:41" s="58" customFormat="1" ht="29" x14ac:dyDescent="0.35">
      <c r="A63" s="55"/>
      <c r="B63" s="451"/>
      <c r="C63" s="137" t="s">
        <v>427</v>
      </c>
      <c r="D63" s="137" t="s">
        <v>1253</v>
      </c>
      <c r="E63" s="153" t="s">
        <v>626</v>
      </c>
      <c r="F63" s="137" t="s">
        <v>428</v>
      </c>
      <c r="G63" s="53" t="s">
        <v>6</v>
      </c>
      <c r="H63" s="165"/>
      <c r="I63" s="165"/>
      <c r="J63" s="154">
        <f t="shared" si="0"/>
        <v>0</v>
      </c>
      <c r="K63" s="245"/>
      <c r="L63" s="47"/>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row>
    <row r="64" spans="1:41" s="58" customFormat="1" ht="43.5" x14ac:dyDescent="0.35">
      <c r="A64" s="55"/>
      <c r="B64" s="451"/>
      <c r="C64" s="137" t="s">
        <v>511</v>
      </c>
      <c r="D64" s="124" t="s">
        <v>1254</v>
      </c>
      <c r="E64" s="153" t="s">
        <v>483</v>
      </c>
      <c r="F64" s="137" t="s">
        <v>430</v>
      </c>
      <c r="G64" s="53" t="s">
        <v>6</v>
      </c>
      <c r="H64" s="165"/>
      <c r="I64" s="165"/>
      <c r="J64" s="154">
        <f t="shared" si="0"/>
        <v>0</v>
      </c>
      <c r="K64" s="245"/>
      <c r="L64" s="47"/>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row>
    <row r="65" spans="1:41" s="58" customFormat="1" ht="87" x14ac:dyDescent="0.35">
      <c r="A65" s="55"/>
      <c r="B65" s="451"/>
      <c r="C65" s="137" t="s">
        <v>431</v>
      </c>
      <c r="D65" s="124" t="s">
        <v>1255</v>
      </c>
      <c r="E65" s="153" t="s">
        <v>631</v>
      </c>
      <c r="F65" s="137" t="s">
        <v>630</v>
      </c>
      <c r="G65" s="53" t="s">
        <v>6</v>
      </c>
      <c r="H65" s="165"/>
      <c r="I65" s="165"/>
      <c r="J65" s="154">
        <f t="shared" ref="J65" si="1">IF(G65="","0",IF(G65="Pass",1,IF(G65="Fail",0,IF(G65="TBD",0,IF(G65="N/A (Please provide reason)",1)))))</f>
        <v>0</v>
      </c>
      <c r="K65" s="245"/>
      <c r="L65" s="47"/>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row>
    <row r="66" spans="1:41" s="58" customFormat="1" ht="33" customHeight="1" x14ac:dyDescent="0.35">
      <c r="A66" s="55"/>
      <c r="B66" s="462"/>
      <c r="C66" s="137" t="s">
        <v>424</v>
      </c>
      <c r="D66" s="137" t="s">
        <v>423</v>
      </c>
      <c r="E66" s="153" t="s">
        <v>38</v>
      </c>
      <c r="F66" s="137" t="s">
        <v>425</v>
      </c>
      <c r="G66" s="53" t="s">
        <v>6</v>
      </c>
      <c r="H66" s="165"/>
      <c r="I66" s="165"/>
      <c r="J66" s="154">
        <f t="shared" si="0"/>
        <v>0</v>
      </c>
      <c r="K66" s="245"/>
      <c r="L66" s="47"/>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row>
    <row r="67" spans="1:41" s="58" customFormat="1" ht="20.149999999999999" customHeight="1" x14ac:dyDescent="0.35">
      <c r="A67" s="55"/>
      <c r="B67" s="48" t="s">
        <v>226</v>
      </c>
      <c r="C67" s="155" t="str">
        <f>IF(L67=100%, "Complete", "Incomplete")</f>
        <v>Incomplete</v>
      </c>
      <c r="D67" s="455"/>
      <c r="E67" s="455"/>
      <c r="F67" s="455"/>
      <c r="G67" s="455"/>
      <c r="H67" s="455"/>
      <c r="I67" s="455"/>
      <c r="J67" s="455"/>
      <c r="K67" s="57">
        <f>SUM(J64:J66) / (COUNT(J64:J66))</f>
        <v>0</v>
      </c>
      <c r="L67" s="47"/>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row>
    <row r="68" spans="1:41" s="58" customFormat="1" ht="20.149999999999999" customHeight="1" x14ac:dyDescent="0.35">
      <c r="A68" s="55"/>
      <c r="B68" s="159"/>
      <c r="C68" s="160"/>
      <c r="D68" s="161" t="s">
        <v>7</v>
      </c>
      <c r="E68" s="162"/>
      <c r="F68" s="161"/>
      <c r="G68" s="163"/>
      <c r="H68" s="161"/>
      <c r="I68" s="166"/>
      <c r="J68" s="161"/>
      <c r="K68" s="161"/>
      <c r="L68" s="164"/>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row>
    <row r="69" spans="1:41" s="58" customFormat="1" ht="20.149999999999999" customHeight="1" x14ac:dyDescent="0.35">
      <c r="A69" s="55"/>
      <c r="B69" s="148" t="s">
        <v>218</v>
      </c>
      <c r="C69" s="454" t="s">
        <v>1114</v>
      </c>
      <c r="D69" s="454"/>
      <c r="E69" s="454"/>
      <c r="F69" s="454"/>
      <c r="G69" s="454"/>
      <c r="H69" s="454"/>
      <c r="I69" s="454"/>
      <c r="J69" s="149"/>
      <c r="K69" s="149"/>
      <c r="L69" s="149"/>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row>
    <row r="70" spans="1:41" s="58" customFormat="1" ht="41.25" customHeight="1" x14ac:dyDescent="0.35">
      <c r="A70" s="55"/>
      <c r="B70" s="50" t="s">
        <v>219</v>
      </c>
      <c r="C70" s="448" t="s">
        <v>889</v>
      </c>
      <c r="D70" s="448"/>
      <c r="E70" s="448"/>
      <c r="F70" s="448"/>
      <c r="G70" s="448"/>
      <c r="H70" s="448"/>
      <c r="I70" s="448"/>
      <c r="J70" s="149"/>
      <c r="K70" s="149"/>
      <c r="L70" s="149"/>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row>
    <row r="71" spans="1:41" s="58" customFormat="1" ht="94.5" customHeight="1" x14ac:dyDescent="0.35">
      <c r="A71" s="55"/>
      <c r="B71" s="50" t="s">
        <v>220</v>
      </c>
      <c r="C71" s="448" t="s">
        <v>890</v>
      </c>
      <c r="D71" s="448"/>
      <c r="E71" s="448"/>
      <c r="F71" s="448"/>
      <c r="G71" s="448"/>
      <c r="H71" s="448"/>
      <c r="I71" s="448"/>
      <c r="J71" s="149"/>
      <c r="K71" s="149"/>
      <c r="L71" s="149"/>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row>
    <row r="72" spans="1:41" s="58" customFormat="1" ht="31.5" customHeight="1" x14ac:dyDescent="0.35">
      <c r="A72" s="55"/>
      <c r="B72" s="50" t="s">
        <v>221</v>
      </c>
      <c r="C72" s="150" t="s">
        <v>222</v>
      </c>
      <c r="D72" s="150" t="s">
        <v>223</v>
      </c>
      <c r="E72" s="150" t="s">
        <v>348</v>
      </c>
      <c r="F72" s="150" t="s">
        <v>224</v>
      </c>
      <c r="G72" s="152" t="s">
        <v>225</v>
      </c>
      <c r="H72" s="152" t="s">
        <v>349</v>
      </c>
      <c r="I72" s="152" t="s">
        <v>3</v>
      </c>
      <c r="J72" s="52" t="s">
        <v>4</v>
      </c>
      <c r="K72" s="47"/>
      <c r="L72" s="47"/>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row>
    <row r="73" spans="1:41" s="58" customFormat="1" ht="87" x14ac:dyDescent="0.35">
      <c r="A73" s="55"/>
      <c r="B73" s="50"/>
      <c r="C73" s="137" t="s">
        <v>429</v>
      </c>
      <c r="D73" s="124" t="s">
        <v>1256</v>
      </c>
      <c r="E73" s="124" t="s">
        <v>627</v>
      </c>
      <c r="F73" s="137" t="s">
        <v>357</v>
      </c>
      <c r="G73" s="53" t="s">
        <v>6</v>
      </c>
      <c r="H73" s="165"/>
      <c r="I73" s="165"/>
      <c r="J73" s="154">
        <f t="shared" ref="J73" si="2">IF(G73="","0",IF(G73="Pass",1,IF(G73="Fail",0,IF(G73="TBD",0,IF(G73="N/A (Please provide reason)",1)))))</f>
        <v>0</v>
      </c>
      <c r="K73" s="47"/>
      <c r="L73" s="47"/>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row>
    <row r="74" spans="1:41" s="58" customFormat="1" ht="87" x14ac:dyDescent="0.35">
      <c r="A74" s="55"/>
      <c r="B74" s="50"/>
      <c r="C74" s="137" t="s">
        <v>878</v>
      </c>
      <c r="D74" s="124" t="s">
        <v>1257</v>
      </c>
      <c r="E74" s="124" t="s">
        <v>620</v>
      </c>
      <c r="F74" s="137"/>
      <c r="G74" s="53" t="s">
        <v>6</v>
      </c>
      <c r="H74" s="165"/>
      <c r="I74" s="165"/>
      <c r="J74" s="154">
        <f t="shared" ref="J74" si="3">IF(G74="","0",IF(G74="Pass",1,IF(G74="Fail",0,IF(G74="TBD",0,IF(G74="N/A (Please provide reason)",1)))))</f>
        <v>0</v>
      </c>
      <c r="K74" s="47"/>
      <c r="L74" s="47"/>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row>
    <row r="75" spans="1:41" s="58" customFormat="1" ht="20.149999999999999" customHeight="1" x14ac:dyDescent="0.35">
      <c r="A75" s="55"/>
      <c r="B75" s="50" t="s">
        <v>226</v>
      </c>
      <c r="C75" s="155" t="str">
        <f>IF(K75=100%, "Complete", "Incomplete")</f>
        <v>Incomplete</v>
      </c>
      <c r="D75" s="156"/>
      <c r="E75" s="156"/>
      <c r="F75" s="156"/>
      <c r="G75" s="156"/>
      <c r="H75" s="156"/>
      <c r="I75" s="156"/>
      <c r="J75" s="156"/>
      <c r="K75" s="57">
        <f>SUM(J73:J74) / (COUNT(J73:J74))</f>
        <v>0</v>
      </c>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row>
    <row r="76" spans="1:41" s="58" customFormat="1" ht="20.149999999999999" customHeight="1" x14ac:dyDescent="0.35">
      <c r="A76" s="55"/>
      <c r="B76" s="159"/>
      <c r="C76" s="160"/>
      <c r="D76" s="161" t="s">
        <v>7</v>
      </c>
      <c r="E76" s="162"/>
      <c r="F76" s="161"/>
      <c r="G76" s="163"/>
      <c r="H76" s="161"/>
      <c r="I76" s="166"/>
      <c r="J76" s="161"/>
      <c r="K76" s="161"/>
      <c r="L76" s="164"/>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row>
    <row r="77" spans="1:41" s="58" customFormat="1" ht="20.149999999999999" customHeight="1" x14ac:dyDescent="0.35">
      <c r="A77" s="55"/>
      <c r="B77" s="148" t="s">
        <v>218</v>
      </c>
      <c r="C77" s="454" t="s">
        <v>1270</v>
      </c>
      <c r="D77" s="454"/>
      <c r="E77" s="454"/>
      <c r="F77" s="454"/>
      <c r="G77" s="454"/>
      <c r="H77" s="454"/>
      <c r="I77" s="454"/>
      <c r="J77" s="149"/>
      <c r="K77" s="149"/>
      <c r="L77" s="47"/>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row>
    <row r="78" spans="1:41" s="58" customFormat="1" ht="105" customHeight="1" x14ac:dyDescent="0.35">
      <c r="A78" s="55"/>
      <c r="B78" s="50" t="s">
        <v>219</v>
      </c>
      <c r="C78" s="448" t="s">
        <v>906</v>
      </c>
      <c r="D78" s="448"/>
      <c r="E78" s="448"/>
      <c r="F78" s="448"/>
      <c r="G78" s="448"/>
      <c r="H78" s="448"/>
      <c r="I78" s="448"/>
      <c r="J78" s="149"/>
      <c r="K78" s="149"/>
      <c r="L78" s="47"/>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row>
    <row r="79" spans="1:41" s="58" customFormat="1" ht="75.75" customHeight="1" x14ac:dyDescent="0.35">
      <c r="A79" s="55"/>
      <c r="B79" s="51" t="s">
        <v>220</v>
      </c>
      <c r="C79" s="445" t="s">
        <v>891</v>
      </c>
      <c r="D79" s="445"/>
      <c r="E79" s="445"/>
      <c r="F79" s="445"/>
      <c r="G79" s="445"/>
      <c r="H79" s="445"/>
      <c r="I79" s="445"/>
      <c r="J79" s="149"/>
      <c r="K79" s="149"/>
      <c r="L79" s="47"/>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row>
    <row r="80" spans="1:41" s="58" customFormat="1" ht="33" customHeight="1" x14ac:dyDescent="0.35">
      <c r="A80" s="55"/>
      <c r="B80" s="450" t="s">
        <v>221</v>
      </c>
      <c r="C80" s="150" t="s">
        <v>222</v>
      </c>
      <c r="D80" s="151" t="s">
        <v>223</v>
      </c>
      <c r="E80" s="150" t="s">
        <v>348</v>
      </c>
      <c r="F80" s="150" t="s">
        <v>224</v>
      </c>
      <c r="G80" s="152" t="s">
        <v>225</v>
      </c>
      <c r="H80" s="152" t="s">
        <v>349</v>
      </c>
      <c r="I80" s="152" t="s">
        <v>3</v>
      </c>
      <c r="J80" s="52" t="s">
        <v>4</v>
      </c>
      <c r="K80" s="47"/>
      <c r="L80" s="47"/>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row>
    <row r="81" spans="1:41" s="58" customFormat="1" ht="75.75" customHeight="1" x14ac:dyDescent="0.35">
      <c r="A81" s="55"/>
      <c r="B81" s="451"/>
      <c r="C81" s="137" t="s">
        <v>358</v>
      </c>
      <c r="D81" s="124" t="s">
        <v>1258</v>
      </c>
      <c r="E81" s="137" t="s">
        <v>481</v>
      </c>
      <c r="F81" s="137" t="s">
        <v>892</v>
      </c>
      <c r="G81" s="53" t="s">
        <v>6</v>
      </c>
      <c r="H81" s="165"/>
      <c r="I81" s="165"/>
      <c r="J81" s="154">
        <f t="shared" ref="J81:J84" si="4">IF(G81="","0",IF(G81="Pass",1,IF(G81="Fail",0,IF(G81="TBD",0,IF(G81="N/A (Please provide reason)",1)))))</f>
        <v>0</v>
      </c>
      <c r="K81" s="47"/>
      <c r="L81" s="47"/>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row>
    <row r="82" spans="1:41" s="58" customFormat="1" ht="60.75" customHeight="1" x14ac:dyDescent="0.35">
      <c r="A82" s="55"/>
      <c r="B82" s="451"/>
      <c r="C82" s="137" t="s">
        <v>359</v>
      </c>
      <c r="D82" s="124" t="s">
        <v>1259</v>
      </c>
      <c r="E82" s="137" t="s">
        <v>478</v>
      </c>
      <c r="F82" s="137" t="s">
        <v>907</v>
      </c>
      <c r="G82" s="53" t="s">
        <v>6</v>
      </c>
      <c r="H82" s="165"/>
      <c r="I82" s="165"/>
      <c r="J82" s="154">
        <f t="shared" si="4"/>
        <v>0</v>
      </c>
      <c r="K82" s="47"/>
      <c r="L82" s="47"/>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row>
    <row r="83" spans="1:41" s="58" customFormat="1" ht="45" customHeight="1" x14ac:dyDescent="0.35">
      <c r="A83" s="55"/>
      <c r="B83" s="451"/>
      <c r="C83" s="137" t="s">
        <v>360</v>
      </c>
      <c r="D83" s="124" t="s">
        <v>1260</v>
      </c>
      <c r="E83" s="124" t="s">
        <v>361</v>
      </c>
      <c r="F83" s="137" t="s">
        <v>908</v>
      </c>
      <c r="G83" s="53" t="s">
        <v>6</v>
      </c>
      <c r="H83" s="165"/>
      <c r="I83" s="165"/>
      <c r="J83" s="154">
        <f t="shared" si="4"/>
        <v>0</v>
      </c>
      <c r="K83" s="47"/>
      <c r="L83" s="47"/>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row>
    <row r="84" spans="1:41" s="58" customFormat="1" ht="43.5" x14ac:dyDescent="0.35">
      <c r="A84" s="55"/>
      <c r="B84" s="451"/>
      <c r="C84" s="137" t="s">
        <v>362</v>
      </c>
      <c r="D84" s="124" t="s">
        <v>1261</v>
      </c>
      <c r="E84" s="137" t="s">
        <v>482</v>
      </c>
      <c r="F84" s="137" t="s">
        <v>909</v>
      </c>
      <c r="G84" s="53" t="s">
        <v>6</v>
      </c>
      <c r="H84" s="165"/>
      <c r="I84" s="165"/>
      <c r="J84" s="154">
        <f t="shared" si="4"/>
        <v>0</v>
      </c>
      <c r="K84" s="47"/>
      <c r="L84" s="47"/>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row>
    <row r="85" spans="1:41" s="58" customFormat="1" ht="62.25" customHeight="1" x14ac:dyDescent="0.35">
      <c r="A85" s="55"/>
      <c r="B85" s="451"/>
      <c r="C85" s="137" t="s">
        <v>893</v>
      </c>
      <c r="D85" s="137" t="s">
        <v>1262</v>
      </c>
      <c r="E85" s="153" t="s">
        <v>621</v>
      </c>
      <c r="F85" s="137" t="s">
        <v>894</v>
      </c>
      <c r="G85" s="53" t="s">
        <v>6</v>
      </c>
      <c r="H85" s="165"/>
      <c r="I85" s="165"/>
      <c r="J85" s="154">
        <f>IF(G85="","0",IF(G85="Pass",1,IF(G85="Fail",0,IF(G85="TBD",0,IF(G85="N/A (Please provide reason)",1)))))</f>
        <v>0</v>
      </c>
      <c r="K85" s="47"/>
      <c r="L85" s="47"/>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row>
    <row r="86" spans="1:41" s="58" customFormat="1" ht="20.149999999999999" customHeight="1" x14ac:dyDescent="0.35">
      <c r="A86" s="55"/>
      <c r="B86" s="48" t="s">
        <v>226</v>
      </c>
      <c r="C86" s="155" t="str">
        <f>IF(K86=100%, "Complete", "Incomplete")</f>
        <v>Incomplete</v>
      </c>
      <c r="D86" s="156"/>
      <c r="E86" s="157"/>
      <c r="F86" s="156"/>
      <c r="G86" s="158"/>
      <c r="H86" s="156"/>
      <c r="I86" s="156"/>
      <c r="J86" s="156"/>
      <c r="K86" s="57">
        <f>SUM(J81:J85) / (COUNT(J81:J85))</f>
        <v>0</v>
      </c>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row>
    <row r="87" spans="1:41" ht="14.5" x14ac:dyDescent="0.35">
      <c r="A87" s="16"/>
      <c r="B87" s="16"/>
      <c r="C87" s="16"/>
      <c r="D87" s="16"/>
      <c r="E87" s="113"/>
      <c r="F87" s="16"/>
      <c r="G87" s="119"/>
      <c r="H87" s="16"/>
      <c r="I87" s="16"/>
      <c r="J87" s="149"/>
      <c r="K87" s="149"/>
      <c r="L87" s="47"/>
      <c r="M87" s="47"/>
      <c r="N87" s="47"/>
      <c r="O87" s="47"/>
      <c r="P87" s="47"/>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row>
    <row r="88" spans="1:41" s="58" customFormat="1" ht="20.149999999999999" customHeight="1" x14ac:dyDescent="0.35">
      <c r="A88" s="55"/>
      <c r="B88" s="148" t="s">
        <v>218</v>
      </c>
      <c r="C88" s="454" t="s">
        <v>1115</v>
      </c>
      <c r="D88" s="454"/>
      <c r="E88" s="454"/>
      <c r="F88" s="454"/>
      <c r="G88" s="454"/>
      <c r="H88" s="454"/>
      <c r="I88" s="454"/>
      <c r="J88" s="149"/>
      <c r="K88" s="149"/>
      <c r="L88" s="47"/>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row>
    <row r="89" spans="1:41" s="58" customFormat="1" ht="184.5" customHeight="1" x14ac:dyDescent="0.35">
      <c r="A89" s="55"/>
      <c r="B89" s="50" t="s">
        <v>219</v>
      </c>
      <c r="C89" s="448" t="s">
        <v>910</v>
      </c>
      <c r="D89" s="448"/>
      <c r="E89" s="448"/>
      <c r="F89" s="448"/>
      <c r="G89" s="448"/>
      <c r="H89" s="448"/>
      <c r="I89" s="448"/>
      <c r="J89" s="149"/>
      <c r="K89" s="149"/>
      <c r="L89" s="47"/>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row>
    <row r="90" spans="1:41" s="58" customFormat="1" ht="45.75" customHeight="1" x14ac:dyDescent="0.35">
      <c r="A90" s="55"/>
      <c r="B90" s="51" t="s">
        <v>220</v>
      </c>
      <c r="C90" s="445" t="s">
        <v>895</v>
      </c>
      <c r="D90" s="445"/>
      <c r="E90" s="445"/>
      <c r="F90" s="445"/>
      <c r="G90" s="445"/>
      <c r="H90" s="445"/>
      <c r="I90" s="445"/>
      <c r="J90" s="149"/>
      <c r="K90" s="149"/>
      <c r="L90" s="47"/>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row>
    <row r="91" spans="1:41" s="58" customFormat="1" ht="31" x14ac:dyDescent="0.35">
      <c r="A91" s="55"/>
      <c r="B91" s="450" t="s">
        <v>221</v>
      </c>
      <c r="C91" s="150" t="s">
        <v>222</v>
      </c>
      <c r="D91" s="151" t="s">
        <v>223</v>
      </c>
      <c r="E91" s="150" t="s">
        <v>348</v>
      </c>
      <c r="F91" s="150" t="s">
        <v>224</v>
      </c>
      <c r="G91" s="152" t="s">
        <v>225</v>
      </c>
      <c r="H91" s="152" t="s">
        <v>349</v>
      </c>
      <c r="I91" s="152" t="s">
        <v>3</v>
      </c>
      <c r="J91" s="52" t="s">
        <v>4</v>
      </c>
      <c r="K91" s="47"/>
      <c r="L91" s="47"/>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row>
    <row r="92" spans="1:41" s="58" customFormat="1" ht="48" customHeight="1" x14ac:dyDescent="0.35">
      <c r="A92" s="55"/>
      <c r="B92" s="451"/>
      <c r="C92" s="137" t="s">
        <v>284</v>
      </c>
      <c r="D92" s="137" t="s">
        <v>1248</v>
      </c>
      <c r="E92" s="153" t="s">
        <v>354</v>
      </c>
      <c r="F92" s="137" t="s">
        <v>283</v>
      </c>
      <c r="G92" s="53" t="s">
        <v>6</v>
      </c>
      <c r="H92" s="165"/>
      <c r="I92" s="165"/>
      <c r="J92" s="154">
        <f>IF(G92="","0",IF(G92="Pass",1,IF(G92="Fail",0,IF(G92="TBD",0,IF(G92="N/A (Please provide reason)",1)))))</f>
        <v>0</v>
      </c>
      <c r="K92" s="47"/>
      <c r="L92" s="47"/>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row>
    <row r="93" spans="1:41" s="58" customFormat="1" ht="190.5" customHeight="1" x14ac:dyDescent="0.35">
      <c r="A93" s="55"/>
      <c r="B93" s="451"/>
      <c r="C93" s="137" t="s">
        <v>896</v>
      </c>
      <c r="D93" s="124" t="s">
        <v>1263</v>
      </c>
      <c r="E93" s="205" t="s">
        <v>1110</v>
      </c>
      <c r="F93" s="137" t="s">
        <v>512</v>
      </c>
      <c r="G93" s="53" t="s">
        <v>6</v>
      </c>
      <c r="H93" s="165"/>
      <c r="I93" s="165"/>
      <c r="J93" s="154">
        <f>IF(G93="","0",IF(G93="Pass",1,IF(G93="Fail",0,IF(G93="TBD",0,IF(G93="N/A (Please provide reason)",1)))))</f>
        <v>0</v>
      </c>
      <c r="K93" s="47"/>
      <c r="L93" s="47"/>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row>
    <row r="94" spans="1:41" s="58" customFormat="1" ht="60.75" customHeight="1" x14ac:dyDescent="0.35">
      <c r="A94" s="55"/>
      <c r="B94" s="451"/>
      <c r="C94" s="137" t="s">
        <v>885</v>
      </c>
      <c r="D94" s="124" t="s">
        <v>1264</v>
      </c>
      <c r="E94" s="153" t="s">
        <v>363</v>
      </c>
      <c r="F94" s="137"/>
      <c r="G94" s="53" t="s">
        <v>6</v>
      </c>
      <c r="H94" s="165"/>
      <c r="I94" s="165"/>
      <c r="J94" s="154">
        <f>IF(G94="","0",IF(G94="Pass",1,IF(G94="Fail",0,IF(G94="TBD",0,IF(G94="N/A (Please provide reason)",1)))))</f>
        <v>0</v>
      </c>
      <c r="K94" s="47"/>
      <c r="L94" s="47"/>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row>
    <row r="95" spans="1:41" s="58" customFormat="1" ht="81.75" customHeight="1" x14ac:dyDescent="0.35">
      <c r="A95" s="55"/>
      <c r="B95" s="451"/>
      <c r="C95" s="137" t="s">
        <v>356</v>
      </c>
      <c r="D95" s="124" t="s">
        <v>1265</v>
      </c>
      <c r="E95" s="153" t="s">
        <v>364</v>
      </c>
      <c r="F95" s="137" t="s">
        <v>911</v>
      </c>
      <c r="G95" s="53" t="s">
        <v>6</v>
      </c>
      <c r="H95" s="165"/>
      <c r="I95" s="165"/>
      <c r="J95" s="154">
        <f>IF(G95="","0",IF(G95="Pass",1,IF(G95="Fail",0,IF(G95="TBD",0,IF(G95="N/A (Please provide reason)",1)))))</f>
        <v>0</v>
      </c>
      <c r="K95" s="47"/>
      <c r="L95" s="47"/>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row>
    <row r="96" spans="1:41" s="58" customFormat="1" ht="139.5" customHeight="1" x14ac:dyDescent="0.35">
      <c r="A96" s="55"/>
      <c r="B96" s="142"/>
      <c r="C96" s="137" t="s">
        <v>897</v>
      </c>
      <c r="D96" s="124" t="s">
        <v>1266</v>
      </c>
      <c r="E96" s="153" t="s">
        <v>1109</v>
      </c>
      <c r="F96" s="137" t="s">
        <v>513</v>
      </c>
      <c r="G96" s="53" t="s">
        <v>6</v>
      </c>
      <c r="H96" s="165"/>
      <c r="I96" s="165"/>
      <c r="J96" s="154">
        <f>IF(G96="","0",IF(G96="Pass",1,IF(G96="Fail",0,IF(G96="TBD",0,IF(G96="N/A (Please provide reason)",1)))))</f>
        <v>0</v>
      </c>
      <c r="K96" s="47"/>
      <c r="L96" s="47"/>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row>
    <row r="97" spans="1:41" s="58" customFormat="1" ht="20.149999999999999" customHeight="1" x14ac:dyDescent="0.35">
      <c r="A97" s="55"/>
      <c r="B97" s="48" t="s">
        <v>226</v>
      </c>
      <c r="C97" s="155" t="str">
        <f>IF(K97=100%, "Complete", "Incomplete")</f>
        <v>Incomplete</v>
      </c>
      <c r="D97" s="156"/>
      <c r="E97" s="157"/>
      <c r="F97" s="156"/>
      <c r="G97" s="158"/>
      <c r="H97" s="156"/>
      <c r="I97" s="156"/>
      <c r="J97" s="156"/>
      <c r="K97" s="57">
        <f>SUM(J92:J96) / (COUNT(J92:J96))</f>
        <v>0</v>
      </c>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row>
    <row r="98" spans="1:41" s="58" customFormat="1" ht="20.149999999999999" customHeight="1" x14ac:dyDescent="0.35">
      <c r="A98" s="55"/>
      <c r="B98" s="159"/>
      <c r="C98" s="160"/>
      <c r="D98" s="161"/>
      <c r="E98" s="162"/>
      <c r="F98" s="161"/>
      <c r="G98" s="163"/>
      <c r="H98" s="161"/>
      <c r="I98" s="161"/>
      <c r="J98" s="161"/>
      <c r="K98" s="161"/>
      <c r="L98" s="164"/>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row>
    <row r="99" spans="1:41" s="58" customFormat="1" ht="20.149999999999999" customHeight="1" x14ac:dyDescent="0.35">
      <c r="A99" s="55"/>
      <c r="B99" s="159"/>
      <c r="C99" s="160"/>
      <c r="D99" s="161"/>
      <c r="E99" s="162"/>
      <c r="F99" s="161"/>
      <c r="G99" s="163"/>
      <c r="H99" s="161"/>
      <c r="I99" s="166"/>
      <c r="J99" s="161"/>
      <c r="K99" s="161"/>
      <c r="L99" s="164"/>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row>
    <row r="100" spans="1:41" s="58" customFormat="1" ht="20.149999999999999" customHeight="1" x14ac:dyDescent="0.35">
      <c r="A100" s="55"/>
      <c r="B100" s="161"/>
      <c r="C100" s="161"/>
      <c r="D100" s="161"/>
      <c r="E100" s="162"/>
      <c r="F100" s="161"/>
      <c r="G100" s="158"/>
      <c r="H100" s="161"/>
      <c r="I100" s="161"/>
      <c r="J100" s="161"/>
      <c r="K100" s="161"/>
      <c r="L100" s="161"/>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row>
    <row r="101" spans="1:41" s="58" customFormat="1" ht="20.149999999999999" customHeight="1" x14ac:dyDescent="0.35">
      <c r="A101" s="55"/>
      <c r="B101" s="161"/>
      <c r="C101" s="161"/>
      <c r="D101" s="161"/>
      <c r="E101" s="162"/>
      <c r="F101" s="161"/>
      <c r="G101" s="74" t="s">
        <v>291</v>
      </c>
      <c r="H101" s="161"/>
      <c r="I101" s="161"/>
      <c r="J101" s="161"/>
      <c r="K101" s="161"/>
      <c r="L101" s="161"/>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row>
    <row r="102" spans="1:41" ht="14.5" x14ac:dyDescent="0.3">
      <c r="A102" s="43"/>
      <c r="B102" s="169"/>
      <c r="C102" s="120"/>
      <c r="D102" s="120"/>
      <c r="E102" s="170"/>
      <c r="F102" s="120"/>
      <c r="G102" s="59" t="s">
        <v>10</v>
      </c>
      <c r="H102" s="120"/>
      <c r="I102" s="120"/>
      <c r="J102" s="149"/>
      <c r="K102" s="149"/>
      <c r="L102" s="47"/>
      <c r="M102" s="47"/>
      <c r="N102" s="47"/>
      <c r="O102" s="47"/>
      <c r="P102" s="47"/>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row>
    <row r="103" spans="1:41" ht="14.5" x14ac:dyDescent="0.3">
      <c r="A103" s="43"/>
      <c r="B103" s="169"/>
      <c r="C103" s="120"/>
      <c r="D103" s="120"/>
      <c r="E103" s="170"/>
      <c r="F103" s="120"/>
      <c r="G103" s="60" t="s">
        <v>12</v>
      </c>
      <c r="H103" s="120"/>
      <c r="I103" s="120"/>
      <c r="J103" s="149"/>
      <c r="K103" s="149"/>
      <c r="L103" s="47"/>
      <c r="M103" s="47"/>
      <c r="N103" s="47"/>
      <c r="O103" s="47"/>
      <c r="P103" s="47"/>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row>
    <row r="104" spans="1:41" ht="29" x14ac:dyDescent="0.3">
      <c r="A104" s="43"/>
      <c r="B104" s="169"/>
      <c r="C104" s="120"/>
      <c r="D104" s="120"/>
      <c r="E104" s="170"/>
      <c r="F104" s="120"/>
      <c r="G104" s="61" t="s">
        <v>289</v>
      </c>
      <c r="H104" s="120"/>
      <c r="I104" s="120"/>
      <c r="J104" s="149"/>
      <c r="K104" s="149"/>
      <c r="L104" s="47"/>
      <c r="M104" s="47"/>
      <c r="N104" s="47"/>
      <c r="O104" s="47"/>
      <c r="P104" s="47"/>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row>
    <row r="105" spans="1:41" ht="14.5" x14ac:dyDescent="0.3">
      <c r="A105" s="43"/>
      <c r="B105" s="171"/>
      <c r="C105" s="172" t="s">
        <v>227</v>
      </c>
      <c r="D105" s="138" t="s">
        <v>228</v>
      </c>
      <c r="E105" s="173"/>
      <c r="F105" s="120"/>
      <c r="G105" s="61" t="s">
        <v>6</v>
      </c>
      <c r="H105" s="120"/>
      <c r="I105" s="120"/>
      <c r="J105" s="149"/>
      <c r="K105" s="149"/>
      <c r="L105" s="47"/>
      <c r="M105" s="47"/>
      <c r="N105" s="47"/>
      <c r="O105" s="47"/>
      <c r="P105" s="47"/>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row>
    <row r="106" spans="1:41" ht="14.5" x14ac:dyDescent="0.3">
      <c r="A106" s="226" t="s">
        <v>405</v>
      </c>
      <c r="B106" s="213" t="s">
        <v>1111</v>
      </c>
      <c r="C106" s="174">
        <f>K19</f>
        <v>0</v>
      </c>
      <c r="D106" s="227" t="str">
        <f>C19</f>
        <v>Incomplete</v>
      </c>
      <c r="E106" s="175"/>
      <c r="F106" s="120"/>
      <c r="G106" s="120"/>
      <c r="H106" s="120" t="s">
        <v>7</v>
      </c>
      <c r="I106" s="120"/>
      <c r="J106" s="149"/>
      <c r="K106" s="149"/>
      <c r="L106" s="47"/>
      <c r="M106" s="47"/>
      <c r="N106" s="47"/>
      <c r="O106" s="47"/>
      <c r="P106" s="47"/>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row>
    <row r="107" spans="1:41" ht="14.5" x14ac:dyDescent="0.3">
      <c r="A107" s="226" t="s">
        <v>405</v>
      </c>
      <c r="B107" s="213" t="s">
        <v>1267</v>
      </c>
      <c r="C107" s="174">
        <f>K28</f>
        <v>0</v>
      </c>
      <c r="D107" s="227" t="str">
        <f>C28</f>
        <v>Incomplete</v>
      </c>
      <c r="E107" s="175"/>
      <c r="F107" s="120"/>
      <c r="G107" s="120"/>
      <c r="H107" s="120"/>
      <c r="I107" s="120"/>
      <c r="J107" s="149"/>
      <c r="K107" s="149"/>
      <c r="L107" s="47"/>
      <c r="M107" s="47"/>
      <c r="N107" s="47"/>
      <c r="O107" s="47"/>
      <c r="P107" s="47"/>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row>
    <row r="108" spans="1:41" ht="14.5" x14ac:dyDescent="0.3">
      <c r="A108" s="226" t="s">
        <v>405</v>
      </c>
      <c r="B108" s="213" t="s">
        <v>1112</v>
      </c>
      <c r="C108" s="174">
        <f>K36</f>
        <v>0</v>
      </c>
      <c r="D108" s="227" t="str">
        <f>C36</f>
        <v>Incomplete</v>
      </c>
      <c r="E108" s="175"/>
      <c r="F108" s="209"/>
      <c r="G108" s="208" t="s">
        <v>868</v>
      </c>
      <c r="H108" s="120"/>
      <c r="I108" s="120"/>
      <c r="J108" s="149"/>
      <c r="K108" s="149"/>
      <c r="L108" s="47"/>
      <c r="M108" s="47"/>
      <c r="N108" s="47"/>
      <c r="O108" s="47"/>
      <c r="P108" s="47"/>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row>
    <row r="109" spans="1:41" s="54" customFormat="1" ht="13.5" customHeight="1" x14ac:dyDescent="0.3">
      <c r="A109" s="226" t="s">
        <v>405</v>
      </c>
      <c r="B109" s="213" t="s">
        <v>1268</v>
      </c>
      <c r="C109" s="174">
        <f>K46</f>
        <v>0</v>
      </c>
      <c r="D109" s="227" t="str">
        <f>C46</f>
        <v>Incomplete</v>
      </c>
      <c r="E109" s="175"/>
      <c r="F109" s="210" t="s">
        <v>229</v>
      </c>
      <c r="G109" s="139">
        <f>COUNTIF($J$14:$J107,"0")</f>
        <v>26</v>
      </c>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row>
    <row r="110" spans="1:41" s="54" customFormat="1" ht="14.5" x14ac:dyDescent="0.3">
      <c r="A110" s="226" t="s">
        <v>405</v>
      </c>
      <c r="B110" s="213" t="s">
        <v>1113</v>
      </c>
      <c r="C110" s="174">
        <f>K54</f>
        <v>0</v>
      </c>
      <c r="D110" s="227" t="str">
        <f>C54</f>
        <v>Incomplete</v>
      </c>
      <c r="E110" s="175"/>
      <c r="F110" s="211" t="s">
        <v>230</v>
      </c>
      <c r="G110" s="139">
        <f>COUNTIF($J$17:$J102,"1")</f>
        <v>0</v>
      </c>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row>
    <row r="111" spans="1:41" s="54" customFormat="1" ht="14.5" x14ac:dyDescent="0.3">
      <c r="A111" s="226" t="s">
        <v>405</v>
      </c>
      <c r="B111" s="213" t="s">
        <v>1269</v>
      </c>
      <c r="C111" s="174">
        <f>K67</f>
        <v>0</v>
      </c>
      <c r="D111" s="227" t="str">
        <f>C67</f>
        <v>Incomplete</v>
      </c>
      <c r="E111" s="175"/>
      <c r="F111" s="210" t="s">
        <v>231</v>
      </c>
      <c r="G111" s="139">
        <f>COUNTIF(J14:J107,"&gt;=0")</f>
        <v>26</v>
      </c>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row>
    <row r="112" spans="1:41" s="54" customFormat="1" ht="14.5" x14ac:dyDescent="0.3">
      <c r="A112" s="226" t="s">
        <v>405</v>
      </c>
      <c r="B112" s="213" t="s">
        <v>1114</v>
      </c>
      <c r="C112" s="174">
        <f>K75</f>
        <v>0</v>
      </c>
      <c r="D112" s="227" t="str">
        <f>C75</f>
        <v>Incomplete</v>
      </c>
      <c r="E112" s="175"/>
      <c r="F112" s="211" t="s">
        <v>232</v>
      </c>
      <c r="G112" s="62">
        <f>SUM($G110/$G111)</f>
        <v>0</v>
      </c>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row>
    <row r="113" spans="1:41" s="54" customFormat="1" ht="14.5" x14ac:dyDescent="0.3">
      <c r="A113" s="226" t="s">
        <v>405</v>
      </c>
      <c r="B113" s="213" t="s">
        <v>1270</v>
      </c>
      <c r="C113" s="174">
        <f>K86</f>
        <v>0</v>
      </c>
      <c r="D113" s="227" t="str">
        <f>C86</f>
        <v>Incomplete</v>
      </c>
      <c r="E113" s="175"/>
      <c r="F113" s="120"/>
      <c r="G113" s="212"/>
      <c r="H113" s="120"/>
      <c r="I113" s="120"/>
      <c r="J113" s="149"/>
      <c r="K113" s="149"/>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row>
    <row r="114" spans="1:41" s="54" customFormat="1" ht="14.5" x14ac:dyDescent="0.3">
      <c r="A114" s="226" t="s">
        <v>405</v>
      </c>
      <c r="B114" s="213" t="s">
        <v>1115</v>
      </c>
      <c r="C114" s="174">
        <f>K97</f>
        <v>0</v>
      </c>
      <c r="D114" s="227" t="str">
        <f>C97</f>
        <v>Incomplete</v>
      </c>
      <c r="E114" s="170"/>
      <c r="F114" s="211"/>
      <c r="G114" s="211"/>
      <c r="H114" s="211"/>
      <c r="I114" s="120" t="s">
        <v>7</v>
      </c>
      <c r="J114" s="149"/>
      <c r="K114" s="149"/>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row>
    <row r="115" spans="1:41" s="54" customFormat="1" ht="14.5" x14ac:dyDescent="0.3">
      <c r="A115" s="43"/>
      <c r="C115" s="47"/>
      <c r="D115" s="47"/>
      <c r="E115" s="175"/>
      <c r="F115" s="211"/>
      <c r="G115" s="211"/>
      <c r="H115" s="211"/>
      <c r="I115" s="120"/>
      <c r="J115" s="149"/>
      <c r="K115" s="149"/>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row>
    <row r="116" spans="1:41" s="54" customFormat="1" ht="14.5" x14ac:dyDescent="0.3">
      <c r="A116" s="43"/>
      <c r="B116" s="47"/>
      <c r="C116" s="47"/>
      <c r="D116" s="47"/>
      <c r="E116" s="175"/>
      <c r="F116" s="211"/>
      <c r="G116" s="211"/>
      <c r="H116" s="211"/>
      <c r="I116" s="120"/>
      <c r="J116" s="149"/>
      <c r="K116" s="149"/>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row>
    <row r="117" spans="1:41" s="54" customFormat="1" ht="14.5" x14ac:dyDescent="0.3">
      <c r="A117" s="43"/>
      <c r="C117" s="47"/>
      <c r="D117" s="47"/>
      <c r="E117" s="175"/>
      <c r="F117" s="211"/>
      <c r="G117" s="211"/>
      <c r="H117" s="211"/>
      <c r="I117" s="120"/>
      <c r="J117" s="149"/>
      <c r="K117" s="149"/>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row>
    <row r="118" spans="1:41" s="54" customFormat="1" ht="14.5" x14ac:dyDescent="0.3">
      <c r="A118" s="43"/>
      <c r="B118" s="169"/>
      <c r="C118" s="120"/>
      <c r="D118" s="120"/>
      <c r="E118" s="175"/>
      <c r="F118" s="211"/>
      <c r="G118" s="211"/>
      <c r="H118" s="211"/>
      <c r="I118" s="120"/>
      <c r="J118" s="149"/>
      <c r="K118" s="149"/>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row>
    <row r="119" spans="1:41" s="54" customFormat="1" ht="14.5" x14ac:dyDescent="0.3">
      <c r="A119" s="43"/>
      <c r="B119" s="169"/>
      <c r="C119" s="177" t="e">
        <f>COUNTIFS(D106:D114,"Complete",A105:A114,"OPDS")</f>
        <v>#VALUE!</v>
      </c>
      <c r="D119" s="178" t="s">
        <v>869</v>
      </c>
      <c r="E119" s="175"/>
      <c r="F119" s="211"/>
      <c r="G119" s="211"/>
      <c r="H119" s="211"/>
      <c r="I119" s="120"/>
      <c r="J119" s="149"/>
      <c r="K119" s="149"/>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row>
    <row r="120" spans="1:41" s="54" customFormat="1" ht="14.5" x14ac:dyDescent="0.3">
      <c r="A120" s="43"/>
      <c r="B120" s="169"/>
      <c r="C120" s="177">
        <f>COUNTIFS(D106:D114,"Incomplete",A106:A114,"OPDS")</f>
        <v>9</v>
      </c>
      <c r="D120" s="178" t="s">
        <v>870</v>
      </c>
      <c r="E120" s="175"/>
      <c r="F120" s="211"/>
      <c r="G120" s="211"/>
      <c r="H120" s="211"/>
      <c r="I120" s="120"/>
      <c r="J120" s="149"/>
      <c r="K120" s="149"/>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row>
    <row r="121" spans="1:41" s="54" customFormat="1" ht="14.5" x14ac:dyDescent="0.3">
      <c r="A121" s="43"/>
      <c r="B121" s="169"/>
      <c r="C121" s="63" t="e">
        <f>SUM($C$119:$C$120)</f>
        <v>#VALUE!</v>
      </c>
      <c r="D121" s="178" t="s">
        <v>871</v>
      </c>
      <c r="E121" s="175"/>
      <c r="F121" s="120"/>
      <c r="G121" s="176"/>
      <c r="H121" s="120"/>
      <c r="I121" s="120"/>
      <c r="J121" s="149"/>
      <c r="K121" s="149"/>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row>
    <row r="122" spans="1:41" s="54" customFormat="1" ht="14.5" x14ac:dyDescent="0.3">
      <c r="A122" s="43"/>
      <c r="B122" s="169"/>
      <c r="C122" s="64" t="e">
        <f>SUM($C$119)/($C$121)</f>
        <v>#VALUE!</v>
      </c>
      <c r="D122" s="180" t="s">
        <v>912</v>
      </c>
      <c r="E122" s="175"/>
      <c r="F122" s="120"/>
      <c r="G122" s="176"/>
      <c r="H122" s="120"/>
      <c r="I122" s="120"/>
      <c r="J122" s="149"/>
      <c r="K122" s="149"/>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row>
    <row r="123" spans="1:41" s="54" customFormat="1" ht="14.5" x14ac:dyDescent="0.3">
      <c r="A123" s="43"/>
      <c r="B123" s="169"/>
      <c r="C123" s="43"/>
      <c r="D123" s="43"/>
      <c r="E123" s="175"/>
      <c r="F123" s="120"/>
      <c r="G123" s="176"/>
      <c r="H123" s="120"/>
      <c r="I123" s="120"/>
      <c r="J123" s="149"/>
      <c r="K123" s="149"/>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row>
    <row r="124" spans="1:41" s="54" customFormat="1" ht="14.5" x14ac:dyDescent="0.3">
      <c r="A124" s="43"/>
      <c r="B124" s="169"/>
      <c r="C124" s="43"/>
      <c r="D124" s="43"/>
      <c r="E124" s="175"/>
      <c r="F124" s="120"/>
      <c r="G124" s="176"/>
      <c r="H124" s="120"/>
      <c r="I124" s="120"/>
      <c r="J124" s="149"/>
      <c r="K124" s="149"/>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row>
    <row r="125" spans="1:41" s="54" customFormat="1" ht="14.5" x14ac:dyDescent="0.3">
      <c r="A125" s="43"/>
      <c r="B125" s="43"/>
      <c r="C125" s="43"/>
      <c r="D125" s="43"/>
      <c r="E125" s="170"/>
      <c r="F125" s="120"/>
      <c r="G125" s="176"/>
      <c r="H125" s="120"/>
      <c r="I125" s="120"/>
      <c r="J125" s="149"/>
      <c r="K125" s="149"/>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row>
    <row r="126" spans="1:41" s="54" customFormat="1" ht="14.5" x14ac:dyDescent="0.3">
      <c r="A126" s="43"/>
      <c r="B126" s="43"/>
      <c r="C126" s="43"/>
      <c r="D126" s="43"/>
      <c r="E126" s="170"/>
      <c r="F126" s="120"/>
      <c r="G126" s="43"/>
      <c r="H126" s="120"/>
      <c r="I126" s="120"/>
      <c r="J126" s="149"/>
      <c r="K126" s="149"/>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row>
    <row r="127" spans="1:41" s="54" customFormat="1" ht="14.5" x14ac:dyDescent="0.3">
      <c r="A127" s="43"/>
      <c r="B127" s="43"/>
      <c r="C127" s="43"/>
      <c r="D127" s="43"/>
      <c r="E127" s="179"/>
      <c r="F127" s="120"/>
      <c r="G127" s="176"/>
      <c r="H127" s="120"/>
      <c r="I127" s="120"/>
      <c r="J127" s="149"/>
      <c r="K127" s="149"/>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row>
    <row r="128" spans="1:41" ht="14.5" x14ac:dyDescent="0.3">
      <c r="A128" s="43"/>
      <c r="B128" s="43"/>
      <c r="C128" s="43"/>
      <c r="D128" s="43"/>
      <c r="E128" s="179"/>
      <c r="F128" s="120"/>
      <c r="G128" s="176"/>
      <c r="H128" s="120"/>
      <c r="I128" s="120"/>
      <c r="J128" s="149"/>
      <c r="K128" s="149"/>
      <c r="L128" s="47"/>
      <c r="M128" s="47"/>
      <c r="N128" s="47"/>
      <c r="O128" s="47"/>
      <c r="P128" s="47"/>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row>
    <row r="129" spans="1:41" ht="14.5" x14ac:dyDescent="0.3">
      <c r="A129" s="43"/>
      <c r="B129" s="43"/>
      <c r="C129" s="43"/>
      <c r="D129" s="43"/>
      <c r="E129" s="179"/>
      <c r="F129" s="120"/>
      <c r="G129" s="176"/>
      <c r="H129" s="120"/>
      <c r="I129" s="120"/>
      <c r="J129" s="149"/>
      <c r="K129" s="149"/>
      <c r="L129" s="47"/>
      <c r="M129" s="47"/>
      <c r="N129" s="47"/>
      <c r="O129" s="47"/>
      <c r="P129" s="47"/>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row>
    <row r="130" spans="1:41" s="54" customFormat="1" ht="14.5" x14ac:dyDescent="0.3">
      <c r="A130" s="43"/>
      <c r="B130" s="43"/>
      <c r="C130" s="43"/>
      <c r="D130" s="43"/>
      <c r="E130" s="181"/>
      <c r="F130" s="43"/>
      <c r="G130" s="43"/>
      <c r="H130" s="120"/>
      <c r="I130" s="120"/>
      <c r="J130" s="149"/>
      <c r="K130" s="149"/>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row>
    <row r="131" spans="1:41" ht="14.5" x14ac:dyDescent="0.3">
      <c r="A131" s="43"/>
      <c r="B131" s="43"/>
      <c r="C131" s="43"/>
      <c r="D131" s="43"/>
      <c r="E131" s="181"/>
      <c r="F131" s="43"/>
      <c r="G131" s="43"/>
      <c r="H131" s="120"/>
      <c r="I131" s="120"/>
      <c r="J131" s="149"/>
      <c r="K131" s="149"/>
      <c r="L131" s="47"/>
      <c r="M131" s="47"/>
      <c r="N131" s="47"/>
      <c r="O131" s="47"/>
      <c r="P131" s="47"/>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row>
    <row r="132" spans="1:41" x14ac:dyDescent="0.3">
      <c r="A132" s="43"/>
      <c r="B132" s="43"/>
      <c r="C132" s="43"/>
      <c r="D132" s="43"/>
      <c r="E132" s="181"/>
      <c r="F132" s="43"/>
      <c r="G132" s="43"/>
      <c r="H132" s="43"/>
      <c r="I132" s="43"/>
      <c r="J132" s="43"/>
      <c r="K132" s="43"/>
      <c r="L132" s="43"/>
      <c r="M132" s="47"/>
      <c r="N132" s="47"/>
      <c r="O132" s="47"/>
      <c r="P132" s="47"/>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row>
    <row r="133" spans="1:41" x14ac:dyDescent="0.3">
      <c r="A133" s="43"/>
      <c r="B133" s="43"/>
      <c r="C133" s="43"/>
      <c r="D133" s="43"/>
      <c r="E133" s="181"/>
      <c r="F133" s="43"/>
      <c r="G133" s="43"/>
      <c r="H133" s="43"/>
      <c r="I133" s="43"/>
      <c r="J133" s="43"/>
      <c r="K133" s="43"/>
      <c r="L133" s="43"/>
      <c r="M133" s="47"/>
      <c r="N133" s="47"/>
      <c r="O133" s="47"/>
      <c r="P133" s="47"/>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row>
    <row r="134" spans="1:41" x14ac:dyDescent="0.3">
      <c r="A134" s="43"/>
      <c r="B134" s="43"/>
      <c r="C134" s="43"/>
      <c r="D134" s="43"/>
      <c r="E134" s="181"/>
      <c r="F134" s="43"/>
      <c r="G134" s="43"/>
      <c r="H134" s="43"/>
      <c r="I134" s="43"/>
      <c r="J134" s="43"/>
      <c r="K134" s="43"/>
      <c r="L134" s="43"/>
      <c r="M134" s="47"/>
      <c r="N134" s="47"/>
      <c r="O134" s="47"/>
      <c r="P134" s="47"/>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row>
    <row r="135" spans="1:41" x14ac:dyDescent="0.3">
      <c r="A135" s="43"/>
      <c r="B135" s="43"/>
      <c r="C135" s="43"/>
      <c r="D135" s="43"/>
      <c r="E135" s="181"/>
      <c r="F135" s="43"/>
      <c r="G135" s="43"/>
      <c r="H135" s="43"/>
      <c r="I135" s="43"/>
      <c r="J135" s="43"/>
      <c r="K135" s="43"/>
      <c r="L135" s="43"/>
      <c r="M135" s="47"/>
      <c r="N135" s="47"/>
      <c r="O135" s="47"/>
      <c r="P135" s="47"/>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row>
    <row r="136" spans="1:41" x14ac:dyDescent="0.3">
      <c r="A136" s="43"/>
      <c r="B136" s="43"/>
      <c r="C136" s="43"/>
      <c r="D136" s="43"/>
      <c r="E136" s="181"/>
      <c r="F136" s="43"/>
      <c r="G136" s="43"/>
      <c r="H136" s="43"/>
      <c r="I136" s="43"/>
      <c r="J136" s="43"/>
      <c r="K136" s="43"/>
      <c r="L136" s="43"/>
      <c r="M136" s="47"/>
      <c r="N136" s="47"/>
      <c r="O136" s="47"/>
      <c r="P136" s="47"/>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row>
    <row r="137" spans="1:41" x14ac:dyDescent="0.3">
      <c r="A137" s="43"/>
      <c r="B137" s="43"/>
      <c r="C137" s="43"/>
      <c r="D137" s="43"/>
      <c r="E137" s="181"/>
      <c r="F137" s="43"/>
      <c r="G137" s="43"/>
      <c r="H137" s="43"/>
      <c r="I137" s="43"/>
      <c r="J137" s="43"/>
      <c r="K137" s="43"/>
      <c r="L137" s="43"/>
      <c r="M137" s="47"/>
      <c r="N137" s="47"/>
      <c r="O137" s="47"/>
      <c r="P137" s="47"/>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row>
    <row r="138" spans="1:41" x14ac:dyDescent="0.3">
      <c r="A138" s="43"/>
      <c r="B138" s="43"/>
      <c r="C138" s="43"/>
      <c r="D138" s="43"/>
      <c r="E138" s="181"/>
      <c r="F138" s="43"/>
      <c r="G138" s="43"/>
      <c r="H138" s="43"/>
      <c r="I138" s="43"/>
      <c r="J138" s="43"/>
      <c r="K138" s="43"/>
      <c r="L138" s="43"/>
      <c r="M138" s="47"/>
      <c r="N138" s="47"/>
      <c r="O138" s="47"/>
      <c r="P138" s="47"/>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row>
    <row r="139" spans="1:41" x14ac:dyDescent="0.3">
      <c r="A139" s="43"/>
      <c r="B139" s="43"/>
      <c r="C139" s="43"/>
      <c r="D139" s="43"/>
      <c r="E139" s="181"/>
      <c r="F139" s="43"/>
      <c r="G139" s="43"/>
      <c r="H139" s="43"/>
      <c r="I139" s="43"/>
      <c r="J139" s="43"/>
      <c r="K139" s="43"/>
      <c r="L139" s="43"/>
      <c r="M139" s="47"/>
      <c r="N139" s="47"/>
      <c r="O139" s="47"/>
      <c r="P139" s="47"/>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row>
    <row r="140" spans="1:41" x14ac:dyDescent="0.3">
      <c r="A140" s="43"/>
      <c r="B140" s="43"/>
      <c r="C140" s="43"/>
      <c r="D140" s="43"/>
      <c r="E140" s="181"/>
      <c r="F140" s="43"/>
      <c r="G140" s="43"/>
      <c r="H140" s="43"/>
      <c r="I140" s="43"/>
      <c r="J140" s="43"/>
      <c r="K140" s="43"/>
      <c r="L140" s="43"/>
      <c r="M140" s="47"/>
      <c r="N140" s="47"/>
      <c r="O140" s="47"/>
      <c r="P140" s="47"/>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row>
    <row r="141" spans="1:41" x14ac:dyDescent="0.3">
      <c r="A141" s="43"/>
      <c r="B141" s="43"/>
      <c r="C141" s="43"/>
      <c r="D141" s="43"/>
      <c r="E141" s="181"/>
      <c r="F141" s="43"/>
      <c r="G141" s="43"/>
      <c r="H141" s="43"/>
      <c r="I141" s="43"/>
      <c r="J141" s="43"/>
      <c r="K141" s="43"/>
      <c r="L141" s="43"/>
      <c r="M141" s="47"/>
      <c r="N141" s="47"/>
      <c r="O141" s="47"/>
      <c r="P141" s="47"/>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row>
    <row r="142" spans="1:41" x14ac:dyDescent="0.3">
      <c r="A142" s="43"/>
      <c r="B142" s="43"/>
      <c r="C142" s="43"/>
      <c r="D142" s="43"/>
      <c r="E142" s="181"/>
      <c r="F142" s="43"/>
      <c r="G142" s="43"/>
      <c r="H142" s="43"/>
      <c r="I142" s="43"/>
      <c r="J142" s="43"/>
      <c r="K142" s="43"/>
      <c r="L142" s="43"/>
      <c r="M142" s="47"/>
      <c r="N142" s="47"/>
      <c r="O142" s="47"/>
      <c r="P142" s="47"/>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row>
    <row r="143" spans="1:41" x14ac:dyDescent="0.3">
      <c r="A143" s="43"/>
      <c r="B143" s="43"/>
      <c r="C143" s="43"/>
      <c r="D143" s="43"/>
      <c r="E143" s="181"/>
      <c r="F143" s="43"/>
      <c r="G143" s="43"/>
      <c r="H143" s="43"/>
      <c r="I143" s="43"/>
      <c r="J143" s="43"/>
      <c r="K143" s="43"/>
      <c r="L143" s="43"/>
      <c r="M143" s="47"/>
      <c r="N143" s="47"/>
      <c r="O143" s="47"/>
      <c r="P143" s="47"/>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row>
    <row r="144" spans="1:41" ht="14.5" x14ac:dyDescent="0.3">
      <c r="A144" s="43"/>
      <c r="B144" s="43"/>
      <c r="C144" s="120"/>
      <c r="D144" s="120"/>
      <c r="E144" s="181"/>
      <c r="F144" s="43"/>
      <c r="G144" s="43"/>
      <c r="H144" s="43"/>
      <c r="I144" s="43"/>
      <c r="J144" s="43"/>
      <c r="K144" s="43"/>
      <c r="L144" s="43"/>
      <c r="M144" s="47"/>
      <c r="N144" s="47"/>
      <c r="O144" s="47"/>
      <c r="P144" s="47"/>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row>
    <row r="145" spans="1:41" ht="14.5" x14ac:dyDescent="0.3">
      <c r="A145" s="43"/>
      <c r="B145" s="43"/>
      <c r="C145" s="120"/>
      <c r="D145" s="120"/>
      <c r="E145" s="181"/>
      <c r="F145" s="43"/>
      <c r="G145" s="43"/>
      <c r="H145" s="43"/>
      <c r="I145" s="43"/>
      <c r="J145" s="43"/>
      <c r="K145" s="43"/>
      <c r="L145" s="43"/>
      <c r="M145" s="47"/>
      <c r="N145" s="47"/>
      <c r="O145" s="47"/>
      <c r="P145" s="47"/>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row>
    <row r="146" spans="1:41" ht="14.5" x14ac:dyDescent="0.3">
      <c r="A146" s="43"/>
      <c r="B146" s="169"/>
      <c r="C146" s="120"/>
      <c r="D146" s="120"/>
      <c r="E146" s="181"/>
      <c r="F146" s="43"/>
      <c r="G146" s="43"/>
      <c r="H146" s="43"/>
      <c r="I146" s="43"/>
      <c r="J146" s="43"/>
      <c r="K146" s="43"/>
      <c r="L146" s="43"/>
      <c r="M146" s="47"/>
      <c r="N146" s="47"/>
      <c r="O146" s="47"/>
      <c r="P146" s="47"/>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row>
    <row r="147" spans="1:41" ht="14.5" x14ac:dyDescent="0.3">
      <c r="A147" s="43"/>
      <c r="B147" s="169"/>
      <c r="C147" s="120"/>
      <c r="D147" s="120"/>
      <c r="E147" s="181"/>
      <c r="F147" s="43"/>
      <c r="G147" s="43"/>
      <c r="H147" s="43"/>
      <c r="I147" s="43"/>
      <c r="J147" s="43"/>
      <c r="K147" s="43"/>
      <c r="L147" s="43"/>
      <c r="M147" s="47"/>
      <c r="N147" s="47"/>
      <c r="O147" s="47"/>
      <c r="P147" s="47"/>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row>
    <row r="148" spans="1:41" ht="14.5" x14ac:dyDescent="0.3">
      <c r="A148" s="43"/>
      <c r="B148" s="169"/>
      <c r="C148" s="120"/>
      <c r="D148" s="120"/>
      <c r="E148" s="181"/>
      <c r="F148" s="43"/>
      <c r="G148" s="43"/>
      <c r="H148" s="43"/>
      <c r="I148" s="43"/>
      <c r="J148" s="43"/>
      <c r="K148" s="43"/>
      <c r="L148" s="43"/>
      <c r="M148" s="47"/>
      <c r="N148" s="47"/>
      <c r="O148" s="47"/>
      <c r="P148" s="47"/>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row>
    <row r="149" spans="1:41" ht="14.5" x14ac:dyDescent="0.3">
      <c r="A149" s="43"/>
      <c r="B149" s="169"/>
      <c r="C149" s="120"/>
      <c r="D149" s="120"/>
      <c r="E149" s="181"/>
      <c r="F149" s="43"/>
      <c r="G149" s="43"/>
      <c r="H149" s="43"/>
      <c r="I149" s="43"/>
      <c r="J149" s="43"/>
      <c r="K149" s="43"/>
      <c r="L149" s="43"/>
      <c r="M149" s="47"/>
      <c r="N149" s="47"/>
      <c r="O149" s="47"/>
      <c r="P149" s="47"/>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row>
    <row r="150" spans="1:41" ht="14.5" x14ac:dyDescent="0.3">
      <c r="A150" s="43"/>
      <c r="B150" s="169"/>
      <c r="C150" s="120"/>
      <c r="D150" s="120"/>
      <c r="E150" s="181"/>
      <c r="F150" s="43"/>
      <c r="G150" s="43"/>
      <c r="H150" s="43"/>
      <c r="I150" s="43"/>
      <c r="J150" s="43"/>
      <c r="K150" s="43"/>
      <c r="L150" s="43"/>
      <c r="M150" s="47"/>
      <c r="N150" s="47"/>
      <c r="O150" s="47"/>
      <c r="P150" s="47"/>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row>
    <row r="151" spans="1:41" ht="14.5" x14ac:dyDescent="0.3">
      <c r="A151" s="43"/>
      <c r="B151" s="169"/>
      <c r="C151" s="120"/>
      <c r="D151" s="120"/>
      <c r="E151" s="170"/>
      <c r="F151" s="120"/>
      <c r="G151" s="176"/>
      <c r="H151" s="43"/>
      <c r="I151" s="43"/>
      <c r="J151" s="43"/>
      <c r="K151" s="43"/>
      <c r="L151" s="43"/>
      <c r="M151" s="47"/>
      <c r="N151" s="47"/>
      <c r="O151" s="47"/>
      <c r="P151" s="47"/>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row>
    <row r="152" spans="1:41" ht="14.5" x14ac:dyDescent="0.3">
      <c r="A152" s="43"/>
      <c r="B152" s="169"/>
      <c r="C152" s="120"/>
      <c r="D152" s="120"/>
      <c r="E152" s="170"/>
      <c r="F152" s="120"/>
      <c r="G152" s="176"/>
      <c r="H152" s="43"/>
      <c r="I152" s="43"/>
      <c r="J152" s="43"/>
      <c r="K152" s="43"/>
      <c r="L152" s="43"/>
      <c r="M152" s="47"/>
      <c r="N152" s="47"/>
      <c r="O152" s="47"/>
      <c r="P152" s="47"/>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row>
    <row r="153" spans="1:41" ht="14.5" x14ac:dyDescent="0.3">
      <c r="A153" s="43"/>
      <c r="B153" s="169"/>
      <c r="C153" s="120"/>
      <c r="D153" s="120"/>
      <c r="E153" s="170"/>
      <c r="F153" s="120"/>
      <c r="G153" s="176"/>
      <c r="H153" s="120"/>
      <c r="I153" s="120"/>
      <c r="J153" s="149"/>
      <c r="K153" s="149"/>
      <c r="L153" s="47"/>
      <c r="M153" s="47"/>
      <c r="N153" s="47"/>
      <c r="O153" s="47"/>
      <c r="P153" s="47"/>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row>
    <row r="154" spans="1:41" ht="14.5" x14ac:dyDescent="0.3">
      <c r="A154" s="43"/>
      <c r="B154" s="169"/>
      <c r="C154" s="120"/>
      <c r="D154" s="120"/>
      <c r="E154" s="170"/>
      <c r="F154" s="120"/>
      <c r="G154" s="176"/>
      <c r="H154" s="120"/>
      <c r="I154" s="120"/>
      <c r="J154" s="149"/>
      <c r="K154" s="149"/>
      <c r="L154" s="47"/>
      <c r="M154" s="47"/>
      <c r="N154" s="47"/>
      <c r="O154" s="47"/>
      <c r="P154" s="47"/>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row>
    <row r="155" spans="1:41" ht="14.5" x14ac:dyDescent="0.3">
      <c r="A155" s="43"/>
      <c r="B155" s="169"/>
      <c r="C155" s="120"/>
      <c r="D155" s="120"/>
      <c r="E155" s="170"/>
      <c r="F155" s="120"/>
      <c r="G155" s="176"/>
      <c r="H155" s="120"/>
      <c r="I155" s="120"/>
      <c r="J155" s="149"/>
      <c r="K155" s="149"/>
      <c r="L155" s="47"/>
      <c r="M155" s="47"/>
      <c r="N155" s="47"/>
      <c r="O155" s="47"/>
      <c r="P155" s="47"/>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row>
    <row r="156" spans="1:41" ht="14.5" x14ac:dyDescent="0.3">
      <c r="A156" s="43"/>
      <c r="B156" s="169"/>
      <c r="C156" s="120"/>
      <c r="D156" s="120"/>
      <c r="E156" s="170"/>
      <c r="F156" s="120"/>
      <c r="G156" s="176"/>
      <c r="H156" s="120"/>
      <c r="I156" s="120"/>
      <c r="J156" s="149"/>
      <c r="K156" s="149"/>
      <c r="L156" s="47"/>
      <c r="M156" s="47"/>
      <c r="N156" s="47"/>
      <c r="O156" s="47"/>
      <c r="P156" s="47"/>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row>
    <row r="157" spans="1:41" ht="14.5" x14ac:dyDescent="0.3">
      <c r="A157" s="43"/>
      <c r="B157" s="169"/>
      <c r="C157" s="120"/>
      <c r="D157" s="120"/>
      <c r="E157" s="170"/>
      <c r="F157" s="120"/>
      <c r="G157" s="176"/>
      <c r="H157" s="120"/>
      <c r="I157" s="120"/>
      <c r="J157" s="149"/>
      <c r="K157" s="149"/>
      <c r="L157" s="47"/>
      <c r="M157" s="47"/>
      <c r="N157" s="47"/>
      <c r="O157" s="47"/>
      <c r="P157" s="47"/>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row>
    <row r="158" spans="1:41" ht="14.5" x14ac:dyDescent="0.3">
      <c r="A158" s="43"/>
      <c r="B158" s="169"/>
      <c r="C158" s="120"/>
      <c r="D158" s="120"/>
      <c r="E158" s="170"/>
      <c r="F158" s="120"/>
      <c r="G158" s="176"/>
      <c r="H158" s="120"/>
      <c r="I158" s="120"/>
      <c r="J158" s="149"/>
      <c r="K158" s="149"/>
      <c r="L158" s="47"/>
      <c r="M158" s="47"/>
      <c r="N158" s="47"/>
      <c r="O158" s="47"/>
      <c r="P158" s="47"/>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row>
    <row r="159" spans="1:41" ht="14.5" x14ac:dyDescent="0.3">
      <c r="A159" s="43"/>
      <c r="B159" s="169"/>
      <c r="C159" s="120"/>
      <c r="D159" s="120"/>
      <c r="E159" s="170"/>
      <c r="F159" s="120"/>
      <c r="G159" s="176"/>
      <c r="H159" s="120"/>
      <c r="I159" s="120"/>
      <c r="J159" s="149"/>
      <c r="K159" s="149"/>
      <c r="L159" s="47"/>
      <c r="M159" s="47"/>
      <c r="N159" s="47"/>
      <c r="O159" s="47"/>
      <c r="P159" s="47"/>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row>
    <row r="160" spans="1:41" ht="14.5" x14ac:dyDescent="0.3">
      <c r="A160" s="43"/>
      <c r="B160" s="169"/>
      <c r="C160" s="120"/>
      <c r="D160" s="120"/>
      <c r="E160" s="170"/>
      <c r="F160" s="120"/>
      <c r="G160" s="176"/>
      <c r="H160" s="120"/>
      <c r="I160" s="120"/>
      <c r="J160" s="149"/>
      <c r="K160" s="149"/>
      <c r="L160" s="47"/>
      <c r="M160" s="47"/>
      <c r="N160" s="47"/>
      <c r="O160" s="47"/>
      <c r="P160" s="47"/>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row>
    <row r="161" spans="1:41" ht="14.5" x14ac:dyDescent="0.3">
      <c r="A161" s="43"/>
      <c r="B161" s="169"/>
      <c r="C161" s="120"/>
      <c r="D161" s="120"/>
      <c r="E161" s="170"/>
      <c r="F161" s="120"/>
      <c r="G161" s="176"/>
      <c r="H161" s="120"/>
      <c r="I161" s="120"/>
      <c r="J161" s="149"/>
      <c r="K161" s="149"/>
      <c r="L161" s="47"/>
      <c r="M161" s="47"/>
      <c r="N161" s="47"/>
      <c r="O161" s="47"/>
      <c r="P161" s="47"/>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row>
    <row r="162" spans="1:41" ht="14.5" x14ac:dyDescent="0.3">
      <c r="A162" s="43"/>
      <c r="B162" s="169"/>
      <c r="C162" s="120"/>
      <c r="D162" s="120"/>
      <c r="E162" s="170"/>
      <c r="F162" s="120"/>
      <c r="G162" s="176"/>
      <c r="H162" s="120"/>
      <c r="I162" s="120"/>
      <c r="J162" s="149"/>
      <c r="K162" s="149"/>
      <c r="L162" s="47"/>
      <c r="M162" s="47"/>
      <c r="N162" s="47"/>
      <c r="O162" s="47"/>
      <c r="P162" s="47"/>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row>
    <row r="163" spans="1:41" ht="14.5" x14ac:dyDescent="0.3">
      <c r="A163" s="43"/>
      <c r="B163" s="169"/>
      <c r="C163" s="120"/>
      <c r="D163" s="120"/>
      <c r="E163" s="170"/>
      <c r="F163" s="120"/>
      <c r="G163" s="176"/>
      <c r="H163" s="120"/>
      <c r="I163" s="120"/>
      <c r="J163" s="149"/>
      <c r="K163" s="149"/>
      <c r="L163" s="47"/>
      <c r="M163" s="47"/>
      <c r="N163" s="47"/>
      <c r="O163" s="47"/>
      <c r="P163" s="47"/>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row>
    <row r="164" spans="1:41" ht="14.5" x14ac:dyDescent="0.3">
      <c r="A164" s="43"/>
      <c r="B164" s="169"/>
      <c r="C164" s="120"/>
      <c r="D164" s="120"/>
      <c r="E164" s="170"/>
      <c r="F164" s="120"/>
      <c r="G164" s="176"/>
      <c r="H164" s="120"/>
      <c r="I164" s="120"/>
      <c r="J164" s="149"/>
      <c r="K164" s="149"/>
      <c r="L164" s="47"/>
      <c r="M164" s="47"/>
      <c r="N164" s="47"/>
      <c r="O164" s="47"/>
      <c r="P164" s="47"/>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row>
    <row r="165" spans="1:41" ht="14.5" x14ac:dyDescent="0.3">
      <c r="A165" s="43"/>
      <c r="B165" s="169"/>
      <c r="C165" s="120"/>
      <c r="D165" s="120"/>
      <c r="E165" s="170"/>
      <c r="F165" s="120"/>
      <c r="G165" s="176"/>
      <c r="H165" s="120"/>
      <c r="I165" s="120"/>
      <c r="J165" s="149"/>
      <c r="K165" s="149"/>
      <c r="L165" s="47"/>
      <c r="M165" s="47"/>
      <c r="N165" s="47"/>
      <c r="O165" s="47"/>
      <c r="P165" s="47"/>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row>
    <row r="166" spans="1:41" ht="14.5" x14ac:dyDescent="0.3">
      <c r="A166" s="43"/>
      <c r="B166" s="169"/>
      <c r="C166" s="120"/>
      <c r="D166" s="120"/>
      <c r="E166" s="170"/>
      <c r="F166" s="120"/>
      <c r="G166" s="176"/>
      <c r="H166" s="120"/>
      <c r="I166" s="120"/>
      <c r="J166" s="149"/>
      <c r="K166" s="149"/>
      <c r="L166" s="47"/>
      <c r="M166" s="47"/>
      <c r="N166" s="47"/>
      <c r="O166" s="47"/>
      <c r="P166" s="47"/>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row>
    <row r="167" spans="1:41" ht="14.5" x14ac:dyDescent="0.3">
      <c r="A167" s="43"/>
      <c r="B167" s="169"/>
      <c r="C167" s="120"/>
      <c r="D167" s="120"/>
      <c r="E167" s="170"/>
      <c r="F167" s="120"/>
      <c r="G167" s="176"/>
      <c r="H167" s="120"/>
      <c r="I167" s="120"/>
      <c r="J167" s="149"/>
      <c r="K167" s="149"/>
      <c r="L167" s="47"/>
      <c r="M167" s="47"/>
      <c r="N167" s="47"/>
      <c r="O167" s="47"/>
      <c r="P167" s="47"/>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row>
    <row r="168" spans="1:41" ht="14.5" x14ac:dyDescent="0.3">
      <c r="A168" s="43"/>
      <c r="B168" s="169"/>
      <c r="C168" s="120"/>
      <c r="D168" s="120"/>
      <c r="E168" s="170"/>
      <c r="F168" s="120"/>
      <c r="G168" s="176"/>
      <c r="H168" s="120"/>
      <c r="I168" s="120"/>
      <c r="J168" s="149"/>
      <c r="K168" s="149"/>
      <c r="L168" s="47"/>
      <c r="M168" s="47"/>
      <c r="N168" s="47"/>
      <c r="O168" s="47"/>
      <c r="P168" s="47"/>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row>
    <row r="169" spans="1:41" ht="14.5" x14ac:dyDescent="0.3">
      <c r="A169" s="43"/>
      <c r="B169" s="169"/>
      <c r="C169" s="120"/>
      <c r="D169" s="120"/>
      <c r="E169" s="170"/>
      <c r="F169" s="120"/>
      <c r="G169" s="176"/>
      <c r="H169" s="120"/>
      <c r="I169" s="120"/>
      <c r="J169" s="149"/>
      <c r="K169" s="149"/>
      <c r="L169" s="47"/>
      <c r="M169" s="47"/>
      <c r="N169" s="47"/>
      <c r="O169" s="47"/>
      <c r="P169" s="47"/>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row>
    <row r="170" spans="1:41" ht="14.5" x14ac:dyDescent="0.3">
      <c r="A170" s="43"/>
      <c r="B170" s="169"/>
      <c r="C170" s="120"/>
      <c r="D170" s="120"/>
      <c r="E170" s="170"/>
      <c r="F170" s="120"/>
      <c r="G170" s="176"/>
      <c r="H170" s="120"/>
      <c r="I170" s="120"/>
      <c r="J170" s="149"/>
      <c r="K170" s="149"/>
      <c r="L170" s="47"/>
      <c r="M170" s="47"/>
      <c r="N170" s="47"/>
      <c r="O170" s="47"/>
      <c r="P170" s="47"/>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row>
    <row r="171" spans="1:41" ht="14.5" x14ac:dyDescent="0.3">
      <c r="A171" s="43"/>
      <c r="B171" s="169"/>
      <c r="C171" s="120"/>
      <c r="D171" s="120"/>
      <c r="E171" s="170"/>
      <c r="F171" s="120"/>
      <c r="G171" s="176"/>
      <c r="H171" s="120"/>
      <c r="I171" s="120"/>
      <c r="J171" s="149"/>
      <c r="K171" s="149"/>
      <c r="L171" s="47"/>
      <c r="M171" s="47"/>
      <c r="N171" s="47"/>
      <c r="O171" s="47"/>
      <c r="P171" s="47"/>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row>
    <row r="172" spans="1:41" ht="14.5" x14ac:dyDescent="0.3">
      <c r="A172" s="43"/>
      <c r="B172" s="169"/>
      <c r="C172" s="120"/>
      <c r="D172" s="120"/>
      <c r="E172" s="170"/>
      <c r="F172" s="120"/>
      <c r="G172" s="176"/>
      <c r="H172" s="120"/>
      <c r="I172" s="120"/>
      <c r="J172" s="149"/>
      <c r="K172" s="149"/>
      <c r="L172" s="47"/>
      <c r="M172" s="47"/>
      <c r="N172" s="47"/>
      <c r="O172" s="47"/>
      <c r="P172" s="47"/>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row>
    <row r="173" spans="1:41" ht="14.5" x14ac:dyDescent="0.3">
      <c r="A173" s="43"/>
      <c r="B173" s="169"/>
      <c r="C173" s="120"/>
      <c r="D173" s="120"/>
      <c r="E173" s="170"/>
      <c r="F173" s="120"/>
      <c r="G173" s="176"/>
      <c r="H173" s="120"/>
      <c r="I173" s="120"/>
      <c r="J173" s="149"/>
      <c r="K173" s="149"/>
      <c r="L173" s="47"/>
      <c r="M173" s="47"/>
      <c r="N173" s="47"/>
      <c r="O173" s="47"/>
      <c r="P173" s="47"/>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row>
    <row r="174" spans="1:41" ht="14.5" x14ac:dyDescent="0.3">
      <c r="A174" s="43"/>
      <c r="B174" s="169"/>
      <c r="C174" s="120"/>
      <c r="D174" s="120"/>
      <c r="E174" s="170"/>
      <c r="F174" s="120"/>
      <c r="G174" s="176"/>
      <c r="H174" s="120"/>
      <c r="I174" s="120"/>
      <c r="J174" s="149"/>
      <c r="K174" s="149"/>
      <c r="L174" s="47"/>
      <c r="M174" s="47"/>
      <c r="N174" s="47"/>
      <c r="O174" s="47"/>
      <c r="P174" s="47"/>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row>
    <row r="175" spans="1:41" ht="14.5" x14ac:dyDescent="0.3">
      <c r="A175" s="43"/>
      <c r="B175" s="169"/>
      <c r="C175" s="120"/>
      <c r="D175" s="120"/>
      <c r="E175" s="170"/>
      <c r="F175" s="120"/>
      <c r="G175" s="176"/>
      <c r="H175" s="120"/>
      <c r="I175" s="120"/>
      <c r="J175" s="149"/>
      <c r="K175" s="149"/>
      <c r="L175" s="47"/>
      <c r="M175" s="47"/>
      <c r="N175" s="47"/>
      <c r="O175" s="47"/>
      <c r="P175" s="47"/>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row>
    <row r="176" spans="1:41" ht="14.5" x14ac:dyDescent="0.3">
      <c r="A176" s="43"/>
      <c r="B176" s="169"/>
      <c r="C176" s="120"/>
      <c r="D176" s="120"/>
      <c r="E176" s="170"/>
      <c r="F176" s="120"/>
      <c r="G176" s="176"/>
      <c r="H176" s="120"/>
      <c r="I176" s="120"/>
      <c r="J176" s="149"/>
      <c r="K176" s="149"/>
      <c r="L176" s="47"/>
      <c r="M176" s="47"/>
      <c r="N176" s="47"/>
      <c r="O176" s="47"/>
      <c r="P176" s="47"/>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row>
    <row r="177" spans="1:41" ht="14.5" x14ac:dyDescent="0.3">
      <c r="A177" s="43"/>
      <c r="B177" s="169"/>
      <c r="C177" s="120"/>
      <c r="D177" s="120"/>
      <c r="E177" s="170"/>
      <c r="F177" s="120"/>
      <c r="G177" s="176"/>
      <c r="H177" s="120"/>
      <c r="I177" s="120"/>
      <c r="J177" s="149"/>
      <c r="K177" s="149"/>
      <c r="L177" s="47"/>
      <c r="M177" s="47"/>
      <c r="N177" s="47"/>
      <c r="O177" s="47"/>
      <c r="P177" s="47"/>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row>
    <row r="178" spans="1:41" ht="14.5" x14ac:dyDescent="0.3">
      <c r="A178" s="43"/>
      <c r="B178" s="169"/>
      <c r="C178" s="120"/>
      <c r="D178" s="120"/>
      <c r="E178" s="170"/>
      <c r="F178" s="120"/>
      <c r="G178" s="176"/>
      <c r="H178" s="120"/>
      <c r="I178" s="120"/>
      <c r="J178" s="149"/>
      <c r="K178" s="149"/>
      <c r="L178" s="47"/>
      <c r="M178" s="47"/>
      <c r="N178" s="47"/>
      <c r="O178" s="47"/>
      <c r="P178" s="47"/>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row>
    <row r="179" spans="1:41" ht="14.5" x14ac:dyDescent="0.3">
      <c r="A179" s="43"/>
      <c r="B179" s="169"/>
      <c r="C179" s="120"/>
      <c r="D179" s="120"/>
      <c r="E179" s="170"/>
      <c r="F179" s="120"/>
      <c r="G179" s="176"/>
      <c r="H179" s="120"/>
      <c r="I179" s="120"/>
      <c r="J179" s="149"/>
      <c r="K179" s="149"/>
      <c r="L179" s="47"/>
      <c r="M179" s="47"/>
      <c r="N179" s="47"/>
      <c r="O179" s="47"/>
      <c r="P179" s="47"/>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row>
    <row r="180" spans="1:41" ht="14.5" x14ac:dyDescent="0.3">
      <c r="A180" s="43"/>
      <c r="B180" s="169"/>
      <c r="C180" s="120"/>
      <c r="D180" s="120"/>
      <c r="E180" s="170"/>
      <c r="F180" s="120"/>
      <c r="G180" s="176"/>
      <c r="H180" s="120"/>
      <c r="I180" s="120"/>
      <c r="J180" s="149"/>
      <c r="K180" s="149"/>
      <c r="L180" s="47"/>
      <c r="M180" s="47"/>
      <c r="N180" s="47"/>
      <c r="O180" s="47"/>
      <c r="P180" s="47"/>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row>
    <row r="181" spans="1:41" ht="14.5" x14ac:dyDescent="0.3">
      <c r="A181" s="43"/>
      <c r="B181" s="169"/>
      <c r="C181" s="120"/>
      <c r="D181" s="120"/>
      <c r="E181" s="170"/>
      <c r="F181" s="120"/>
      <c r="G181" s="176"/>
      <c r="H181" s="120"/>
      <c r="I181" s="120"/>
      <c r="J181" s="149"/>
      <c r="K181" s="149"/>
      <c r="L181" s="47"/>
      <c r="M181" s="47"/>
      <c r="N181" s="47"/>
      <c r="O181" s="47"/>
      <c r="P181" s="47"/>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row>
    <row r="182" spans="1:41" ht="14.5" x14ac:dyDescent="0.3">
      <c r="A182" s="43"/>
      <c r="B182" s="169"/>
      <c r="C182" s="120"/>
      <c r="D182" s="120"/>
      <c r="E182" s="170"/>
      <c r="F182" s="120"/>
      <c r="G182" s="176"/>
      <c r="H182" s="120"/>
      <c r="I182" s="120"/>
      <c r="J182" s="149"/>
      <c r="K182" s="149"/>
      <c r="L182" s="47"/>
      <c r="M182" s="47"/>
      <c r="N182" s="47"/>
      <c r="O182" s="47"/>
      <c r="P182" s="47"/>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row>
    <row r="183" spans="1:41" ht="14.5" x14ac:dyDescent="0.3">
      <c r="A183" s="43"/>
      <c r="B183" s="169"/>
      <c r="C183" s="120"/>
      <c r="D183" s="120"/>
      <c r="E183" s="170"/>
      <c r="F183" s="120"/>
      <c r="G183" s="176"/>
      <c r="H183" s="120"/>
      <c r="I183" s="120"/>
      <c r="J183" s="149"/>
      <c r="K183" s="149"/>
      <c r="L183" s="47"/>
      <c r="M183" s="47"/>
      <c r="N183" s="47"/>
      <c r="O183" s="47"/>
      <c r="P183" s="47"/>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row>
    <row r="184" spans="1:41" ht="14.5" x14ac:dyDescent="0.3">
      <c r="B184" s="171"/>
      <c r="C184" s="118"/>
      <c r="D184" s="118"/>
      <c r="E184" s="170"/>
      <c r="F184" s="120"/>
      <c r="G184" s="176"/>
      <c r="H184" s="120"/>
      <c r="I184" s="120"/>
      <c r="J184" s="149"/>
      <c r="K184" s="149"/>
      <c r="L184" s="47"/>
      <c r="M184" s="47"/>
      <c r="N184" s="47"/>
      <c r="O184" s="47"/>
      <c r="P184" s="47"/>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row>
    <row r="185" spans="1:41" ht="14.5" x14ac:dyDescent="0.3">
      <c r="B185" s="171"/>
      <c r="C185" s="118"/>
      <c r="D185" s="118"/>
      <c r="E185" s="170"/>
      <c r="F185" s="120"/>
      <c r="G185" s="176"/>
      <c r="H185" s="120"/>
      <c r="I185" s="120"/>
      <c r="J185" s="149"/>
      <c r="K185" s="149"/>
      <c r="L185" s="47"/>
      <c r="M185" s="47"/>
      <c r="N185" s="47"/>
      <c r="O185" s="47"/>
      <c r="P185" s="47"/>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row>
    <row r="186" spans="1:41" ht="14.5" x14ac:dyDescent="0.3">
      <c r="B186" s="171"/>
      <c r="C186" s="118"/>
      <c r="D186" s="118"/>
      <c r="E186" s="170"/>
      <c r="F186" s="120"/>
      <c r="G186" s="176"/>
      <c r="H186" s="120"/>
      <c r="I186" s="120"/>
      <c r="J186" s="149"/>
      <c r="K186" s="149"/>
      <c r="L186" s="47"/>
      <c r="M186" s="47"/>
      <c r="N186" s="47"/>
      <c r="O186" s="47"/>
      <c r="P186" s="47"/>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row>
    <row r="187" spans="1:41" ht="14.5" x14ac:dyDescent="0.3">
      <c r="B187" s="171"/>
      <c r="C187" s="118"/>
      <c r="D187" s="118"/>
      <c r="E187" s="170"/>
      <c r="F187" s="120"/>
      <c r="G187" s="176"/>
      <c r="H187" s="120"/>
      <c r="I187" s="120"/>
      <c r="J187" s="149"/>
      <c r="K187" s="149"/>
      <c r="L187" s="47"/>
      <c r="M187" s="47"/>
      <c r="N187" s="47"/>
      <c r="O187" s="47"/>
      <c r="P187" s="47"/>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row>
    <row r="188" spans="1:41" ht="14.5" x14ac:dyDescent="0.3">
      <c r="B188" s="171"/>
      <c r="C188" s="118"/>
      <c r="D188" s="118"/>
      <c r="E188" s="170"/>
      <c r="F188" s="120"/>
      <c r="G188" s="176"/>
      <c r="H188" s="120"/>
      <c r="I188" s="120"/>
      <c r="J188" s="149"/>
      <c r="K188" s="149"/>
      <c r="L188" s="47"/>
      <c r="M188" s="47"/>
      <c r="N188" s="47"/>
      <c r="O188" s="47"/>
      <c r="P188" s="47"/>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row>
    <row r="189" spans="1:41" ht="14.5" x14ac:dyDescent="0.3">
      <c r="B189" s="171"/>
      <c r="C189" s="118"/>
      <c r="D189" s="118"/>
      <c r="E189" s="170"/>
      <c r="F189" s="120"/>
      <c r="G189" s="176"/>
      <c r="H189" s="120"/>
      <c r="I189" s="120"/>
      <c r="J189" s="149"/>
      <c r="K189" s="149"/>
      <c r="L189" s="47"/>
      <c r="M189" s="47"/>
      <c r="N189" s="47"/>
      <c r="O189" s="47"/>
      <c r="P189" s="47"/>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row>
    <row r="190" spans="1:41" ht="14.5" x14ac:dyDescent="0.3">
      <c r="B190" s="171"/>
      <c r="C190" s="118"/>
      <c r="D190" s="118"/>
      <c r="E190" s="170"/>
      <c r="F190" s="120"/>
      <c r="G190" s="176"/>
      <c r="H190" s="120"/>
      <c r="I190" s="120"/>
      <c r="J190" s="149"/>
      <c r="K190" s="149"/>
      <c r="L190" s="47"/>
      <c r="M190" s="47"/>
      <c r="N190" s="47"/>
      <c r="O190" s="47"/>
      <c r="P190" s="47"/>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row>
    <row r="191" spans="1:41" ht="14.5" x14ac:dyDescent="0.3">
      <c r="B191" s="171"/>
      <c r="C191" s="118"/>
      <c r="D191" s="118"/>
      <c r="E191" s="146"/>
      <c r="F191" s="118"/>
      <c r="G191" s="176"/>
      <c r="H191" s="120"/>
      <c r="I191" s="120"/>
      <c r="J191" s="149"/>
      <c r="K191" s="149"/>
      <c r="L191" s="47"/>
      <c r="M191" s="47"/>
      <c r="N191" s="47"/>
      <c r="O191" s="47"/>
      <c r="P191" s="47"/>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row>
    <row r="192" spans="1:41" ht="14.5" x14ac:dyDescent="0.3">
      <c r="B192" s="171"/>
      <c r="C192" s="118"/>
      <c r="D192" s="118"/>
      <c r="E192" s="146"/>
      <c r="F192" s="118"/>
      <c r="G192" s="182"/>
      <c r="H192" s="118"/>
      <c r="I192" s="118"/>
      <c r="J192" s="183"/>
      <c r="K192" s="183"/>
    </row>
    <row r="193" spans="1:21" ht="14.5" x14ac:dyDescent="0.3">
      <c r="B193" s="171"/>
      <c r="C193" s="118"/>
      <c r="D193" s="118"/>
      <c r="E193" s="146"/>
      <c r="F193" s="118"/>
      <c r="G193" s="182"/>
      <c r="H193" s="118"/>
      <c r="I193" s="118"/>
      <c r="J193" s="183"/>
      <c r="K193" s="183"/>
    </row>
    <row r="194" spans="1:21" ht="14.5" x14ac:dyDescent="0.3">
      <c r="B194" s="171"/>
      <c r="C194" s="118"/>
      <c r="D194" s="118"/>
      <c r="E194" s="146"/>
      <c r="F194" s="118"/>
      <c r="G194" s="182"/>
      <c r="H194" s="118"/>
      <c r="I194" s="118"/>
      <c r="J194" s="183"/>
      <c r="K194" s="183"/>
    </row>
    <row r="195" spans="1:21" ht="14.5" x14ac:dyDescent="0.3">
      <c r="B195" s="171"/>
      <c r="C195" s="118"/>
      <c r="D195" s="118"/>
      <c r="E195" s="146"/>
      <c r="F195" s="118"/>
      <c r="G195" s="182"/>
      <c r="H195" s="118"/>
      <c r="I195" s="118"/>
      <c r="J195" s="183"/>
      <c r="K195" s="183"/>
    </row>
    <row r="196" spans="1:21" ht="14.5" x14ac:dyDescent="0.3">
      <c r="B196" s="171"/>
      <c r="C196" s="118"/>
      <c r="D196" s="118"/>
      <c r="E196" s="146"/>
      <c r="F196" s="118"/>
      <c r="G196" s="182"/>
      <c r="H196" s="118"/>
      <c r="I196" s="118"/>
      <c r="J196" s="183"/>
      <c r="K196" s="183"/>
    </row>
    <row r="197" spans="1:21" ht="14.5" x14ac:dyDescent="0.3">
      <c r="B197" s="171"/>
      <c r="C197" s="118"/>
      <c r="D197" s="118"/>
      <c r="E197" s="146"/>
      <c r="F197" s="118"/>
      <c r="G197" s="182"/>
      <c r="H197" s="118"/>
      <c r="I197" s="118"/>
      <c r="J197" s="183"/>
      <c r="K197" s="183"/>
    </row>
    <row r="198" spans="1:21" ht="14.5" x14ac:dyDescent="0.3">
      <c r="B198" s="171"/>
      <c r="C198" s="118"/>
      <c r="D198" s="118"/>
      <c r="E198" s="146"/>
      <c r="F198" s="118"/>
      <c r="G198" s="182"/>
      <c r="H198" s="118"/>
      <c r="I198" s="118"/>
      <c r="J198" s="183"/>
      <c r="K198" s="183"/>
    </row>
    <row r="199" spans="1:21" s="54" customFormat="1" ht="14.5" x14ac:dyDescent="0.3">
      <c r="A199" s="49"/>
      <c r="B199" s="171"/>
      <c r="C199" s="118"/>
      <c r="D199" s="118"/>
      <c r="E199" s="146"/>
      <c r="F199" s="118"/>
      <c r="G199" s="182"/>
      <c r="H199" s="118"/>
      <c r="I199" s="118"/>
      <c r="J199" s="183"/>
      <c r="K199" s="183"/>
      <c r="Q199" s="49"/>
      <c r="R199" s="49"/>
      <c r="S199" s="49"/>
      <c r="T199" s="49"/>
      <c r="U199" s="49"/>
    </row>
    <row r="200" spans="1:21" s="54" customFormat="1" ht="14.5" x14ac:dyDescent="0.3">
      <c r="A200" s="49"/>
      <c r="B200" s="171"/>
      <c r="C200" s="118"/>
      <c r="D200" s="118"/>
      <c r="E200" s="146"/>
      <c r="F200" s="118"/>
      <c r="G200" s="182"/>
      <c r="H200" s="118"/>
      <c r="I200" s="118"/>
      <c r="J200" s="183"/>
      <c r="K200" s="183"/>
      <c r="Q200" s="49"/>
      <c r="R200" s="49"/>
      <c r="S200" s="49"/>
      <c r="T200" s="49"/>
      <c r="U200" s="49"/>
    </row>
    <row r="201" spans="1:21" s="54" customFormat="1" ht="14.5" x14ac:dyDescent="0.3">
      <c r="A201" s="49"/>
      <c r="B201" s="171"/>
      <c r="C201" s="118"/>
      <c r="D201" s="118"/>
      <c r="E201" s="146"/>
      <c r="F201" s="118"/>
      <c r="G201" s="182"/>
      <c r="H201" s="118"/>
      <c r="I201" s="118"/>
      <c r="J201" s="183"/>
      <c r="K201" s="183"/>
      <c r="Q201" s="49"/>
      <c r="R201" s="49"/>
      <c r="S201" s="49"/>
      <c r="T201" s="49"/>
      <c r="U201" s="49"/>
    </row>
    <row r="202" spans="1:21" s="54" customFormat="1" ht="14.5" x14ac:dyDescent="0.3">
      <c r="A202" s="49"/>
      <c r="B202" s="171"/>
      <c r="C202" s="118"/>
      <c r="D202" s="118"/>
      <c r="E202" s="146"/>
      <c r="F202" s="118"/>
      <c r="G202" s="182"/>
      <c r="H202" s="118"/>
      <c r="I202" s="118"/>
      <c r="J202" s="183"/>
      <c r="K202" s="183"/>
      <c r="Q202" s="49"/>
      <c r="R202" s="49"/>
      <c r="S202" s="49"/>
      <c r="T202" s="49"/>
      <c r="U202" s="49"/>
    </row>
    <row r="203" spans="1:21" s="54" customFormat="1" ht="14.5" x14ac:dyDescent="0.3">
      <c r="A203" s="49"/>
      <c r="B203" s="171"/>
      <c r="C203" s="118"/>
      <c r="D203" s="118"/>
      <c r="E203" s="146"/>
      <c r="F203" s="118"/>
      <c r="G203" s="182"/>
      <c r="H203" s="118"/>
      <c r="I203" s="118"/>
      <c r="J203" s="183"/>
      <c r="K203" s="183"/>
      <c r="Q203" s="49"/>
      <c r="R203" s="49"/>
      <c r="S203" s="49"/>
      <c r="T203" s="49"/>
      <c r="U203" s="49"/>
    </row>
    <row r="204" spans="1:21" s="54" customFormat="1" ht="14.5" x14ac:dyDescent="0.3">
      <c r="A204" s="49"/>
      <c r="B204" s="171"/>
      <c r="C204" s="118"/>
      <c r="D204" s="118"/>
      <c r="E204" s="146"/>
      <c r="F204" s="118"/>
      <c r="G204" s="182"/>
      <c r="H204" s="118"/>
      <c r="I204" s="118"/>
      <c r="J204" s="183"/>
      <c r="K204" s="183"/>
      <c r="Q204" s="49"/>
      <c r="R204" s="49"/>
      <c r="S204" s="49"/>
      <c r="T204" s="49"/>
      <c r="U204" s="49"/>
    </row>
    <row r="205" spans="1:21" s="54" customFormat="1" ht="14.5" x14ac:dyDescent="0.3">
      <c r="A205" s="49"/>
      <c r="B205" s="171"/>
      <c r="C205" s="118"/>
      <c r="D205" s="118"/>
      <c r="E205" s="146"/>
      <c r="F205" s="118"/>
      <c r="G205" s="182"/>
      <c r="H205" s="118"/>
      <c r="I205" s="118"/>
      <c r="J205" s="183"/>
      <c r="K205" s="183"/>
      <c r="Q205" s="49"/>
      <c r="R205" s="49"/>
      <c r="S205" s="49"/>
      <c r="T205" s="49"/>
      <c r="U205" s="49"/>
    </row>
    <row r="206" spans="1:21" s="54" customFormat="1" ht="14.5" x14ac:dyDescent="0.3">
      <c r="A206" s="49"/>
      <c r="B206" s="171"/>
      <c r="C206" s="118"/>
      <c r="D206" s="118"/>
      <c r="E206" s="146"/>
      <c r="F206" s="118"/>
      <c r="G206" s="182"/>
      <c r="H206" s="118"/>
      <c r="I206" s="118"/>
      <c r="J206" s="183"/>
      <c r="K206" s="183"/>
      <c r="Q206" s="49"/>
      <c r="R206" s="49"/>
      <c r="S206" s="49"/>
      <c r="T206" s="49"/>
      <c r="U206" s="49"/>
    </row>
    <row r="207" spans="1:21" s="54" customFormat="1" ht="14.5" x14ac:dyDescent="0.3">
      <c r="A207" s="49"/>
      <c r="B207" s="171"/>
      <c r="C207" s="118"/>
      <c r="D207" s="118"/>
      <c r="E207" s="146"/>
      <c r="F207" s="118"/>
      <c r="G207" s="182"/>
      <c r="H207" s="118"/>
      <c r="I207" s="118"/>
      <c r="J207" s="183"/>
      <c r="K207" s="183"/>
      <c r="Q207" s="49"/>
      <c r="R207" s="49"/>
      <c r="S207" s="49"/>
      <c r="T207" s="49"/>
      <c r="U207" s="49"/>
    </row>
    <row r="208" spans="1:21" s="54" customFormat="1" ht="14.5" x14ac:dyDescent="0.3">
      <c r="A208" s="49"/>
      <c r="B208" s="171"/>
      <c r="C208" s="118"/>
      <c r="D208" s="118"/>
      <c r="E208" s="146"/>
      <c r="F208" s="118"/>
      <c r="G208" s="182"/>
      <c r="H208" s="118"/>
      <c r="I208" s="118"/>
      <c r="J208" s="183"/>
      <c r="K208" s="183"/>
      <c r="Q208" s="49"/>
      <c r="R208" s="49"/>
      <c r="S208" s="49"/>
      <c r="T208" s="49"/>
      <c r="U208" s="49"/>
    </row>
    <row r="209" spans="1:21" s="54" customFormat="1" ht="14.5" x14ac:dyDescent="0.3">
      <c r="A209" s="49"/>
      <c r="B209" s="171"/>
      <c r="C209" s="118"/>
      <c r="D209" s="118"/>
      <c r="E209" s="146"/>
      <c r="F209" s="118"/>
      <c r="G209" s="182"/>
      <c r="H209" s="118"/>
      <c r="I209" s="118"/>
      <c r="J209" s="183"/>
      <c r="K209" s="183"/>
      <c r="Q209" s="49"/>
      <c r="R209" s="49"/>
      <c r="S209" s="49"/>
      <c r="T209" s="49"/>
      <c r="U209" s="49"/>
    </row>
    <row r="210" spans="1:21" s="54" customFormat="1" ht="14.5" x14ac:dyDescent="0.3">
      <c r="A210" s="49"/>
      <c r="B210" s="171"/>
      <c r="C210" s="118"/>
      <c r="D210" s="118"/>
      <c r="E210" s="146"/>
      <c r="F210" s="118"/>
      <c r="G210" s="182"/>
      <c r="H210" s="118"/>
      <c r="I210" s="118"/>
      <c r="J210" s="183"/>
      <c r="K210" s="183"/>
      <c r="Q210" s="49"/>
      <c r="R210" s="49"/>
      <c r="S210" s="49"/>
      <c r="T210" s="49"/>
      <c r="U210" s="49"/>
    </row>
    <row r="211" spans="1:21" s="54" customFormat="1" ht="14.5" x14ac:dyDescent="0.3">
      <c r="A211" s="49"/>
      <c r="B211" s="171"/>
      <c r="C211" s="118"/>
      <c r="D211" s="118"/>
      <c r="E211" s="146"/>
      <c r="F211" s="118"/>
      <c r="G211" s="182"/>
      <c r="H211" s="118"/>
      <c r="I211" s="118"/>
      <c r="J211" s="183"/>
      <c r="K211" s="183"/>
      <c r="Q211" s="49"/>
      <c r="R211" s="49"/>
      <c r="S211" s="49"/>
      <c r="T211" s="49"/>
      <c r="U211" s="49"/>
    </row>
    <row r="212" spans="1:21" s="54" customFormat="1" ht="14.5" x14ac:dyDescent="0.3">
      <c r="A212" s="49"/>
      <c r="B212" s="171"/>
      <c r="C212" s="118"/>
      <c r="D212" s="118"/>
      <c r="E212" s="146"/>
      <c r="F212" s="118"/>
      <c r="G212" s="182"/>
      <c r="H212" s="118"/>
      <c r="I212" s="118"/>
      <c r="J212" s="183"/>
      <c r="K212" s="183"/>
      <c r="Q212" s="49"/>
      <c r="R212" s="49"/>
      <c r="S212" s="49"/>
      <c r="T212" s="49"/>
      <c r="U212" s="49"/>
    </row>
    <row r="213" spans="1:21" s="54" customFormat="1" ht="14.5" x14ac:dyDescent="0.3">
      <c r="A213" s="49"/>
      <c r="B213" s="171"/>
      <c r="C213" s="118"/>
      <c r="D213" s="118"/>
      <c r="E213" s="146"/>
      <c r="F213" s="118"/>
      <c r="G213" s="182"/>
      <c r="H213" s="118"/>
      <c r="I213" s="118"/>
      <c r="J213" s="183"/>
      <c r="K213" s="183"/>
      <c r="Q213" s="49"/>
      <c r="R213" s="49"/>
      <c r="S213" s="49"/>
      <c r="T213" s="49"/>
      <c r="U213" s="49"/>
    </row>
    <row r="214" spans="1:21" s="54" customFormat="1" ht="14.5" x14ac:dyDescent="0.3">
      <c r="A214" s="49"/>
      <c r="B214" s="171"/>
      <c r="C214" s="118"/>
      <c r="D214" s="118"/>
      <c r="E214" s="146"/>
      <c r="F214" s="118"/>
      <c r="G214" s="182"/>
      <c r="H214" s="118"/>
      <c r="I214" s="118"/>
      <c r="J214" s="183"/>
      <c r="K214" s="183"/>
      <c r="Q214" s="49"/>
      <c r="R214" s="49"/>
      <c r="S214" s="49"/>
      <c r="T214" s="49"/>
      <c r="U214" s="49"/>
    </row>
    <row r="215" spans="1:21" s="54" customFormat="1" ht="14.5" x14ac:dyDescent="0.3">
      <c r="A215" s="49"/>
      <c r="B215" s="171"/>
      <c r="C215" s="118"/>
      <c r="D215" s="118"/>
      <c r="E215" s="146"/>
      <c r="F215" s="118"/>
      <c r="G215" s="182"/>
      <c r="H215" s="118"/>
      <c r="I215" s="118"/>
      <c r="J215" s="183"/>
      <c r="K215" s="183"/>
      <c r="Q215" s="49"/>
      <c r="R215" s="49"/>
      <c r="S215" s="49"/>
      <c r="T215" s="49"/>
      <c r="U215" s="49"/>
    </row>
    <row r="216" spans="1:21" s="54" customFormat="1" ht="14.5" x14ac:dyDescent="0.3">
      <c r="A216" s="49"/>
      <c r="B216" s="171"/>
      <c r="C216" s="118"/>
      <c r="D216" s="118"/>
      <c r="E216" s="146"/>
      <c r="F216" s="118"/>
      <c r="G216" s="182"/>
      <c r="H216" s="118"/>
      <c r="I216" s="118"/>
      <c r="J216" s="183"/>
      <c r="K216" s="183"/>
      <c r="Q216" s="49"/>
      <c r="R216" s="49"/>
      <c r="S216" s="49"/>
      <c r="T216" s="49"/>
      <c r="U216" s="49"/>
    </row>
    <row r="217" spans="1:21" s="54" customFormat="1" ht="14.5" x14ac:dyDescent="0.3">
      <c r="A217" s="49"/>
      <c r="B217" s="171"/>
      <c r="C217" s="118"/>
      <c r="D217" s="118"/>
      <c r="E217" s="146"/>
      <c r="F217" s="118"/>
      <c r="G217" s="182"/>
      <c r="H217" s="118"/>
      <c r="I217" s="118"/>
      <c r="J217" s="183"/>
      <c r="K217" s="183"/>
      <c r="Q217" s="49"/>
      <c r="R217" s="49"/>
      <c r="S217" s="49"/>
      <c r="T217" s="49"/>
      <c r="U217" s="49"/>
    </row>
    <row r="218" spans="1:21" s="54" customFormat="1" ht="14.5" x14ac:dyDescent="0.3">
      <c r="A218" s="49"/>
      <c r="B218" s="171"/>
      <c r="C218" s="118"/>
      <c r="D218" s="118"/>
      <c r="E218" s="146"/>
      <c r="F218" s="118"/>
      <c r="G218" s="182"/>
      <c r="H218" s="118"/>
      <c r="I218" s="118"/>
      <c r="J218" s="183"/>
      <c r="K218" s="183"/>
      <c r="Q218" s="49"/>
      <c r="R218" s="49"/>
      <c r="S218" s="49"/>
      <c r="T218" s="49"/>
      <c r="U218" s="49"/>
    </row>
    <row r="219" spans="1:21" s="54" customFormat="1" ht="14.5" x14ac:dyDescent="0.3">
      <c r="A219" s="49"/>
      <c r="B219" s="171"/>
      <c r="C219" s="118"/>
      <c r="D219" s="118"/>
      <c r="E219" s="146"/>
      <c r="F219" s="118"/>
      <c r="G219" s="182"/>
      <c r="H219" s="118"/>
      <c r="I219" s="118"/>
      <c r="J219" s="183"/>
      <c r="K219" s="183"/>
      <c r="Q219" s="49"/>
      <c r="R219" s="49"/>
      <c r="S219" s="49"/>
      <c r="T219" s="49"/>
      <c r="U219" s="49"/>
    </row>
    <row r="220" spans="1:21" s="54" customFormat="1" ht="14.5" x14ac:dyDescent="0.3">
      <c r="A220" s="49"/>
      <c r="B220" s="171"/>
      <c r="C220" s="118"/>
      <c r="D220" s="118"/>
      <c r="E220" s="146"/>
      <c r="F220" s="118"/>
      <c r="G220" s="182"/>
      <c r="H220" s="118"/>
      <c r="I220" s="118"/>
      <c r="J220" s="183"/>
      <c r="K220" s="183"/>
      <c r="Q220" s="49"/>
      <c r="R220" s="49"/>
      <c r="S220" s="49"/>
      <c r="T220" s="49"/>
      <c r="U220" s="49"/>
    </row>
    <row r="221" spans="1:21" s="54" customFormat="1" ht="14.5" x14ac:dyDescent="0.3">
      <c r="A221" s="49"/>
      <c r="B221" s="171"/>
      <c r="C221" s="118"/>
      <c r="D221" s="118"/>
      <c r="E221" s="146"/>
      <c r="F221" s="118"/>
      <c r="G221" s="182"/>
      <c r="H221" s="118"/>
      <c r="I221" s="118"/>
      <c r="J221" s="183"/>
      <c r="K221" s="183"/>
      <c r="Q221" s="49"/>
      <c r="R221" s="49"/>
      <c r="S221" s="49"/>
      <c r="T221" s="49"/>
      <c r="U221" s="49"/>
    </row>
    <row r="222" spans="1:21" s="54" customFormat="1" ht="14.5" x14ac:dyDescent="0.3">
      <c r="A222" s="49"/>
      <c r="B222" s="171"/>
      <c r="C222" s="118"/>
      <c r="D222" s="118"/>
      <c r="E222" s="146"/>
      <c r="F222" s="118"/>
      <c r="G222" s="182"/>
      <c r="H222" s="118"/>
      <c r="I222" s="118"/>
      <c r="J222" s="183"/>
      <c r="K222" s="183"/>
      <c r="Q222" s="49"/>
      <c r="R222" s="49"/>
      <c r="S222" s="49"/>
      <c r="T222" s="49"/>
      <c r="U222" s="49"/>
    </row>
    <row r="223" spans="1:21" s="54" customFormat="1" ht="14.5" x14ac:dyDescent="0.3">
      <c r="A223" s="49"/>
      <c r="B223" s="171"/>
      <c r="C223" s="118"/>
      <c r="D223" s="118"/>
      <c r="E223" s="146"/>
      <c r="F223" s="118"/>
      <c r="G223" s="182"/>
      <c r="H223" s="118"/>
      <c r="I223" s="118"/>
      <c r="J223" s="183"/>
      <c r="K223" s="183"/>
      <c r="Q223" s="49"/>
      <c r="R223" s="49"/>
      <c r="S223" s="49"/>
      <c r="T223" s="49"/>
      <c r="U223" s="49"/>
    </row>
    <row r="224" spans="1:21" s="54" customFormat="1" ht="14.5" x14ac:dyDescent="0.3">
      <c r="A224" s="49"/>
      <c r="B224" s="171"/>
      <c r="C224" s="118"/>
      <c r="D224" s="118"/>
      <c r="E224" s="146"/>
      <c r="F224" s="118"/>
      <c r="G224" s="182"/>
      <c r="H224" s="118"/>
      <c r="I224" s="118"/>
      <c r="J224" s="183"/>
      <c r="K224" s="183"/>
      <c r="Q224" s="49"/>
      <c r="R224" s="49"/>
      <c r="S224" s="49"/>
      <c r="T224" s="49"/>
      <c r="U224" s="49"/>
    </row>
    <row r="225" spans="1:21" s="54" customFormat="1" ht="14.5" x14ac:dyDescent="0.3">
      <c r="A225" s="49"/>
      <c r="B225" s="171"/>
      <c r="C225" s="118"/>
      <c r="D225" s="118"/>
      <c r="E225" s="146"/>
      <c r="F225" s="118"/>
      <c r="G225" s="182"/>
      <c r="H225" s="118"/>
      <c r="I225" s="118"/>
      <c r="J225" s="183"/>
      <c r="K225" s="183"/>
      <c r="Q225" s="49"/>
      <c r="R225" s="49"/>
      <c r="S225" s="49"/>
      <c r="T225" s="49"/>
      <c r="U225" s="49"/>
    </row>
    <row r="226" spans="1:21" s="54" customFormat="1" ht="14.5" x14ac:dyDescent="0.3">
      <c r="A226" s="49"/>
      <c r="B226" s="171"/>
      <c r="C226" s="118"/>
      <c r="D226" s="118"/>
      <c r="E226" s="146"/>
      <c r="F226" s="118"/>
      <c r="G226" s="182"/>
      <c r="H226" s="118"/>
      <c r="I226" s="118"/>
      <c r="J226" s="183"/>
      <c r="K226" s="183"/>
      <c r="Q226" s="49"/>
      <c r="R226" s="49"/>
      <c r="S226" s="49"/>
      <c r="T226" s="49"/>
      <c r="U226" s="49"/>
    </row>
    <row r="227" spans="1:21" s="54" customFormat="1" ht="14.5" x14ac:dyDescent="0.3">
      <c r="A227" s="49"/>
      <c r="B227" s="171"/>
      <c r="C227" s="118"/>
      <c r="D227" s="118"/>
      <c r="E227" s="146"/>
      <c r="F227" s="118"/>
      <c r="G227" s="182"/>
      <c r="H227" s="118"/>
      <c r="I227" s="118"/>
      <c r="J227" s="183"/>
      <c r="K227" s="183"/>
      <c r="Q227" s="49"/>
      <c r="R227" s="49"/>
      <c r="S227" s="49"/>
      <c r="T227" s="49"/>
      <c r="U227" s="49"/>
    </row>
    <row r="228" spans="1:21" s="54" customFormat="1" ht="14.5" x14ac:dyDescent="0.3">
      <c r="A228" s="49"/>
      <c r="B228" s="171"/>
      <c r="C228" s="118"/>
      <c r="D228" s="118"/>
      <c r="E228" s="146"/>
      <c r="F228" s="118"/>
      <c r="G228" s="182"/>
      <c r="H228" s="118"/>
      <c r="I228" s="118"/>
      <c r="J228" s="183"/>
      <c r="K228" s="183"/>
      <c r="Q228" s="49"/>
      <c r="R228" s="49"/>
      <c r="S228" s="49"/>
      <c r="T228" s="49"/>
      <c r="U228" s="49"/>
    </row>
    <row r="229" spans="1:21" s="54" customFormat="1" ht="14.5" x14ac:dyDescent="0.3">
      <c r="A229" s="49"/>
      <c r="B229" s="171"/>
      <c r="C229" s="118"/>
      <c r="D229" s="118"/>
      <c r="E229" s="146"/>
      <c r="F229" s="118"/>
      <c r="G229" s="182"/>
      <c r="H229" s="118"/>
      <c r="I229" s="118"/>
      <c r="J229" s="183"/>
      <c r="K229" s="183"/>
      <c r="Q229" s="49"/>
      <c r="R229" s="49"/>
      <c r="S229" s="49"/>
      <c r="T229" s="49"/>
      <c r="U229" s="49"/>
    </row>
    <row r="230" spans="1:21" s="54" customFormat="1" ht="14.5" x14ac:dyDescent="0.3">
      <c r="A230" s="49"/>
      <c r="B230" s="171"/>
      <c r="C230" s="118"/>
      <c r="D230" s="118"/>
      <c r="E230" s="146"/>
      <c r="F230" s="118"/>
      <c r="G230" s="182"/>
      <c r="H230" s="118"/>
      <c r="I230" s="118"/>
      <c r="J230" s="183"/>
      <c r="K230" s="183"/>
      <c r="Q230" s="49"/>
      <c r="R230" s="49"/>
      <c r="S230" s="49"/>
      <c r="T230" s="49"/>
      <c r="U230" s="49"/>
    </row>
    <row r="231" spans="1:21" s="54" customFormat="1" ht="14.5" x14ac:dyDescent="0.3">
      <c r="A231" s="49"/>
      <c r="B231" s="171"/>
      <c r="C231" s="118"/>
      <c r="D231" s="118"/>
      <c r="E231" s="146"/>
      <c r="F231" s="118"/>
      <c r="G231" s="182"/>
      <c r="H231" s="118"/>
      <c r="I231" s="118"/>
      <c r="J231" s="183"/>
      <c r="K231" s="183"/>
      <c r="Q231" s="49"/>
      <c r="R231" s="49"/>
      <c r="S231" s="49"/>
      <c r="T231" s="49"/>
      <c r="U231" s="49"/>
    </row>
    <row r="232" spans="1:21" s="54" customFormat="1" ht="14.5" x14ac:dyDescent="0.3">
      <c r="A232" s="49"/>
      <c r="B232" s="171"/>
      <c r="C232" s="118"/>
      <c r="D232" s="118"/>
      <c r="E232" s="146"/>
      <c r="F232" s="118"/>
      <c r="G232" s="182"/>
      <c r="H232" s="118"/>
      <c r="I232" s="118"/>
      <c r="J232" s="183"/>
      <c r="K232" s="183"/>
      <c r="Q232" s="49"/>
      <c r="R232" s="49"/>
      <c r="S232" s="49"/>
      <c r="T232" s="49"/>
      <c r="U232" s="49"/>
    </row>
    <row r="233" spans="1:21" s="54" customFormat="1" ht="14.5" x14ac:dyDescent="0.3">
      <c r="A233" s="49"/>
      <c r="B233" s="171"/>
      <c r="C233" s="118"/>
      <c r="D233" s="118"/>
      <c r="E233" s="146"/>
      <c r="F233" s="118"/>
      <c r="G233" s="182"/>
      <c r="H233" s="118"/>
      <c r="I233" s="118"/>
      <c r="J233" s="183"/>
      <c r="K233" s="183"/>
      <c r="Q233" s="49"/>
      <c r="R233" s="49"/>
      <c r="S233" s="49"/>
      <c r="T233" s="49"/>
      <c r="U233" s="49"/>
    </row>
    <row r="234" spans="1:21" s="54" customFormat="1" ht="14.5" x14ac:dyDescent="0.3">
      <c r="A234" s="49"/>
      <c r="B234" s="171"/>
      <c r="C234" s="118"/>
      <c r="D234" s="118"/>
      <c r="E234" s="146"/>
      <c r="F234" s="118"/>
      <c r="G234" s="182"/>
      <c r="H234" s="118"/>
      <c r="I234" s="118"/>
      <c r="J234" s="183"/>
      <c r="K234" s="183"/>
      <c r="Q234" s="49"/>
      <c r="R234" s="49"/>
      <c r="S234" s="49"/>
      <c r="T234" s="49"/>
      <c r="U234" s="49"/>
    </row>
    <row r="235" spans="1:21" s="54" customFormat="1" ht="14.5" x14ac:dyDescent="0.3">
      <c r="A235" s="49"/>
      <c r="B235" s="171"/>
      <c r="C235" s="118"/>
      <c r="D235" s="118"/>
      <c r="E235" s="146"/>
      <c r="F235" s="118"/>
      <c r="G235" s="182"/>
      <c r="H235" s="118"/>
      <c r="I235" s="118"/>
      <c r="J235" s="183"/>
      <c r="K235" s="183"/>
      <c r="Q235" s="49"/>
      <c r="R235" s="49"/>
      <c r="S235" s="49"/>
      <c r="T235" s="49"/>
      <c r="U235" s="49"/>
    </row>
    <row r="236" spans="1:21" s="54" customFormat="1" ht="14.5" x14ac:dyDescent="0.3">
      <c r="A236" s="49"/>
      <c r="B236" s="171"/>
      <c r="C236" s="118"/>
      <c r="D236" s="118"/>
      <c r="E236" s="146"/>
      <c r="F236" s="118"/>
      <c r="G236" s="182"/>
      <c r="H236" s="118"/>
      <c r="I236" s="118"/>
      <c r="J236" s="183"/>
      <c r="K236" s="183"/>
      <c r="Q236" s="49"/>
      <c r="R236" s="49"/>
      <c r="S236" s="49"/>
      <c r="T236" s="49"/>
      <c r="U236" s="49"/>
    </row>
    <row r="237" spans="1:21" s="54" customFormat="1" ht="14.5" x14ac:dyDescent="0.3">
      <c r="A237" s="49"/>
      <c r="B237" s="171"/>
      <c r="C237" s="118"/>
      <c r="D237" s="118"/>
      <c r="E237" s="146"/>
      <c r="F237" s="118"/>
      <c r="G237" s="182"/>
      <c r="H237" s="118"/>
      <c r="I237" s="118"/>
      <c r="J237" s="183"/>
      <c r="K237" s="183"/>
      <c r="Q237" s="49"/>
      <c r="R237" s="49"/>
      <c r="S237" s="49"/>
      <c r="T237" s="49"/>
      <c r="U237" s="49"/>
    </row>
    <row r="238" spans="1:21" s="54" customFormat="1" ht="14.5" x14ac:dyDescent="0.3">
      <c r="A238" s="49"/>
      <c r="B238" s="171"/>
      <c r="C238" s="118"/>
      <c r="D238" s="118"/>
      <c r="E238" s="146"/>
      <c r="F238" s="118"/>
      <c r="G238" s="182"/>
      <c r="H238" s="118"/>
      <c r="I238" s="118"/>
      <c r="J238" s="183"/>
      <c r="K238" s="183"/>
      <c r="Q238" s="49"/>
      <c r="R238" s="49"/>
      <c r="S238" s="49"/>
      <c r="T238" s="49"/>
      <c r="U238" s="49"/>
    </row>
    <row r="239" spans="1:21" s="54" customFormat="1" ht="14.5" x14ac:dyDescent="0.3">
      <c r="A239" s="49"/>
      <c r="B239" s="171"/>
      <c r="C239" s="118"/>
      <c r="D239" s="118"/>
      <c r="E239" s="146"/>
      <c r="F239" s="118"/>
      <c r="G239" s="182"/>
      <c r="H239" s="118"/>
      <c r="I239" s="118"/>
      <c r="J239" s="183"/>
      <c r="K239" s="183"/>
      <c r="Q239" s="49"/>
      <c r="R239" s="49"/>
      <c r="S239" s="49"/>
      <c r="T239" s="49"/>
      <c r="U239" s="49"/>
    </row>
    <row r="240" spans="1:21" s="54" customFormat="1" ht="14.5" x14ac:dyDescent="0.3">
      <c r="A240" s="49"/>
      <c r="B240" s="171"/>
      <c r="C240" s="118"/>
      <c r="D240" s="118"/>
      <c r="E240" s="146"/>
      <c r="F240" s="118"/>
      <c r="G240" s="182"/>
      <c r="H240" s="118"/>
      <c r="I240" s="118"/>
      <c r="J240" s="183"/>
      <c r="K240" s="183"/>
      <c r="Q240" s="49"/>
      <c r="R240" s="49"/>
      <c r="S240" s="49"/>
      <c r="T240" s="49"/>
      <c r="U240" s="49"/>
    </row>
    <row r="241" spans="1:21" s="54" customFormat="1" ht="14.5" x14ac:dyDescent="0.3">
      <c r="A241" s="49"/>
      <c r="B241" s="171"/>
      <c r="C241" s="118"/>
      <c r="D241" s="118"/>
      <c r="E241" s="146"/>
      <c r="F241" s="118"/>
      <c r="G241" s="182"/>
      <c r="H241" s="118"/>
      <c r="I241" s="118"/>
      <c r="J241" s="183"/>
      <c r="K241" s="183"/>
      <c r="Q241" s="49"/>
      <c r="R241" s="49"/>
      <c r="S241" s="49"/>
      <c r="T241" s="49"/>
      <c r="U241" s="49"/>
    </row>
    <row r="242" spans="1:21" s="54" customFormat="1" ht="14.5" x14ac:dyDescent="0.3">
      <c r="A242" s="49"/>
      <c r="B242" s="171"/>
      <c r="C242" s="118"/>
      <c r="D242" s="118"/>
      <c r="E242" s="146"/>
      <c r="F242" s="118"/>
      <c r="G242" s="182"/>
      <c r="H242" s="118"/>
      <c r="I242" s="118"/>
      <c r="J242" s="183"/>
      <c r="K242" s="183"/>
      <c r="Q242" s="49"/>
      <c r="R242" s="49"/>
      <c r="S242" s="49"/>
      <c r="T242" s="49"/>
      <c r="U242" s="49"/>
    </row>
    <row r="243" spans="1:21" s="54" customFormat="1" ht="14.5" x14ac:dyDescent="0.3">
      <c r="A243" s="49"/>
      <c r="B243" s="171"/>
      <c r="C243" s="118"/>
      <c r="D243" s="118"/>
      <c r="E243" s="146"/>
      <c r="F243" s="118"/>
      <c r="G243" s="182"/>
      <c r="H243" s="118"/>
      <c r="I243" s="118"/>
      <c r="J243" s="183"/>
      <c r="K243" s="183"/>
      <c r="Q243" s="49"/>
      <c r="R243" s="49"/>
      <c r="S243" s="49"/>
      <c r="T243" s="49"/>
      <c r="U243" s="49"/>
    </row>
    <row r="244" spans="1:21" s="54" customFormat="1" ht="14.5" x14ac:dyDescent="0.3">
      <c r="A244" s="49"/>
      <c r="B244" s="171"/>
      <c r="C244" s="118"/>
      <c r="D244" s="118"/>
      <c r="E244" s="146"/>
      <c r="F244" s="118"/>
      <c r="G244" s="182"/>
      <c r="H244" s="118"/>
      <c r="I244" s="118"/>
      <c r="J244" s="183"/>
      <c r="K244" s="183"/>
      <c r="Q244" s="49"/>
      <c r="R244" s="49"/>
      <c r="S244" s="49"/>
      <c r="T244" s="49"/>
      <c r="U244" s="49"/>
    </row>
    <row r="245" spans="1:21" s="54" customFormat="1" ht="14.5" x14ac:dyDescent="0.3">
      <c r="A245" s="49"/>
      <c r="B245" s="171"/>
      <c r="C245" s="118"/>
      <c r="D245" s="118"/>
      <c r="E245" s="146"/>
      <c r="F245" s="118"/>
      <c r="G245" s="182"/>
      <c r="H245" s="118"/>
      <c r="I245" s="118"/>
      <c r="J245" s="183"/>
      <c r="K245" s="183"/>
      <c r="Q245" s="49"/>
      <c r="R245" s="49"/>
      <c r="S245" s="49"/>
      <c r="T245" s="49"/>
      <c r="U245" s="49"/>
    </row>
    <row r="246" spans="1:21" s="54" customFormat="1" ht="14.5" x14ac:dyDescent="0.3">
      <c r="A246" s="49"/>
      <c r="B246" s="171"/>
      <c r="C246" s="118"/>
      <c r="D246" s="118"/>
      <c r="E246" s="146"/>
      <c r="F246" s="118"/>
      <c r="G246" s="182"/>
      <c r="H246" s="118"/>
      <c r="I246" s="118"/>
      <c r="J246" s="183"/>
      <c r="K246" s="183"/>
      <c r="Q246" s="49"/>
      <c r="R246" s="49"/>
      <c r="S246" s="49"/>
      <c r="T246" s="49"/>
      <c r="U246" s="49"/>
    </row>
    <row r="247" spans="1:21" s="54" customFormat="1" ht="14.5" x14ac:dyDescent="0.3">
      <c r="A247" s="49"/>
      <c r="B247" s="171"/>
      <c r="C247" s="118"/>
      <c r="D247" s="118"/>
      <c r="E247" s="146"/>
      <c r="F247" s="118"/>
      <c r="G247" s="182"/>
      <c r="H247" s="118"/>
      <c r="I247" s="118"/>
      <c r="J247" s="183"/>
      <c r="K247" s="183"/>
      <c r="Q247" s="49"/>
      <c r="R247" s="49"/>
      <c r="S247" s="49"/>
      <c r="T247" s="49"/>
      <c r="U247" s="49"/>
    </row>
    <row r="248" spans="1:21" s="54" customFormat="1" ht="14.5" x14ac:dyDescent="0.3">
      <c r="A248" s="49"/>
      <c r="B248" s="171"/>
      <c r="C248" s="118"/>
      <c r="D248" s="118"/>
      <c r="E248" s="146"/>
      <c r="F248" s="118"/>
      <c r="G248" s="182"/>
      <c r="H248" s="118"/>
      <c r="I248" s="118"/>
      <c r="J248" s="183"/>
      <c r="K248" s="183"/>
      <c r="Q248" s="49"/>
      <c r="R248" s="49"/>
      <c r="S248" s="49"/>
      <c r="T248" s="49"/>
      <c r="U248" s="49"/>
    </row>
    <row r="249" spans="1:21" s="54" customFormat="1" ht="14.5" x14ac:dyDescent="0.3">
      <c r="A249" s="49"/>
      <c r="B249" s="171"/>
      <c r="C249" s="118"/>
      <c r="D249" s="118"/>
      <c r="E249" s="146"/>
      <c r="F249" s="118"/>
      <c r="G249" s="182"/>
      <c r="H249" s="118"/>
      <c r="I249" s="118"/>
      <c r="J249" s="183"/>
      <c r="K249" s="183"/>
      <c r="Q249" s="49"/>
      <c r="R249" s="49"/>
      <c r="S249" s="49"/>
      <c r="T249" s="49"/>
      <c r="U249" s="49"/>
    </row>
    <row r="250" spans="1:21" s="54" customFormat="1" ht="14.5" x14ac:dyDescent="0.3">
      <c r="A250" s="49"/>
      <c r="B250" s="171"/>
      <c r="C250" s="118"/>
      <c r="D250" s="118"/>
      <c r="E250" s="146"/>
      <c r="F250" s="118"/>
      <c r="G250" s="182"/>
      <c r="H250" s="118"/>
      <c r="I250" s="118"/>
      <c r="J250" s="183"/>
      <c r="K250" s="183"/>
      <c r="Q250" s="49"/>
      <c r="R250" s="49"/>
      <c r="S250" s="49"/>
      <c r="T250" s="49"/>
      <c r="U250" s="49"/>
    </row>
    <row r="251" spans="1:21" s="54" customFormat="1" ht="14.5" x14ac:dyDescent="0.3">
      <c r="A251" s="49"/>
      <c r="B251" s="171"/>
      <c r="C251" s="118"/>
      <c r="D251" s="118"/>
      <c r="E251" s="146"/>
      <c r="F251" s="118"/>
      <c r="G251" s="182"/>
      <c r="H251" s="118"/>
      <c r="I251" s="118"/>
      <c r="J251" s="183"/>
      <c r="K251" s="183"/>
      <c r="Q251" s="49"/>
      <c r="R251" s="49"/>
      <c r="S251" s="49"/>
      <c r="T251" s="49"/>
      <c r="U251" s="49"/>
    </row>
    <row r="252" spans="1:21" s="54" customFormat="1" ht="14.5" x14ac:dyDescent="0.3">
      <c r="A252" s="49"/>
      <c r="B252" s="171"/>
      <c r="C252" s="118"/>
      <c r="D252" s="118"/>
      <c r="E252" s="146"/>
      <c r="F252" s="118"/>
      <c r="G252" s="182"/>
      <c r="H252" s="118"/>
      <c r="I252" s="118"/>
      <c r="J252" s="183"/>
      <c r="K252" s="183"/>
      <c r="Q252" s="49"/>
      <c r="R252" s="49"/>
      <c r="S252" s="49"/>
      <c r="T252" s="49"/>
      <c r="U252" s="49"/>
    </row>
    <row r="253" spans="1:21" s="54" customFormat="1" ht="14.5" x14ac:dyDescent="0.3">
      <c r="A253" s="49"/>
      <c r="B253" s="171"/>
      <c r="C253" s="118"/>
      <c r="D253" s="118"/>
      <c r="E253" s="146"/>
      <c r="F253" s="118"/>
      <c r="G253" s="182"/>
      <c r="H253" s="118"/>
      <c r="I253" s="118"/>
      <c r="J253" s="183"/>
      <c r="K253" s="183"/>
      <c r="Q253" s="49"/>
      <c r="R253" s="49"/>
      <c r="S253" s="49"/>
      <c r="T253" s="49"/>
      <c r="U253" s="49"/>
    </row>
    <row r="254" spans="1:21" s="54" customFormat="1" ht="14.5" x14ac:dyDescent="0.3">
      <c r="A254" s="49"/>
      <c r="B254" s="171"/>
      <c r="C254" s="118"/>
      <c r="D254" s="118"/>
      <c r="E254" s="146"/>
      <c r="F254" s="118"/>
      <c r="G254" s="182"/>
      <c r="H254" s="118"/>
      <c r="I254" s="118"/>
      <c r="J254" s="183"/>
      <c r="K254" s="183"/>
      <c r="Q254" s="49"/>
      <c r="R254" s="49"/>
      <c r="S254" s="49"/>
      <c r="T254" s="49"/>
      <c r="U254" s="49"/>
    </row>
    <row r="255" spans="1:21" s="54" customFormat="1" ht="14.5" x14ac:dyDescent="0.3">
      <c r="A255" s="49"/>
      <c r="B255" s="171"/>
      <c r="C255" s="118"/>
      <c r="D255" s="118"/>
      <c r="E255" s="146"/>
      <c r="F255" s="118"/>
      <c r="G255" s="182"/>
      <c r="H255" s="118"/>
      <c r="I255" s="118"/>
      <c r="J255" s="183"/>
      <c r="K255" s="183"/>
      <c r="Q255" s="49"/>
      <c r="R255" s="49"/>
      <c r="S255" s="49"/>
      <c r="T255" s="49"/>
      <c r="U255" s="49"/>
    </row>
    <row r="256" spans="1:21" s="54" customFormat="1" ht="14.5" x14ac:dyDescent="0.3">
      <c r="A256" s="49"/>
      <c r="B256" s="171"/>
      <c r="C256" s="118"/>
      <c r="D256" s="118"/>
      <c r="E256" s="146"/>
      <c r="F256" s="118"/>
      <c r="G256" s="182"/>
      <c r="H256" s="118"/>
      <c r="I256" s="118"/>
      <c r="J256" s="183"/>
      <c r="K256" s="183"/>
      <c r="Q256" s="49"/>
      <c r="R256" s="49"/>
      <c r="S256" s="49"/>
      <c r="T256" s="49"/>
      <c r="U256" s="49"/>
    </row>
    <row r="257" spans="1:21" s="54" customFormat="1" ht="14.5" x14ac:dyDescent="0.3">
      <c r="A257" s="49"/>
      <c r="B257" s="171"/>
      <c r="C257" s="118"/>
      <c r="D257" s="118"/>
      <c r="E257" s="146"/>
      <c r="F257" s="118"/>
      <c r="G257" s="182"/>
      <c r="H257" s="118"/>
      <c r="I257" s="118"/>
      <c r="J257" s="183"/>
      <c r="K257" s="183"/>
      <c r="Q257" s="49"/>
      <c r="R257" s="49"/>
      <c r="S257" s="49"/>
      <c r="T257" s="49"/>
      <c r="U257" s="49"/>
    </row>
    <row r="258" spans="1:21" s="54" customFormat="1" ht="14.5" x14ac:dyDescent="0.3">
      <c r="A258" s="49"/>
      <c r="B258" s="171"/>
      <c r="C258" s="118"/>
      <c r="D258" s="118"/>
      <c r="E258" s="146"/>
      <c r="F258" s="118"/>
      <c r="G258" s="182"/>
      <c r="H258" s="118"/>
      <c r="I258" s="118"/>
      <c r="J258" s="183"/>
      <c r="K258" s="183"/>
      <c r="Q258" s="49"/>
      <c r="R258" s="49"/>
      <c r="S258" s="49"/>
      <c r="T258" s="49"/>
      <c r="U258" s="49"/>
    </row>
    <row r="259" spans="1:21" s="54" customFormat="1" ht="14.5" x14ac:dyDescent="0.3">
      <c r="A259" s="49"/>
      <c r="B259" s="171"/>
      <c r="C259" s="118"/>
      <c r="D259" s="118"/>
      <c r="E259" s="146"/>
      <c r="F259" s="118"/>
      <c r="G259" s="182"/>
      <c r="H259" s="118"/>
      <c r="I259" s="118"/>
      <c r="J259" s="183"/>
      <c r="K259" s="183"/>
      <c r="Q259" s="49"/>
      <c r="R259" s="49"/>
      <c r="S259" s="49"/>
      <c r="T259" s="49"/>
      <c r="U259" s="49"/>
    </row>
    <row r="260" spans="1:21" s="54" customFormat="1" ht="14.5" x14ac:dyDescent="0.3">
      <c r="A260" s="49"/>
      <c r="B260" s="171"/>
      <c r="C260" s="118"/>
      <c r="D260" s="118"/>
      <c r="E260" s="146"/>
      <c r="F260" s="118"/>
      <c r="G260" s="182"/>
      <c r="H260" s="118"/>
      <c r="I260" s="118"/>
      <c r="J260" s="183"/>
      <c r="K260" s="183"/>
      <c r="Q260" s="49"/>
      <c r="R260" s="49"/>
      <c r="S260" s="49"/>
      <c r="T260" s="49"/>
      <c r="U260" s="49"/>
    </row>
    <row r="261" spans="1:21" s="54" customFormat="1" ht="14.5" x14ac:dyDescent="0.3">
      <c r="A261" s="49"/>
      <c r="B261" s="171"/>
      <c r="C261" s="118"/>
      <c r="D261" s="118"/>
      <c r="E261" s="146"/>
      <c r="F261" s="118"/>
      <c r="G261" s="182"/>
      <c r="H261" s="118"/>
      <c r="I261" s="118"/>
      <c r="J261" s="183"/>
      <c r="K261" s="183"/>
      <c r="Q261" s="49"/>
      <c r="R261" s="49"/>
      <c r="S261" s="49"/>
      <c r="T261" s="49"/>
      <c r="U261" s="49"/>
    </row>
    <row r="262" spans="1:21" s="54" customFormat="1" ht="14.5" x14ac:dyDescent="0.3">
      <c r="A262" s="49"/>
      <c r="B262" s="171"/>
      <c r="C262" s="118"/>
      <c r="D262" s="118"/>
      <c r="E262" s="146"/>
      <c r="F262" s="118"/>
      <c r="G262" s="182"/>
      <c r="H262" s="118"/>
      <c r="I262" s="118"/>
      <c r="J262" s="183"/>
      <c r="K262" s="183"/>
      <c r="Q262" s="49"/>
      <c r="R262" s="49"/>
      <c r="S262" s="49"/>
      <c r="T262" s="49"/>
      <c r="U262" s="49"/>
    </row>
    <row r="263" spans="1:21" s="54" customFormat="1" ht="14.5" x14ac:dyDescent="0.3">
      <c r="A263" s="49"/>
      <c r="B263" s="171"/>
      <c r="C263" s="118"/>
      <c r="D263" s="118"/>
      <c r="E263" s="146"/>
      <c r="F263" s="118"/>
      <c r="G263" s="182"/>
      <c r="H263" s="118"/>
      <c r="I263" s="118"/>
      <c r="J263" s="183"/>
      <c r="K263" s="183"/>
      <c r="Q263" s="49"/>
      <c r="R263" s="49"/>
      <c r="S263" s="49"/>
      <c r="T263" s="49"/>
      <c r="U263" s="49"/>
    </row>
    <row r="264" spans="1:21" s="54" customFormat="1" ht="14.5" x14ac:dyDescent="0.3">
      <c r="A264" s="49"/>
      <c r="B264" s="171"/>
      <c r="C264" s="118"/>
      <c r="D264" s="118"/>
      <c r="E264" s="146"/>
      <c r="F264" s="118"/>
      <c r="G264" s="182"/>
      <c r="H264" s="118"/>
      <c r="I264" s="118"/>
      <c r="J264" s="183"/>
      <c r="K264" s="183"/>
      <c r="Q264" s="49"/>
      <c r="R264" s="49"/>
      <c r="S264" s="49"/>
      <c r="T264" s="49"/>
      <c r="U264" s="49"/>
    </row>
    <row r="265" spans="1:21" s="54" customFormat="1" ht="14.5" x14ac:dyDescent="0.3">
      <c r="A265" s="49"/>
      <c r="B265" s="171"/>
      <c r="C265" s="118"/>
      <c r="D265" s="118"/>
      <c r="E265" s="146"/>
      <c r="F265" s="118"/>
      <c r="G265" s="182"/>
      <c r="H265" s="118"/>
      <c r="I265" s="118"/>
      <c r="J265" s="183"/>
      <c r="K265" s="183"/>
      <c r="Q265" s="49"/>
      <c r="R265" s="49"/>
      <c r="S265" s="49"/>
      <c r="T265" s="49"/>
      <c r="U265" s="49"/>
    </row>
    <row r="266" spans="1:21" s="54" customFormat="1" ht="14.5" x14ac:dyDescent="0.3">
      <c r="A266" s="49"/>
      <c r="B266" s="171"/>
      <c r="C266" s="118"/>
      <c r="D266" s="118"/>
      <c r="E266" s="146"/>
      <c r="F266" s="118"/>
      <c r="G266" s="182"/>
      <c r="H266" s="118"/>
      <c r="I266" s="118"/>
      <c r="J266" s="183"/>
      <c r="K266" s="183"/>
      <c r="Q266" s="49"/>
      <c r="R266" s="49"/>
      <c r="S266" s="49"/>
      <c r="T266" s="49"/>
      <c r="U266" s="49"/>
    </row>
    <row r="267" spans="1:21" s="54" customFormat="1" ht="14.5" x14ac:dyDescent="0.3">
      <c r="A267" s="49"/>
      <c r="B267" s="171"/>
      <c r="C267" s="118"/>
      <c r="D267" s="118"/>
      <c r="E267" s="146"/>
      <c r="F267" s="118"/>
      <c r="G267" s="182"/>
      <c r="H267" s="118"/>
      <c r="I267" s="118"/>
      <c r="J267" s="183"/>
      <c r="K267" s="183"/>
      <c r="Q267" s="49"/>
      <c r="R267" s="49"/>
      <c r="S267" s="49"/>
      <c r="T267" s="49"/>
      <c r="U267" s="49"/>
    </row>
    <row r="268" spans="1:21" s="54" customFormat="1" ht="14.5" x14ac:dyDescent="0.3">
      <c r="A268" s="49"/>
      <c r="B268" s="171"/>
      <c r="C268" s="118"/>
      <c r="D268" s="118"/>
      <c r="E268" s="146"/>
      <c r="F268" s="118"/>
      <c r="G268" s="182"/>
      <c r="H268" s="118"/>
      <c r="I268" s="118"/>
      <c r="J268" s="183"/>
      <c r="K268" s="183"/>
      <c r="Q268" s="49"/>
      <c r="R268" s="49"/>
      <c r="S268" s="49"/>
      <c r="T268" s="49"/>
      <c r="U268" s="49"/>
    </row>
    <row r="269" spans="1:21" s="54" customFormat="1" ht="14.5" x14ac:dyDescent="0.3">
      <c r="A269" s="49"/>
      <c r="B269" s="171"/>
      <c r="C269" s="118"/>
      <c r="D269" s="118"/>
      <c r="E269" s="146"/>
      <c r="F269" s="118"/>
      <c r="G269" s="182"/>
      <c r="H269" s="118"/>
      <c r="I269" s="118"/>
      <c r="J269" s="183"/>
      <c r="K269" s="183"/>
      <c r="Q269" s="49"/>
      <c r="R269" s="49"/>
      <c r="S269" s="49"/>
      <c r="T269" s="49"/>
      <c r="U269" s="49"/>
    </row>
    <row r="270" spans="1:21" s="54" customFormat="1" ht="14.5" x14ac:dyDescent="0.3">
      <c r="A270" s="49"/>
      <c r="B270" s="171"/>
      <c r="C270" s="118"/>
      <c r="D270" s="118"/>
      <c r="E270" s="146"/>
      <c r="F270" s="118"/>
      <c r="G270" s="182"/>
      <c r="H270" s="118"/>
      <c r="I270" s="118"/>
      <c r="J270" s="183"/>
      <c r="K270" s="183"/>
      <c r="Q270" s="49"/>
      <c r="R270" s="49"/>
      <c r="S270" s="49"/>
      <c r="T270" s="49"/>
      <c r="U270" s="49"/>
    </row>
    <row r="271" spans="1:21" s="54" customFormat="1" ht="14.5" x14ac:dyDescent="0.3">
      <c r="A271" s="49"/>
      <c r="B271" s="171"/>
      <c r="C271" s="118"/>
      <c r="D271" s="118"/>
      <c r="E271" s="146"/>
      <c r="F271" s="118"/>
      <c r="G271" s="182"/>
      <c r="H271" s="118"/>
      <c r="I271" s="118"/>
      <c r="J271" s="183"/>
      <c r="K271" s="183"/>
      <c r="Q271" s="49"/>
      <c r="R271" s="49"/>
      <c r="S271" s="49"/>
      <c r="T271" s="49"/>
      <c r="U271" s="49"/>
    </row>
    <row r="272" spans="1:21" s="54" customFormat="1" ht="14.5" x14ac:dyDescent="0.3">
      <c r="A272" s="49"/>
      <c r="B272" s="171"/>
      <c r="C272" s="118"/>
      <c r="D272" s="118"/>
      <c r="E272" s="146"/>
      <c r="F272" s="118"/>
      <c r="G272" s="182"/>
      <c r="H272" s="118"/>
      <c r="I272" s="118"/>
      <c r="J272" s="183"/>
      <c r="K272" s="183"/>
      <c r="Q272" s="49"/>
      <c r="R272" s="49"/>
      <c r="S272" s="49"/>
      <c r="T272" s="49"/>
      <c r="U272" s="49"/>
    </row>
    <row r="273" spans="1:21" s="54" customFormat="1" ht="14.5" x14ac:dyDescent="0.3">
      <c r="A273" s="49"/>
      <c r="B273" s="171"/>
      <c r="C273" s="118"/>
      <c r="D273" s="118"/>
      <c r="E273" s="146"/>
      <c r="F273" s="118"/>
      <c r="G273" s="182"/>
      <c r="H273" s="118"/>
      <c r="I273" s="118"/>
      <c r="J273" s="183"/>
      <c r="K273" s="183"/>
      <c r="Q273" s="49"/>
      <c r="R273" s="49"/>
      <c r="S273" s="49"/>
      <c r="T273" s="49"/>
      <c r="U273" s="49"/>
    </row>
    <row r="274" spans="1:21" s="54" customFormat="1" ht="14.5" x14ac:dyDescent="0.3">
      <c r="A274" s="49"/>
      <c r="B274" s="171"/>
      <c r="C274" s="118"/>
      <c r="D274" s="118"/>
      <c r="E274" s="146"/>
      <c r="F274" s="118"/>
      <c r="G274" s="182"/>
      <c r="H274" s="118"/>
      <c r="I274" s="118"/>
      <c r="J274" s="183"/>
      <c r="K274" s="183"/>
      <c r="Q274" s="49"/>
      <c r="R274" s="49"/>
      <c r="S274" s="49"/>
      <c r="T274" s="49"/>
      <c r="U274" s="49"/>
    </row>
    <row r="275" spans="1:21" s="54" customFormat="1" ht="14.5" x14ac:dyDescent="0.3">
      <c r="A275" s="49"/>
      <c r="B275" s="171"/>
      <c r="C275" s="118"/>
      <c r="D275" s="118"/>
      <c r="E275" s="146"/>
      <c r="F275" s="118"/>
      <c r="G275" s="182"/>
      <c r="H275" s="118"/>
      <c r="I275" s="118"/>
      <c r="J275" s="183"/>
      <c r="K275" s="183"/>
      <c r="Q275" s="49"/>
      <c r="R275" s="49"/>
      <c r="S275" s="49"/>
      <c r="T275" s="49"/>
      <c r="U275" s="49"/>
    </row>
    <row r="276" spans="1:21" s="54" customFormat="1" ht="14.5" x14ac:dyDescent="0.3">
      <c r="A276" s="49"/>
      <c r="B276" s="171"/>
      <c r="C276" s="118"/>
      <c r="D276" s="118"/>
      <c r="E276" s="146"/>
      <c r="F276" s="118"/>
      <c r="G276" s="182"/>
      <c r="H276" s="118"/>
      <c r="I276" s="118"/>
      <c r="J276" s="183"/>
      <c r="K276" s="183"/>
      <c r="Q276" s="49"/>
      <c r="R276" s="49"/>
      <c r="S276" s="49"/>
      <c r="T276" s="49"/>
      <c r="U276" s="49"/>
    </row>
    <row r="277" spans="1:21" s="54" customFormat="1" ht="14.5" x14ac:dyDescent="0.3">
      <c r="A277" s="49"/>
      <c r="B277" s="171"/>
      <c r="C277" s="118"/>
      <c r="D277" s="118"/>
      <c r="E277" s="146"/>
      <c r="F277" s="118"/>
      <c r="G277" s="182"/>
      <c r="H277" s="118"/>
      <c r="I277" s="118"/>
      <c r="J277" s="183"/>
      <c r="K277" s="183"/>
      <c r="Q277" s="49"/>
      <c r="R277" s="49"/>
      <c r="S277" s="49"/>
      <c r="T277" s="49"/>
      <c r="U277" s="49"/>
    </row>
    <row r="278" spans="1:21" s="54" customFormat="1" ht="14.5" x14ac:dyDescent="0.3">
      <c r="A278" s="49"/>
      <c r="B278" s="171"/>
      <c r="C278" s="118"/>
      <c r="D278" s="118"/>
      <c r="E278" s="146"/>
      <c r="F278" s="118"/>
      <c r="G278" s="182"/>
      <c r="H278" s="118"/>
      <c r="I278" s="118"/>
      <c r="J278" s="183"/>
      <c r="K278" s="183"/>
      <c r="Q278" s="49"/>
      <c r="R278" s="49"/>
      <c r="S278" s="49"/>
      <c r="T278" s="49"/>
      <c r="U278" s="49"/>
    </row>
    <row r="279" spans="1:21" s="54" customFormat="1" ht="14.5" x14ac:dyDescent="0.3">
      <c r="A279" s="49"/>
      <c r="B279" s="171"/>
      <c r="C279" s="118"/>
      <c r="D279" s="118"/>
      <c r="E279" s="146"/>
      <c r="F279" s="118"/>
      <c r="G279" s="182"/>
      <c r="H279" s="118"/>
      <c r="I279" s="118"/>
      <c r="J279" s="183"/>
      <c r="K279" s="183"/>
      <c r="Q279" s="49"/>
      <c r="R279" s="49"/>
      <c r="S279" s="49"/>
      <c r="T279" s="49"/>
      <c r="U279" s="49"/>
    </row>
    <row r="280" spans="1:21" s="54" customFormat="1" ht="14.5" x14ac:dyDescent="0.3">
      <c r="A280" s="49"/>
      <c r="B280" s="171"/>
      <c r="C280" s="118"/>
      <c r="D280" s="118"/>
      <c r="E280" s="146"/>
      <c r="F280" s="118"/>
      <c r="G280" s="182"/>
      <c r="H280" s="118"/>
      <c r="I280" s="118"/>
      <c r="J280" s="183"/>
      <c r="K280" s="183"/>
      <c r="Q280" s="49"/>
      <c r="R280" s="49"/>
      <c r="S280" s="49"/>
      <c r="T280" s="49"/>
      <c r="U280" s="49"/>
    </row>
    <row r="281" spans="1:21" s="54" customFormat="1" ht="14.5" x14ac:dyDescent="0.3">
      <c r="A281" s="49"/>
      <c r="B281" s="171"/>
      <c r="C281" s="118"/>
      <c r="D281" s="118"/>
      <c r="E281" s="146"/>
      <c r="F281" s="118"/>
      <c r="G281" s="182"/>
      <c r="H281" s="118"/>
      <c r="I281" s="118"/>
      <c r="J281" s="183"/>
      <c r="K281" s="183"/>
      <c r="Q281" s="49"/>
      <c r="R281" s="49"/>
      <c r="S281" s="49"/>
      <c r="T281" s="49"/>
      <c r="U281" s="49"/>
    </row>
    <row r="282" spans="1:21" s="54" customFormat="1" ht="14.5" x14ac:dyDescent="0.3">
      <c r="A282" s="49"/>
      <c r="B282" s="171"/>
      <c r="C282" s="118"/>
      <c r="D282" s="118"/>
      <c r="E282" s="146"/>
      <c r="F282" s="118"/>
      <c r="G282" s="182"/>
      <c r="H282" s="118"/>
      <c r="I282" s="118"/>
      <c r="J282" s="183"/>
      <c r="K282" s="183"/>
      <c r="Q282" s="49"/>
      <c r="R282" s="49"/>
      <c r="S282" s="49"/>
      <c r="T282" s="49"/>
      <c r="U282" s="49"/>
    </row>
    <row r="283" spans="1:21" s="54" customFormat="1" ht="14.5" x14ac:dyDescent="0.3">
      <c r="A283" s="49"/>
      <c r="B283" s="171"/>
      <c r="C283" s="118"/>
      <c r="D283" s="118"/>
      <c r="E283" s="146"/>
      <c r="F283" s="118"/>
      <c r="G283" s="182"/>
      <c r="H283" s="118"/>
      <c r="I283" s="118"/>
      <c r="J283" s="183"/>
      <c r="K283" s="183"/>
      <c r="Q283" s="49"/>
      <c r="R283" s="49"/>
      <c r="S283" s="49"/>
      <c r="T283" s="49"/>
      <c r="U283" s="49"/>
    </row>
    <row r="284" spans="1:21" s="54" customFormat="1" ht="14.5" x14ac:dyDescent="0.3">
      <c r="A284" s="49"/>
      <c r="B284" s="171"/>
      <c r="C284" s="118"/>
      <c r="D284" s="118"/>
      <c r="E284" s="146"/>
      <c r="F284" s="118"/>
      <c r="G284" s="182"/>
      <c r="H284" s="118"/>
      <c r="I284" s="118"/>
      <c r="J284" s="183"/>
      <c r="K284" s="183"/>
      <c r="Q284" s="49"/>
      <c r="R284" s="49"/>
      <c r="S284" s="49"/>
      <c r="T284" s="49"/>
      <c r="U284" s="49"/>
    </row>
    <row r="285" spans="1:21" s="54" customFormat="1" ht="14.5" x14ac:dyDescent="0.3">
      <c r="A285" s="49"/>
      <c r="B285" s="171"/>
      <c r="C285" s="118"/>
      <c r="D285" s="118"/>
      <c r="E285" s="146"/>
      <c r="F285" s="118"/>
      <c r="G285" s="182"/>
      <c r="H285" s="118"/>
      <c r="I285" s="118"/>
      <c r="J285" s="183"/>
      <c r="K285" s="183"/>
      <c r="Q285" s="49"/>
      <c r="R285" s="49"/>
      <c r="S285" s="49"/>
      <c r="T285" s="49"/>
      <c r="U285" s="49"/>
    </row>
    <row r="286" spans="1:21" s="54" customFormat="1" ht="14.5" x14ac:dyDescent="0.3">
      <c r="A286" s="49"/>
      <c r="B286" s="171"/>
      <c r="C286" s="118"/>
      <c r="D286" s="118"/>
      <c r="E286" s="146"/>
      <c r="F286" s="118"/>
      <c r="G286" s="182"/>
      <c r="H286" s="118"/>
      <c r="I286" s="118"/>
      <c r="J286" s="183"/>
      <c r="K286" s="183"/>
      <c r="Q286" s="49"/>
      <c r="R286" s="49"/>
      <c r="S286" s="49"/>
      <c r="T286" s="49"/>
      <c r="U286" s="49"/>
    </row>
    <row r="287" spans="1:21" s="54" customFormat="1" ht="14.5" x14ac:dyDescent="0.3">
      <c r="A287" s="49"/>
      <c r="B287" s="171"/>
      <c r="C287" s="118"/>
      <c r="D287" s="118"/>
      <c r="E287" s="146"/>
      <c r="F287" s="118"/>
      <c r="G287" s="182"/>
      <c r="H287" s="118"/>
      <c r="I287" s="118"/>
      <c r="J287" s="183"/>
      <c r="K287" s="183"/>
      <c r="Q287" s="49"/>
      <c r="R287" s="49"/>
      <c r="S287" s="49"/>
      <c r="T287" s="49"/>
      <c r="U287" s="49"/>
    </row>
    <row r="288" spans="1:21" s="54" customFormat="1" ht="14.5" x14ac:dyDescent="0.3">
      <c r="A288" s="49"/>
      <c r="B288" s="171"/>
      <c r="C288" s="118"/>
      <c r="D288" s="118"/>
      <c r="E288" s="146"/>
      <c r="F288" s="118"/>
      <c r="G288" s="182"/>
      <c r="H288" s="118"/>
      <c r="I288" s="118"/>
      <c r="J288" s="183"/>
      <c r="K288" s="183"/>
      <c r="Q288" s="49"/>
      <c r="R288" s="49"/>
      <c r="S288" s="49"/>
      <c r="T288" s="49"/>
      <c r="U288" s="49"/>
    </row>
    <row r="289" spans="1:21" s="54" customFormat="1" ht="14.5" x14ac:dyDescent="0.3">
      <c r="A289" s="49"/>
      <c r="B289" s="171"/>
      <c r="C289" s="118"/>
      <c r="D289" s="118"/>
      <c r="E289" s="146"/>
      <c r="F289" s="118"/>
      <c r="G289" s="182"/>
      <c r="H289" s="118"/>
      <c r="I289" s="118"/>
      <c r="J289" s="183"/>
      <c r="K289" s="183"/>
      <c r="Q289" s="49"/>
      <c r="R289" s="49"/>
      <c r="S289" s="49"/>
      <c r="T289" s="49"/>
      <c r="U289" s="49"/>
    </row>
    <row r="290" spans="1:21" s="54" customFormat="1" ht="14.5" x14ac:dyDescent="0.3">
      <c r="A290" s="49"/>
      <c r="B290" s="171"/>
      <c r="C290" s="118"/>
      <c r="D290" s="118"/>
      <c r="E290" s="146"/>
      <c r="F290" s="118"/>
      <c r="G290" s="182"/>
      <c r="H290" s="118"/>
      <c r="I290" s="118"/>
      <c r="J290" s="183"/>
      <c r="K290" s="183"/>
      <c r="Q290" s="49"/>
      <c r="R290" s="49"/>
      <c r="S290" s="49"/>
      <c r="T290" s="49"/>
      <c r="U290" s="49"/>
    </row>
    <row r="291" spans="1:21" s="54" customFormat="1" ht="14.5" x14ac:dyDescent="0.3">
      <c r="A291" s="49"/>
      <c r="B291" s="171"/>
      <c r="C291" s="118"/>
      <c r="D291" s="118"/>
      <c r="E291" s="146"/>
      <c r="F291" s="118"/>
      <c r="G291" s="182"/>
      <c r="H291" s="118"/>
      <c r="I291" s="118"/>
      <c r="J291" s="183"/>
      <c r="K291" s="183"/>
      <c r="Q291" s="49"/>
      <c r="R291" s="49"/>
      <c r="S291" s="49"/>
      <c r="T291" s="49"/>
      <c r="U291" s="49"/>
    </row>
    <row r="292" spans="1:21" s="54" customFormat="1" ht="14.5" x14ac:dyDescent="0.3">
      <c r="A292" s="49"/>
      <c r="B292" s="171"/>
      <c r="C292" s="118"/>
      <c r="D292" s="118"/>
      <c r="E292" s="146"/>
      <c r="F292" s="118"/>
      <c r="G292" s="182"/>
      <c r="H292" s="118"/>
      <c r="I292" s="118"/>
      <c r="J292" s="183"/>
      <c r="K292" s="183"/>
      <c r="Q292" s="49"/>
      <c r="R292" s="49"/>
      <c r="S292" s="49"/>
      <c r="T292" s="49"/>
      <c r="U292" s="49"/>
    </row>
    <row r="293" spans="1:21" s="54" customFormat="1" ht="14.5" x14ac:dyDescent="0.3">
      <c r="A293" s="49"/>
      <c r="B293" s="171"/>
      <c r="C293" s="118"/>
      <c r="D293" s="118"/>
      <c r="E293" s="146"/>
      <c r="F293" s="118"/>
      <c r="G293" s="182"/>
      <c r="H293" s="118"/>
      <c r="I293" s="118"/>
      <c r="J293" s="183"/>
      <c r="K293" s="183"/>
      <c r="Q293" s="49"/>
      <c r="R293" s="49"/>
      <c r="S293" s="49"/>
      <c r="T293" s="49"/>
      <c r="U293" s="49"/>
    </row>
    <row r="294" spans="1:21" s="54" customFormat="1" ht="14.5" x14ac:dyDescent="0.3">
      <c r="A294" s="49"/>
      <c r="B294" s="171"/>
      <c r="C294" s="118"/>
      <c r="D294" s="118"/>
      <c r="E294" s="146"/>
      <c r="F294" s="118"/>
      <c r="G294" s="182"/>
      <c r="H294" s="118"/>
      <c r="I294" s="118"/>
      <c r="J294" s="183"/>
      <c r="K294" s="183"/>
      <c r="Q294" s="49"/>
      <c r="R294" s="49"/>
      <c r="S294" s="49"/>
      <c r="T294" s="49"/>
      <c r="U294" s="49"/>
    </row>
    <row r="295" spans="1:21" s="54" customFormat="1" ht="14.5" x14ac:dyDescent="0.3">
      <c r="A295" s="49"/>
      <c r="B295" s="171"/>
      <c r="C295" s="118"/>
      <c r="D295" s="118"/>
      <c r="E295" s="146"/>
      <c r="F295" s="118"/>
      <c r="G295" s="182"/>
      <c r="H295" s="118"/>
      <c r="I295" s="118"/>
      <c r="J295" s="183"/>
      <c r="K295" s="183"/>
      <c r="Q295" s="49"/>
      <c r="R295" s="49"/>
      <c r="S295" s="49"/>
      <c r="T295" s="49"/>
      <c r="U295" s="49"/>
    </row>
    <row r="296" spans="1:21" s="54" customFormat="1" ht="14.5" x14ac:dyDescent="0.3">
      <c r="A296" s="49"/>
      <c r="B296" s="171"/>
      <c r="C296" s="118"/>
      <c r="D296" s="118"/>
      <c r="E296" s="146"/>
      <c r="F296" s="118"/>
      <c r="G296" s="182"/>
      <c r="H296" s="118"/>
      <c r="I296" s="118"/>
      <c r="J296" s="183"/>
      <c r="K296" s="183"/>
      <c r="Q296" s="49"/>
      <c r="R296" s="49"/>
      <c r="S296" s="49"/>
      <c r="T296" s="49"/>
      <c r="U296" s="49"/>
    </row>
    <row r="297" spans="1:21" s="54" customFormat="1" ht="14.5" x14ac:dyDescent="0.3">
      <c r="A297" s="49"/>
      <c r="B297" s="171"/>
      <c r="C297" s="118"/>
      <c r="D297" s="118"/>
      <c r="E297" s="146"/>
      <c r="F297" s="118"/>
      <c r="G297" s="182"/>
      <c r="H297" s="118"/>
      <c r="I297" s="118"/>
      <c r="J297" s="183"/>
      <c r="K297" s="183"/>
      <c r="Q297" s="49"/>
      <c r="R297" s="49"/>
      <c r="S297" s="49"/>
      <c r="T297" s="49"/>
      <c r="U297" s="49"/>
    </row>
    <row r="298" spans="1:21" s="54" customFormat="1" ht="14.5" x14ac:dyDescent="0.3">
      <c r="A298" s="49"/>
      <c r="B298" s="171"/>
      <c r="C298" s="118"/>
      <c r="D298" s="118"/>
      <c r="E298" s="146"/>
      <c r="F298" s="118"/>
      <c r="G298" s="182"/>
      <c r="H298" s="118"/>
      <c r="I298" s="118"/>
      <c r="J298" s="183"/>
      <c r="K298" s="183"/>
      <c r="Q298" s="49"/>
      <c r="R298" s="49"/>
      <c r="S298" s="49"/>
      <c r="T298" s="49"/>
      <c r="U298" s="49"/>
    </row>
    <row r="299" spans="1:21" s="54" customFormat="1" ht="14.5" x14ac:dyDescent="0.3">
      <c r="A299" s="49"/>
      <c r="B299" s="171"/>
      <c r="C299" s="118"/>
      <c r="D299" s="118"/>
      <c r="E299" s="146"/>
      <c r="F299" s="118"/>
      <c r="G299" s="182"/>
      <c r="H299" s="118"/>
      <c r="I299" s="118"/>
      <c r="J299" s="183"/>
      <c r="K299" s="183"/>
      <c r="Q299" s="49"/>
      <c r="R299" s="49"/>
      <c r="S299" s="49"/>
      <c r="T299" s="49"/>
      <c r="U299" s="49"/>
    </row>
    <row r="300" spans="1:21" s="54" customFormat="1" ht="14.5" x14ac:dyDescent="0.3">
      <c r="A300" s="49"/>
      <c r="B300" s="171"/>
      <c r="C300" s="118"/>
      <c r="D300" s="118"/>
      <c r="E300" s="146"/>
      <c r="F300" s="118"/>
      <c r="G300" s="182"/>
      <c r="H300" s="118"/>
      <c r="I300" s="118"/>
      <c r="J300" s="183"/>
      <c r="K300" s="183"/>
      <c r="Q300" s="49"/>
      <c r="R300" s="49"/>
      <c r="S300" s="49"/>
      <c r="T300" s="49"/>
      <c r="U300" s="49"/>
    </row>
    <row r="301" spans="1:21" s="54" customFormat="1" ht="14.5" x14ac:dyDescent="0.3">
      <c r="A301" s="49"/>
      <c r="B301" s="171"/>
      <c r="C301" s="118"/>
      <c r="D301" s="118"/>
      <c r="E301" s="146"/>
      <c r="F301" s="118"/>
      <c r="G301" s="182"/>
      <c r="H301" s="118"/>
      <c r="I301" s="118"/>
      <c r="J301" s="183"/>
      <c r="K301" s="183"/>
      <c r="Q301" s="49"/>
      <c r="R301" s="49"/>
      <c r="S301" s="49"/>
      <c r="T301" s="49"/>
      <c r="U301" s="49"/>
    </row>
    <row r="302" spans="1:21" s="54" customFormat="1" ht="14.5" x14ac:dyDescent="0.3">
      <c r="A302" s="49"/>
      <c r="B302" s="171"/>
      <c r="C302" s="118"/>
      <c r="D302" s="118"/>
      <c r="E302" s="146"/>
      <c r="F302" s="118"/>
      <c r="G302" s="182"/>
      <c r="H302" s="118"/>
      <c r="I302" s="118"/>
      <c r="J302" s="183"/>
      <c r="K302" s="183"/>
      <c r="Q302" s="49"/>
      <c r="R302" s="49"/>
      <c r="S302" s="49"/>
      <c r="T302" s="49"/>
      <c r="U302" s="49"/>
    </row>
    <row r="303" spans="1:21" s="54" customFormat="1" ht="14.5" x14ac:dyDescent="0.3">
      <c r="A303" s="49"/>
      <c r="B303" s="171"/>
      <c r="C303" s="118"/>
      <c r="D303" s="118"/>
      <c r="E303" s="146"/>
      <c r="F303" s="118"/>
      <c r="G303" s="182"/>
      <c r="H303" s="118"/>
      <c r="I303" s="118"/>
      <c r="J303" s="183"/>
      <c r="K303" s="183"/>
      <c r="Q303" s="49"/>
      <c r="R303" s="49"/>
      <c r="S303" s="49"/>
      <c r="T303" s="49"/>
      <c r="U303" s="49"/>
    </row>
    <row r="304" spans="1:21" s="54" customFormat="1" ht="14.5" x14ac:dyDescent="0.3">
      <c r="A304" s="49"/>
      <c r="B304" s="171"/>
      <c r="C304" s="65"/>
      <c r="D304" s="65"/>
      <c r="E304" s="146"/>
      <c r="F304" s="118"/>
      <c r="G304" s="182"/>
      <c r="H304" s="118"/>
      <c r="I304" s="118"/>
      <c r="J304" s="183"/>
      <c r="K304" s="183"/>
      <c r="Q304" s="49"/>
      <c r="R304" s="49"/>
      <c r="S304" s="49"/>
      <c r="T304" s="49"/>
      <c r="U304" s="49"/>
    </row>
    <row r="305" spans="1:21" s="54" customFormat="1" ht="14.5" x14ac:dyDescent="0.3">
      <c r="A305" s="49"/>
      <c r="B305" s="171"/>
      <c r="C305" s="65"/>
      <c r="D305" s="65"/>
      <c r="E305" s="146"/>
      <c r="F305" s="118"/>
      <c r="G305" s="182"/>
      <c r="H305" s="118"/>
      <c r="I305" s="118"/>
      <c r="J305" s="183"/>
      <c r="K305" s="183"/>
      <c r="Q305" s="49"/>
      <c r="R305" s="49"/>
      <c r="S305" s="49"/>
      <c r="T305" s="49"/>
      <c r="U305" s="49"/>
    </row>
    <row r="306" spans="1:21" s="54" customFormat="1" ht="14.5" x14ac:dyDescent="0.3">
      <c r="A306" s="49"/>
      <c r="B306" s="67"/>
      <c r="C306" s="65"/>
      <c r="D306" s="65"/>
      <c r="E306" s="146"/>
      <c r="F306" s="118"/>
      <c r="G306" s="182"/>
      <c r="H306" s="118"/>
      <c r="I306" s="118"/>
      <c r="J306" s="183"/>
      <c r="K306" s="183"/>
      <c r="Q306" s="49"/>
      <c r="R306" s="49"/>
      <c r="S306" s="49"/>
      <c r="T306" s="49"/>
      <c r="U306" s="49"/>
    </row>
    <row r="307" spans="1:21" s="54" customFormat="1" ht="14.5" x14ac:dyDescent="0.3">
      <c r="A307" s="49"/>
      <c r="B307" s="67"/>
      <c r="C307" s="65"/>
      <c r="D307" s="65"/>
      <c r="E307" s="146"/>
      <c r="F307" s="118"/>
      <c r="G307" s="182"/>
      <c r="H307" s="118"/>
      <c r="I307" s="118"/>
      <c r="J307" s="183"/>
      <c r="K307" s="183"/>
      <c r="Q307" s="49"/>
      <c r="R307" s="49"/>
      <c r="S307" s="49"/>
      <c r="T307" s="49"/>
      <c r="U307" s="49"/>
    </row>
    <row r="308" spans="1:21" s="54" customFormat="1" ht="14.5" x14ac:dyDescent="0.3">
      <c r="A308" s="49"/>
      <c r="B308" s="67"/>
      <c r="C308" s="65"/>
      <c r="D308" s="65"/>
      <c r="E308" s="146"/>
      <c r="F308" s="118"/>
      <c r="G308" s="182"/>
      <c r="H308" s="118"/>
      <c r="I308" s="118"/>
      <c r="J308" s="183"/>
      <c r="K308" s="183"/>
      <c r="Q308" s="49"/>
      <c r="R308" s="49"/>
      <c r="S308" s="49"/>
      <c r="T308" s="49"/>
      <c r="U308" s="49"/>
    </row>
    <row r="309" spans="1:21" s="54" customFormat="1" ht="14.5" x14ac:dyDescent="0.3">
      <c r="A309" s="49"/>
      <c r="B309" s="67"/>
      <c r="C309" s="65"/>
      <c r="D309" s="65"/>
      <c r="E309" s="146"/>
      <c r="F309" s="118"/>
      <c r="G309" s="182"/>
      <c r="H309" s="118"/>
      <c r="I309" s="118"/>
      <c r="J309" s="183"/>
      <c r="K309" s="183"/>
      <c r="Q309" s="49"/>
      <c r="R309" s="49"/>
      <c r="S309" s="49"/>
      <c r="T309" s="49"/>
      <c r="U309" s="49"/>
    </row>
    <row r="310" spans="1:21" s="54" customFormat="1" ht="14.5" x14ac:dyDescent="0.3">
      <c r="A310" s="49"/>
      <c r="B310" s="67"/>
      <c r="C310" s="65"/>
      <c r="D310" s="65"/>
      <c r="E310" s="146"/>
      <c r="F310" s="118"/>
      <c r="G310" s="182"/>
      <c r="H310" s="118"/>
      <c r="I310" s="118"/>
      <c r="J310" s="183"/>
      <c r="K310" s="183"/>
      <c r="Q310" s="49"/>
      <c r="R310" s="49"/>
      <c r="S310" s="49"/>
      <c r="T310" s="49"/>
      <c r="U310" s="49"/>
    </row>
    <row r="311" spans="1:21" s="54" customFormat="1" ht="14.5" x14ac:dyDescent="0.3">
      <c r="A311" s="49"/>
      <c r="B311" s="67"/>
      <c r="C311" s="65"/>
      <c r="D311" s="65"/>
      <c r="E311" s="184"/>
      <c r="F311" s="65"/>
      <c r="G311" s="66"/>
      <c r="H311" s="118"/>
      <c r="I311" s="118"/>
      <c r="J311" s="183"/>
      <c r="K311" s="183"/>
      <c r="Q311" s="49"/>
      <c r="R311" s="49"/>
      <c r="S311" s="49"/>
      <c r="T311" s="49"/>
      <c r="U311" s="49"/>
    </row>
    <row r="312" spans="1:21" s="54" customFormat="1" ht="14.5" x14ac:dyDescent="0.3">
      <c r="A312" s="49"/>
      <c r="B312" s="67"/>
      <c r="C312" s="65"/>
      <c r="D312" s="65"/>
      <c r="E312" s="184"/>
      <c r="F312" s="65"/>
      <c r="G312" s="66"/>
      <c r="H312" s="118"/>
      <c r="I312" s="118"/>
      <c r="J312" s="183"/>
      <c r="K312" s="183"/>
      <c r="Q312" s="49"/>
      <c r="R312" s="49"/>
      <c r="S312" s="49"/>
      <c r="T312" s="49"/>
      <c r="U312" s="49"/>
    </row>
  </sheetData>
  <mergeCells count="57">
    <mergeCell ref="B34:B35"/>
    <mergeCell ref="C39:I39"/>
    <mergeCell ref="C2:D2"/>
    <mergeCell ref="C3:D3"/>
    <mergeCell ref="C5:D5"/>
    <mergeCell ref="C7:D7"/>
    <mergeCell ref="C4:D4"/>
    <mergeCell ref="E2:F2"/>
    <mergeCell ref="E3:F3"/>
    <mergeCell ref="E4:F4"/>
    <mergeCell ref="E5:F5"/>
    <mergeCell ref="E7:F7"/>
    <mergeCell ref="C14:I14"/>
    <mergeCell ref="C15:I15"/>
    <mergeCell ref="C11:D11"/>
    <mergeCell ref="C89:I89"/>
    <mergeCell ref="C90:I90"/>
    <mergeCell ref="C51:I51"/>
    <mergeCell ref="B52:B53"/>
    <mergeCell ref="C77:I77"/>
    <mergeCell ref="C78:I78"/>
    <mergeCell ref="C79:I79"/>
    <mergeCell ref="B80:B85"/>
    <mergeCell ref="B42:B45"/>
    <mergeCell ref="D67:J67"/>
    <mergeCell ref="C88:I88"/>
    <mergeCell ref="C59:I59"/>
    <mergeCell ref="C60:I60"/>
    <mergeCell ref="B61:B66"/>
    <mergeCell ref="C69:I69"/>
    <mergeCell ref="C70:I70"/>
    <mergeCell ref="C71:I71"/>
    <mergeCell ref="C58:I58"/>
    <mergeCell ref="C49:I49"/>
    <mergeCell ref="C50:I50"/>
    <mergeCell ref="B91:B95"/>
    <mergeCell ref="C6:D6"/>
    <mergeCell ref="E6:F6"/>
    <mergeCell ref="C22:I22"/>
    <mergeCell ref="E8:F8"/>
    <mergeCell ref="E9:F9"/>
    <mergeCell ref="E10:F10"/>
    <mergeCell ref="E11:F11"/>
    <mergeCell ref="B16:B18"/>
    <mergeCell ref="C23:I23"/>
    <mergeCell ref="C24:I24"/>
    <mergeCell ref="B25:B27"/>
    <mergeCell ref="C8:D8"/>
    <mergeCell ref="C9:D9"/>
    <mergeCell ref="C10:D10"/>
    <mergeCell ref="C13:I13"/>
    <mergeCell ref="C41:I41"/>
    <mergeCell ref="I46:J46"/>
    <mergeCell ref="C40:I40"/>
    <mergeCell ref="C31:I31"/>
    <mergeCell ref="C32:I32"/>
    <mergeCell ref="C33:I33"/>
  </mergeCells>
  <phoneticPr fontId="11" type="noConversion"/>
  <conditionalFormatting sqref="C19:C21">
    <cfRule type="cellIs" dxfId="32" priority="137" operator="equal">
      <formula>"Complete"</formula>
    </cfRule>
  </conditionalFormatting>
  <conditionalFormatting sqref="C28:C30">
    <cfRule type="cellIs" dxfId="31" priority="46" operator="equal">
      <formula>"Complete"</formula>
    </cfRule>
  </conditionalFormatting>
  <conditionalFormatting sqref="C36:C38">
    <cfRule type="cellIs" dxfId="30" priority="131" operator="equal">
      <formula>"Complete"</formula>
    </cfRule>
  </conditionalFormatting>
  <conditionalFormatting sqref="C46:C48">
    <cfRule type="cellIs" dxfId="29" priority="133" operator="equal">
      <formula>"Complete"</formula>
    </cfRule>
  </conditionalFormatting>
  <conditionalFormatting sqref="C54:C57">
    <cfRule type="cellIs" dxfId="28" priority="37" operator="equal">
      <formula>"Complete"</formula>
    </cfRule>
  </conditionalFormatting>
  <conditionalFormatting sqref="C67:C68">
    <cfRule type="cellIs" dxfId="27" priority="128" operator="equal">
      <formula>"Complete"</formula>
    </cfRule>
  </conditionalFormatting>
  <conditionalFormatting sqref="C75:C76">
    <cfRule type="cellIs" dxfId="26" priority="57" operator="equal">
      <formula>"Complete"</formula>
    </cfRule>
  </conditionalFormatting>
  <conditionalFormatting sqref="C86">
    <cfRule type="cellIs" dxfId="25" priority="129" operator="equal">
      <formula>"Complete"</formula>
    </cfRule>
  </conditionalFormatting>
  <conditionalFormatting sqref="C97:C99">
    <cfRule type="cellIs" dxfId="24" priority="126" operator="equal">
      <formula>"Complete"</formula>
    </cfRule>
  </conditionalFormatting>
  <conditionalFormatting sqref="C106:C117 B115:B117">
    <cfRule type="cellIs" dxfId="23" priority="111" operator="equal">
      <formula>1</formula>
    </cfRule>
  </conditionalFormatting>
  <conditionalFormatting sqref="G17:G18">
    <cfRule type="cellIs" dxfId="22" priority="134" operator="equal">
      <formula>"Pass"</formula>
    </cfRule>
    <cfRule type="cellIs" dxfId="21" priority="135" operator="equal">
      <formula>"Fail"</formula>
    </cfRule>
  </conditionalFormatting>
  <conditionalFormatting sqref="G26:G27">
    <cfRule type="cellIs" dxfId="20" priority="47" operator="equal">
      <formula>"Pass"</formula>
    </cfRule>
    <cfRule type="cellIs" dxfId="19" priority="48" operator="equal">
      <formula>"Fail"</formula>
    </cfRule>
  </conditionalFormatting>
  <conditionalFormatting sqref="G35">
    <cfRule type="cellIs" dxfId="18" priority="109" operator="equal">
      <formula>"Pass"</formula>
    </cfRule>
    <cfRule type="cellIs" dxfId="17" priority="110" operator="equal">
      <formula>"Fail"</formula>
    </cfRule>
  </conditionalFormatting>
  <conditionalFormatting sqref="G43:G45">
    <cfRule type="cellIs" dxfId="16" priority="107" operator="equal">
      <formula>"Pass"</formula>
    </cfRule>
    <cfRule type="cellIs" dxfId="15" priority="108" operator="equal">
      <formula>"Fail"</formula>
    </cfRule>
  </conditionalFormatting>
  <conditionalFormatting sqref="G53">
    <cfRule type="cellIs" dxfId="14" priority="105" operator="equal">
      <formula>"Pass"</formula>
    </cfRule>
    <cfRule type="cellIs" dxfId="13" priority="106" operator="equal">
      <formula>"Fail"</formula>
    </cfRule>
  </conditionalFormatting>
  <conditionalFormatting sqref="G62:G66">
    <cfRule type="cellIs" dxfId="12" priority="1" operator="equal">
      <formula>"Pass"</formula>
    </cfRule>
    <cfRule type="cellIs" dxfId="11" priority="2" operator="equal">
      <formula>"Fail"</formula>
    </cfRule>
  </conditionalFormatting>
  <conditionalFormatting sqref="G73:G74">
    <cfRule type="cellIs" dxfId="10" priority="58" operator="equal">
      <formula>"Pass"</formula>
    </cfRule>
    <cfRule type="cellIs" dxfId="9" priority="59" operator="equal">
      <formula>"Fail"</formula>
    </cfRule>
  </conditionalFormatting>
  <conditionalFormatting sqref="G81:G85">
    <cfRule type="cellIs" dxfId="8" priority="67" operator="equal">
      <formula>"Pass"</formula>
    </cfRule>
    <cfRule type="cellIs" dxfId="7" priority="68" operator="equal">
      <formula>"Fail"</formula>
    </cfRule>
  </conditionalFormatting>
  <conditionalFormatting sqref="G92:G96">
    <cfRule type="cellIs" dxfId="6" priority="82" operator="equal">
      <formula>"Pass"</formula>
    </cfRule>
    <cfRule type="cellIs" dxfId="5" priority="83" operator="equal">
      <formula>"Fail"</formula>
    </cfRule>
  </conditionalFormatting>
  <dataValidations count="1">
    <dataValidation type="list" allowBlank="1" showInputMessage="1" showErrorMessage="1" sqref="G62:G66 G26:G27 G73:G74 G35 G43:G45 G53 G92:G96 G81:G85 G17:G18" xr:uid="{FA82E556-4053-44FC-B0F5-DFBD7146FD70}">
      <formula1>$G$102:$G$105</formula1>
    </dataValidation>
  </dataValidations>
  <pageMargins left="0.7" right="0.7" top="0.75" bottom="0.75" header="0.3" footer="0.3"/>
  <pageSetup paperSize="8" scale="1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0DC6-6B92-40CA-A49E-DAA4B3C17249}">
  <dimension ref="A1:AQ36"/>
  <sheetViews>
    <sheetView zoomScale="80" zoomScaleNormal="80" workbookViewId="0"/>
  </sheetViews>
  <sheetFormatPr defaultColWidth="9.1796875" defaultRowHeight="14.5" x14ac:dyDescent="0.35"/>
  <cols>
    <col min="1" max="1" width="20.453125" style="276" customWidth="1"/>
    <col min="2" max="2" width="73.1796875" style="276" customWidth="1"/>
    <col min="3" max="9" width="15.54296875" customWidth="1"/>
    <col min="10" max="10" width="51.453125" customWidth="1"/>
    <col min="12" max="12" width="19.26953125" customWidth="1"/>
    <col min="13" max="13" width="52.453125" customWidth="1"/>
    <col min="14" max="14" width="0" hidden="1" customWidth="1"/>
    <col min="15" max="15" width="24.26953125" hidden="1" customWidth="1"/>
    <col min="16" max="43" width="9.1796875" style="16"/>
  </cols>
  <sheetData>
    <row r="1" spans="1:15" ht="54" customHeight="1" x14ac:dyDescent="0.35">
      <c r="A1" s="271" t="s">
        <v>578</v>
      </c>
      <c r="B1" s="275" t="s">
        <v>217</v>
      </c>
      <c r="C1" s="269" t="s">
        <v>560</v>
      </c>
      <c r="D1" s="269" t="s">
        <v>561</v>
      </c>
      <c r="E1" s="269" t="s">
        <v>562</v>
      </c>
      <c r="F1" s="269" t="s">
        <v>563</v>
      </c>
      <c r="G1" s="269" t="s">
        <v>564</v>
      </c>
      <c r="H1" s="269" t="s">
        <v>565</v>
      </c>
      <c r="I1" s="269" t="s">
        <v>566</v>
      </c>
      <c r="J1" s="270" t="s">
        <v>1</v>
      </c>
      <c r="K1" s="18" t="s">
        <v>2</v>
      </c>
      <c r="L1" s="18" t="s">
        <v>288</v>
      </c>
      <c r="M1" s="18" t="s">
        <v>3</v>
      </c>
      <c r="N1" s="11" t="s">
        <v>4</v>
      </c>
      <c r="O1" s="11" t="s">
        <v>4</v>
      </c>
    </row>
    <row r="2" spans="1:15" x14ac:dyDescent="0.35">
      <c r="A2" s="268" t="s">
        <v>579</v>
      </c>
      <c r="B2" s="205" t="s">
        <v>567</v>
      </c>
      <c r="C2" s="268" t="s">
        <v>651</v>
      </c>
      <c r="D2" s="268" t="s">
        <v>651</v>
      </c>
      <c r="E2" s="268" t="s">
        <v>651</v>
      </c>
      <c r="F2" s="268" t="s">
        <v>598</v>
      </c>
      <c r="G2" s="268"/>
      <c r="H2" s="268"/>
      <c r="I2" s="268"/>
      <c r="J2" s="34" t="s">
        <v>577</v>
      </c>
      <c r="K2" s="31" t="s">
        <v>6</v>
      </c>
      <c r="L2" s="24"/>
      <c r="M2" s="24"/>
      <c r="N2" s="32">
        <f>IF(K2="Pass",1,IF(K2="Not Testable",1,IF(K2="Fail",0,IF(K2="TBD",0,IF(K2="N/A (Please provide reason)",1)))))</f>
        <v>0</v>
      </c>
      <c r="O2" s="24">
        <v>1</v>
      </c>
    </row>
    <row r="3" spans="1:15" x14ac:dyDescent="0.35">
      <c r="A3" s="268" t="s">
        <v>580</v>
      </c>
      <c r="B3" s="205" t="s">
        <v>568</v>
      </c>
      <c r="C3" s="268" t="s">
        <v>651</v>
      </c>
      <c r="D3" s="268" t="s">
        <v>651</v>
      </c>
      <c r="E3" s="268" t="s">
        <v>651</v>
      </c>
      <c r="F3" s="268" t="s">
        <v>598</v>
      </c>
      <c r="G3" s="268"/>
      <c r="H3" s="268"/>
      <c r="I3" s="268"/>
      <c r="J3" s="34" t="s">
        <v>577</v>
      </c>
      <c r="K3" s="31" t="s">
        <v>6</v>
      </c>
      <c r="L3" s="24"/>
      <c r="M3" s="24"/>
      <c r="N3" s="32">
        <f t="shared" ref="N3:N16" si="0">IF(K3="Pass",1,IF(K3="Not Testable",1,IF(K3="Fail",0,IF(K3="TBD",0,IF(K3="N/A (Please provide reason)",1)))))</f>
        <v>0</v>
      </c>
      <c r="O3" s="24">
        <v>1</v>
      </c>
    </row>
    <row r="4" spans="1:15" x14ac:dyDescent="0.35">
      <c r="A4" s="268" t="s">
        <v>581</v>
      </c>
      <c r="B4" s="205" t="s">
        <v>569</v>
      </c>
      <c r="C4" s="268" t="s">
        <v>651</v>
      </c>
      <c r="D4" s="268" t="s">
        <v>651</v>
      </c>
      <c r="E4" s="268" t="s">
        <v>651</v>
      </c>
      <c r="F4" s="268" t="s">
        <v>598</v>
      </c>
      <c r="G4" s="268"/>
      <c r="H4" s="268"/>
      <c r="I4" s="268"/>
      <c r="J4" s="34" t="s">
        <v>577</v>
      </c>
      <c r="K4" s="31" t="s">
        <v>6</v>
      </c>
      <c r="L4" s="24"/>
      <c r="M4" s="24"/>
      <c r="N4" s="32">
        <f t="shared" si="0"/>
        <v>0</v>
      </c>
      <c r="O4" s="24">
        <v>1</v>
      </c>
    </row>
    <row r="5" spans="1:15" ht="29" x14ac:dyDescent="0.35">
      <c r="A5" s="268" t="s">
        <v>582</v>
      </c>
      <c r="B5" s="205" t="s">
        <v>570</v>
      </c>
      <c r="C5" s="268" t="s">
        <v>651</v>
      </c>
      <c r="D5" s="268" t="s">
        <v>651</v>
      </c>
      <c r="E5" s="268" t="s">
        <v>651</v>
      </c>
      <c r="F5" s="268" t="s">
        <v>651</v>
      </c>
      <c r="G5" s="268" t="s">
        <v>598</v>
      </c>
      <c r="H5" s="268"/>
      <c r="I5" s="268"/>
      <c r="J5" s="34" t="s">
        <v>577</v>
      </c>
      <c r="K5" s="31" t="s">
        <v>6</v>
      </c>
      <c r="L5" s="24"/>
      <c r="M5" s="24"/>
      <c r="N5" s="32">
        <f t="shared" si="0"/>
        <v>0</v>
      </c>
      <c r="O5" s="24">
        <v>1</v>
      </c>
    </row>
    <row r="6" spans="1:15" ht="52.4" customHeight="1" x14ac:dyDescent="0.35">
      <c r="A6" s="268" t="s">
        <v>583</v>
      </c>
      <c r="B6" s="205" t="s">
        <v>597</v>
      </c>
      <c r="C6" s="268" t="s">
        <v>651</v>
      </c>
      <c r="D6" s="268" t="s">
        <v>651</v>
      </c>
      <c r="E6" s="268" t="s">
        <v>651</v>
      </c>
      <c r="F6" s="268" t="s">
        <v>651</v>
      </c>
      <c r="G6" s="268" t="s">
        <v>598</v>
      </c>
      <c r="H6" s="268"/>
      <c r="I6" s="268"/>
      <c r="J6" s="34" t="s">
        <v>601</v>
      </c>
      <c r="K6" s="31" t="s">
        <v>6</v>
      </c>
      <c r="L6" s="24"/>
      <c r="M6" s="24"/>
      <c r="N6" s="32">
        <f t="shared" si="0"/>
        <v>0</v>
      </c>
      <c r="O6" s="24">
        <v>1</v>
      </c>
    </row>
    <row r="7" spans="1:15" x14ac:dyDescent="0.35">
      <c r="A7" s="268" t="s">
        <v>584</v>
      </c>
      <c r="B7" s="205" t="s">
        <v>571</v>
      </c>
      <c r="C7" s="268" t="s">
        <v>651</v>
      </c>
      <c r="D7" s="268" t="s">
        <v>651</v>
      </c>
      <c r="E7" s="268" t="s">
        <v>651</v>
      </c>
      <c r="F7" s="268" t="s">
        <v>651</v>
      </c>
      <c r="G7" s="268" t="s">
        <v>598</v>
      </c>
      <c r="H7" s="268"/>
      <c r="I7" s="268"/>
      <c r="J7" s="34" t="s">
        <v>577</v>
      </c>
      <c r="K7" s="31" t="s">
        <v>6</v>
      </c>
      <c r="L7" s="24"/>
      <c r="M7" s="24"/>
      <c r="N7" s="32">
        <f t="shared" si="0"/>
        <v>0</v>
      </c>
      <c r="O7" s="24">
        <v>1</v>
      </c>
    </row>
    <row r="8" spans="1:15" x14ac:dyDescent="0.35">
      <c r="A8" s="268" t="s">
        <v>599</v>
      </c>
      <c r="B8" s="205" t="s">
        <v>509</v>
      </c>
      <c r="C8" s="268" t="s">
        <v>651</v>
      </c>
      <c r="D8" s="268" t="s">
        <v>651</v>
      </c>
      <c r="E8" s="268" t="s">
        <v>651</v>
      </c>
      <c r="F8" s="268" t="s">
        <v>598</v>
      </c>
      <c r="G8" s="268" t="s">
        <v>598</v>
      </c>
      <c r="H8" s="282"/>
      <c r="I8" s="282"/>
      <c r="J8" s="34" t="s">
        <v>577</v>
      </c>
      <c r="K8" s="31" t="s">
        <v>6</v>
      </c>
      <c r="L8" s="24"/>
      <c r="M8" s="24"/>
      <c r="N8" s="32">
        <f t="shared" si="0"/>
        <v>0</v>
      </c>
      <c r="O8" s="24">
        <v>1</v>
      </c>
    </row>
    <row r="9" spans="1:15" x14ac:dyDescent="0.35">
      <c r="A9" s="268" t="s">
        <v>585</v>
      </c>
      <c r="B9" s="205" t="s">
        <v>572</v>
      </c>
      <c r="C9" s="268" t="s">
        <v>651</v>
      </c>
      <c r="D9" s="268" t="s">
        <v>651</v>
      </c>
      <c r="E9" s="268" t="s">
        <v>651</v>
      </c>
      <c r="F9" s="268" t="s">
        <v>651</v>
      </c>
      <c r="G9" s="268" t="s">
        <v>598</v>
      </c>
      <c r="H9" s="282"/>
      <c r="I9" s="282"/>
      <c r="J9" s="34" t="s">
        <v>577</v>
      </c>
      <c r="K9" s="31" t="s">
        <v>6</v>
      </c>
      <c r="L9" s="24"/>
      <c r="M9" s="24"/>
      <c r="N9" s="32">
        <f t="shared" si="0"/>
        <v>0</v>
      </c>
      <c r="O9" s="24">
        <v>1</v>
      </c>
    </row>
    <row r="10" spans="1:15" x14ac:dyDescent="0.35">
      <c r="A10" s="268" t="s">
        <v>586</v>
      </c>
      <c r="B10" s="205" t="s">
        <v>573</v>
      </c>
      <c r="C10" s="268" t="s">
        <v>651</v>
      </c>
      <c r="D10" s="268" t="s">
        <v>651</v>
      </c>
      <c r="E10" s="268" t="s">
        <v>651</v>
      </c>
      <c r="F10" s="268" t="s">
        <v>598</v>
      </c>
      <c r="G10" s="268"/>
      <c r="H10" s="268" t="s">
        <v>598</v>
      </c>
      <c r="I10" s="268"/>
      <c r="J10" s="34" t="s">
        <v>577</v>
      </c>
      <c r="K10" s="31" t="s">
        <v>6</v>
      </c>
      <c r="L10" s="24"/>
      <c r="M10" s="24"/>
      <c r="N10" s="32">
        <f t="shared" si="0"/>
        <v>0</v>
      </c>
      <c r="O10" s="24">
        <v>1</v>
      </c>
    </row>
    <row r="11" spans="1:15" ht="87" x14ac:dyDescent="0.35">
      <c r="A11" s="268" t="s">
        <v>587</v>
      </c>
      <c r="B11" s="205" t="s">
        <v>574</v>
      </c>
      <c r="C11" s="268" t="s">
        <v>651</v>
      </c>
      <c r="D11" s="268" t="s">
        <v>651</v>
      </c>
      <c r="E11" s="268" t="s">
        <v>651</v>
      </c>
      <c r="F11" s="268" t="s">
        <v>651</v>
      </c>
      <c r="G11" s="268"/>
      <c r="H11" s="268" t="s">
        <v>598</v>
      </c>
      <c r="I11" s="268"/>
      <c r="J11" s="34" t="s">
        <v>602</v>
      </c>
      <c r="K11" s="31" t="s">
        <v>6</v>
      </c>
      <c r="L11" s="24"/>
      <c r="M11" s="267"/>
      <c r="N11" s="32">
        <f t="shared" si="0"/>
        <v>0</v>
      </c>
      <c r="O11" s="24">
        <v>1</v>
      </c>
    </row>
    <row r="12" spans="1:15" x14ac:dyDescent="0.35">
      <c r="A12" s="268" t="s">
        <v>588</v>
      </c>
      <c r="B12" s="205" t="s">
        <v>538</v>
      </c>
      <c r="C12" s="268" t="s">
        <v>651</v>
      </c>
      <c r="D12" s="268" t="s">
        <v>651</v>
      </c>
      <c r="E12" s="268" t="s">
        <v>651</v>
      </c>
      <c r="F12" s="268" t="s">
        <v>598</v>
      </c>
      <c r="G12" s="268" t="s">
        <v>598</v>
      </c>
      <c r="H12" s="268" t="s">
        <v>598</v>
      </c>
      <c r="I12" s="268" t="s">
        <v>598</v>
      </c>
      <c r="J12" s="34" t="s">
        <v>577</v>
      </c>
      <c r="K12" s="31" t="s">
        <v>6</v>
      </c>
      <c r="L12" s="24"/>
      <c r="M12" s="24"/>
      <c r="N12" s="32">
        <f t="shared" si="0"/>
        <v>0</v>
      </c>
      <c r="O12" s="24">
        <v>1</v>
      </c>
    </row>
    <row r="13" spans="1:15" ht="43.5" x14ac:dyDescent="0.35">
      <c r="A13" s="268" t="s">
        <v>589</v>
      </c>
      <c r="B13" s="205" t="s">
        <v>575</v>
      </c>
      <c r="C13" s="268" t="s">
        <v>651</v>
      </c>
      <c r="D13" s="268" t="s">
        <v>651</v>
      </c>
      <c r="E13" s="268" t="s">
        <v>651</v>
      </c>
      <c r="F13" s="268" t="s">
        <v>651</v>
      </c>
      <c r="G13" s="268" t="s">
        <v>598</v>
      </c>
      <c r="H13" s="268"/>
      <c r="I13" s="268"/>
      <c r="J13" s="34" t="s">
        <v>577</v>
      </c>
      <c r="K13" s="31" t="s">
        <v>6</v>
      </c>
      <c r="L13" s="24"/>
      <c r="M13" s="24"/>
      <c r="N13" s="32">
        <f t="shared" si="0"/>
        <v>0</v>
      </c>
      <c r="O13" s="24">
        <v>1</v>
      </c>
    </row>
    <row r="14" spans="1:15" ht="29" x14ac:dyDescent="0.35">
      <c r="A14" s="268" t="s">
        <v>590</v>
      </c>
      <c r="B14" s="205" t="s">
        <v>576</v>
      </c>
      <c r="C14" s="268" t="s">
        <v>651</v>
      </c>
      <c r="D14" s="268" t="s">
        <v>651</v>
      </c>
      <c r="E14" s="268" t="s">
        <v>651</v>
      </c>
      <c r="F14" s="268" t="s">
        <v>651</v>
      </c>
      <c r="G14" s="268" t="s">
        <v>598</v>
      </c>
      <c r="H14" s="268"/>
      <c r="I14" s="268"/>
      <c r="J14" s="34" t="s">
        <v>577</v>
      </c>
      <c r="K14" s="31" t="s">
        <v>6</v>
      </c>
      <c r="L14" s="24"/>
      <c r="M14" s="24"/>
      <c r="N14" s="32">
        <f t="shared" si="0"/>
        <v>0</v>
      </c>
      <c r="O14" s="24">
        <v>1</v>
      </c>
    </row>
    <row r="15" spans="1:15" ht="29" x14ac:dyDescent="0.35">
      <c r="A15" s="268" t="s">
        <v>591</v>
      </c>
      <c r="B15" s="205" t="s">
        <v>606</v>
      </c>
      <c r="C15" s="268" t="s">
        <v>651</v>
      </c>
      <c r="D15" s="268" t="s">
        <v>651</v>
      </c>
      <c r="E15" s="268" t="s">
        <v>651</v>
      </c>
      <c r="F15" s="268" t="s">
        <v>598</v>
      </c>
      <c r="G15" s="268"/>
      <c r="H15" s="268" t="s">
        <v>598</v>
      </c>
      <c r="I15" s="268"/>
      <c r="J15" s="34" t="s">
        <v>577</v>
      </c>
      <c r="K15" s="31" t="s">
        <v>6</v>
      </c>
      <c r="L15" s="24"/>
      <c r="M15" s="24"/>
      <c r="N15" s="32">
        <f t="shared" si="0"/>
        <v>0</v>
      </c>
      <c r="O15" s="24">
        <v>1</v>
      </c>
    </row>
    <row r="16" spans="1:15" ht="87" x14ac:dyDescent="0.35">
      <c r="A16" s="268" t="s">
        <v>600</v>
      </c>
      <c r="B16" s="205" t="s">
        <v>607</v>
      </c>
      <c r="C16" s="268" t="s">
        <v>651</v>
      </c>
      <c r="D16" s="268" t="s">
        <v>651</v>
      </c>
      <c r="E16" s="268" t="s">
        <v>651</v>
      </c>
      <c r="F16" s="268" t="s">
        <v>651</v>
      </c>
      <c r="G16" s="268"/>
      <c r="H16" s="268" t="s">
        <v>598</v>
      </c>
      <c r="I16" s="268"/>
      <c r="J16" s="34" t="s">
        <v>602</v>
      </c>
      <c r="K16" s="31" t="s">
        <v>6</v>
      </c>
      <c r="L16" s="24"/>
      <c r="M16" s="24"/>
      <c r="N16" s="32">
        <f t="shared" si="0"/>
        <v>0</v>
      </c>
      <c r="O16" s="24">
        <v>1</v>
      </c>
    </row>
    <row r="17" spans="1:14" s="16" customFormat="1" x14ac:dyDescent="0.35">
      <c r="A17" s="277"/>
      <c r="B17" s="277"/>
    </row>
    <row r="18" spans="1:14" s="16" customFormat="1" x14ac:dyDescent="0.35">
      <c r="A18" s="277"/>
      <c r="B18" s="277"/>
      <c r="J18" s="130" t="s">
        <v>9</v>
      </c>
      <c r="K18" s="222">
        <f>SUM(O2:O16)</f>
        <v>15</v>
      </c>
      <c r="N18" s="278" t="s">
        <v>291</v>
      </c>
    </row>
    <row r="19" spans="1:14" s="16" customFormat="1" x14ac:dyDescent="0.35">
      <c r="A19" s="277"/>
      <c r="B19" s="277"/>
      <c r="J19" s="130" t="s">
        <v>11</v>
      </c>
      <c r="K19" s="222">
        <f>COUNTIFS(N2:N16,0)</f>
        <v>15</v>
      </c>
      <c r="N19" s="240" t="s">
        <v>6</v>
      </c>
    </row>
    <row r="20" spans="1:14" s="16" customFormat="1" x14ac:dyDescent="0.35">
      <c r="A20" s="277"/>
      <c r="B20" s="277"/>
      <c r="J20" s="131" t="s">
        <v>338</v>
      </c>
      <c r="K20" s="222">
        <f>SUM(N2:N16)</f>
        <v>0</v>
      </c>
      <c r="N20" s="241" t="s">
        <v>10</v>
      </c>
    </row>
    <row r="21" spans="1:14" ht="52" x14ac:dyDescent="0.35">
      <c r="A21" s="277"/>
      <c r="B21" s="277"/>
      <c r="C21" s="16"/>
      <c r="D21" s="16"/>
      <c r="E21" s="16"/>
      <c r="F21" s="16"/>
      <c r="G21" s="16"/>
      <c r="H21" s="16"/>
      <c r="I21" s="16"/>
      <c r="J21" s="131" t="s">
        <v>339</v>
      </c>
      <c r="K21" s="223">
        <f>SUM(K20/K18)</f>
        <v>0</v>
      </c>
      <c r="L21" s="16"/>
      <c r="M21" s="16"/>
      <c r="N21" s="70" t="s">
        <v>289</v>
      </c>
    </row>
    <row r="22" spans="1:14" x14ac:dyDescent="0.35">
      <c r="A22" s="277"/>
      <c r="B22" s="277"/>
      <c r="C22" s="16"/>
      <c r="D22" s="16"/>
      <c r="E22" s="16"/>
      <c r="F22" s="16"/>
      <c r="G22" s="16"/>
      <c r="H22" s="16"/>
      <c r="I22" s="16"/>
      <c r="J22" s="16"/>
      <c r="K22" s="16"/>
      <c r="L22" s="16"/>
      <c r="M22" s="16"/>
      <c r="N22" s="251" t="s">
        <v>12</v>
      </c>
    </row>
    <row r="23" spans="1:14" x14ac:dyDescent="0.35">
      <c r="A23" s="277"/>
      <c r="B23" s="277"/>
      <c r="C23" s="16"/>
      <c r="D23" s="16"/>
      <c r="E23" s="16"/>
      <c r="F23" s="16"/>
      <c r="G23" s="16"/>
      <c r="H23" s="16"/>
      <c r="I23" s="16"/>
      <c r="J23" s="16"/>
      <c r="K23" s="16"/>
      <c r="L23" s="16"/>
      <c r="M23" s="16"/>
    </row>
    <row r="24" spans="1:14" x14ac:dyDescent="0.35">
      <c r="A24" s="277"/>
      <c r="B24" s="277"/>
      <c r="C24" s="16"/>
      <c r="D24" s="16"/>
      <c r="E24" s="16"/>
      <c r="F24" s="16"/>
      <c r="G24" s="16"/>
      <c r="H24" s="16"/>
      <c r="I24" s="16"/>
      <c r="J24" s="16"/>
      <c r="K24" s="16"/>
      <c r="L24" s="16"/>
      <c r="M24" s="16"/>
    </row>
    <row r="25" spans="1:14" x14ac:dyDescent="0.35">
      <c r="A25" s="277"/>
      <c r="B25" s="277"/>
      <c r="C25" s="16"/>
      <c r="D25" s="16"/>
      <c r="E25" s="16"/>
      <c r="F25" s="16"/>
      <c r="G25" s="16"/>
      <c r="H25" s="16"/>
      <c r="I25" s="16"/>
      <c r="J25" s="16"/>
      <c r="K25" s="16"/>
      <c r="L25" s="16"/>
      <c r="M25" s="16"/>
    </row>
    <row r="26" spans="1:14" x14ac:dyDescent="0.35">
      <c r="A26" s="277"/>
      <c r="B26" s="277"/>
      <c r="C26" s="16"/>
      <c r="D26" s="16"/>
      <c r="E26" s="16"/>
      <c r="F26" s="16"/>
      <c r="G26" s="16"/>
      <c r="H26" s="16"/>
      <c r="I26" s="16"/>
      <c r="J26" s="16"/>
      <c r="K26" s="16"/>
      <c r="L26" s="16"/>
      <c r="M26" s="16"/>
    </row>
    <row r="27" spans="1:14" x14ac:dyDescent="0.35">
      <c r="A27" s="277"/>
      <c r="B27" s="277"/>
      <c r="C27" s="16"/>
      <c r="D27" s="16"/>
      <c r="E27" s="16"/>
      <c r="F27" s="16"/>
      <c r="G27" s="16"/>
      <c r="H27" s="16"/>
      <c r="I27" s="16"/>
      <c r="J27" s="16"/>
      <c r="K27" s="16"/>
      <c r="L27" s="16"/>
      <c r="M27" s="16"/>
    </row>
    <row r="28" spans="1:14" x14ac:dyDescent="0.35">
      <c r="A28" s="277"/>
      <c r="B28" s="277"/>
      <c r="C28" s="16"/>
      <c r="D28" s="16"/>
      <c r="E28" s="16"/>
      <c r="F28" s="16"/>
      <c r="G28" s="16"/>
      <c r="H28" s="16"/>
      <c r="I28" s="16"/>
      <c r="J28" s="16"/>
      <c r="K28" s="16"/>
      <c r="L28" s="16"/>
      <c r="M28" s="16"/>
    </row>
    <row r="29" spans="1:14" x14ac:dyDescent="0.35">
      <c r="A29" s="277"/>
      <c r="B29" s="277"/>
      <c r="C29" s="16"/>
      <c r="D29" s="16"/>
      <c r="E29" s="16"/>
      <c r="F29" s="16"/>
      <c r="G29" s="16"/>
      <c r="H29" s="16"/>
      <c r="I29" s="16"/>
      <c r="J29" s="16"/>
      <c r="K29" s="16"/>
      <c r="L29" s="16"/>
      <c r="M29" s="16"/>
    </row>
    <row r="30" spans="1:14" x14ac:dyDescent="0.35">
      <c r="A30" s="277"/>
      <c r="B30" s="277"/>
      <c r="C30" s="16"/>
      <c r="D30" s="16"/>
      <c r="E30" s="16"/>
      <c r="F30" s="16"/>
      <c r="G30" s="16"/>
      <c r="H30" s="16"/>
      <c r="I30" s="16"/>
      <c r="J30" s="16"/>
      <c r="K30" s="16"/>
      <c r="L30" s="16"/>
      <c r="M30" s="16"/>
    </row>
    <row r="31" spans="1:14" x14ac:dyDescent="0.35">
      <c r="A31" s="277"/>
      <c r="B31" s="277"/>
      <c r="C31" s="16"/>
      <c r="D31" s="16"/>
      <c r="E31" s="16"/>
      <c r="F31" s="16"/>
      <c r="G31" s="16"/>
      <c r="H31" s="16"/>
      <c r="I31" s="16"/>
      <c r="J31" s="16"/>
      <c r="K31" s="16"/>
      <c r="L31" s="16"/>
      <c r="M31" s="16"/>
    </row>
    <row r="32" spans="1:14" x14ac:dyDescent="0.35">
      <c r="A32" s="277"/>
      <c r="B32" s="277"/>
      <c r="C32" s="16"/>
      <c r="D32" s="16"/>
      <c r="E32" s="16"/>
      <c r="F32" s="16"/>
      <c r="G32" s="16"/>
      <c r="H32" s="16"/>
      <c r="I32" s="16"/>
      <c r="J32" s="16"/>
      <c r="K32" s="16"/>
      <c r="L32" s="16"/>
      <c r="M32" s="16"/>
    </row>
    <row r="33" spans="1:13" x14ac:dyDescent="0.35">
      <c r="A33" s="277"/>
      <c r="B33" s="277"/>
      <c r="C33" s="16"/>
      <c r="D33" s="16"/>
      <c r="E33" s="16"/>
      <c r="F33" s="16"/>
      <c r="G33" s="16"/>
      <c r="H33" s="16"/>
      <c r="I33" s="16"/>
      <c r="J33" s="16"/>
      <c r="K33" s="16"/>
      <c r="L33" s="16"/>
      <c r="M33" s="16"/>
    </row>
    <row r="34" spans="1:13" x14ac:dyDescent="0.35">
      <c r="A34" s="277"/>
      <c r="B34" s="277"/>
      <c r="C34" s="16"/>
      <c r="D34" s="16"/>
      <c r="E34" s="16"/>
      <c r="F34" s="16"/>
      <c r="G34" s="16"/>
      <c r="H34" s="16"/>
      <c r="I34" s="16"/>
      <c r="J34" s="16"/>
      <c r="K34" s="16"/>
      <c r="L34" s="16"/>
      <c r="M34" s="16"/>
    </row>
    <row r="35" spans="1:13" x14ac:dyDescent="0.35">
      <c r="A35" s="277"/>
      <c r="B35" s="277"/>
      <c r="C35" s="16"/>
      <c r="D35" s="16"/>
      <c r="E35" s="16"/>
      <c r="F35" s="16"/>
      <c r="G35" s="16"/>
      <c r="H35" s="16"/>
      <c r="I35" s="16"/>
      <c r="J35" s="16"/>
      <c r="K35" s="16"/>
      <c r="L35" s="16"/>
      <c r="M35" s="16"/>
    </row>
    <row r="36" spans="1:13" x14ac:dyDescent="0.35">
      <c r="K36" s="16"/>
      <c r="L36" s="16"/>
      <c r="M36" s="16"/>
    </row>
  </sheetData>
  <phoneticPr fontId="11" type="noConversion"/>
  <conditionalFormatting sqref="K2:K16">
    <cfRule type="cellIs" dxfId="4" priority="1" operator="equal">
      <formula>"Fail"</formula>
    </cfRule>
    <cfRule type="cellIs" dxfId="3" priority="2" operator="equal">
      <formula>"Pass"</formula>
    </cfRule>
    <cfRule type="cellIs" dxfId="2" priority="3" operator="equal">
      <formula>#REF!</formula>
    </cfRule>
    <cfRule type="cellIs" dxfId="1" priority="4" operator="equal">
      <formula>#REF!</formula>
    </cfRule>
    <cfRule type="cellIs" dxfId="0" priority="5" operator="equal">
      <formula>#REF!</formula>
    </cfRule>
  </conditionalFormatting>
  <dataValidations count="1">
    <dataValidation type="list" allowBlank="1" showInputMessage="1" showErrorMessage="1" sqref="K2:K16" xr:uid="{F9D2367F-3E86-4777-A1F7-35189A71B93E}">
      <formula1>$N$19:$N$22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vt:lpstr>
      <vt:lpstr>NPDS - Auth &amp; Audit</vt:lpstr>
      <vt:lpstr>NPDS - Main</vt:lpstr>
      <vt:lpstr>NPDS - ASLR</vt:lpstr>
      <vt:lpstr>NPDS - Scenarios</vt:lpstr>
      <vt:lpstr>NPDS - Compatibility</vt:lpstr>
      <vt:lpstr>NPDS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Jaclyn Puglisi</cp:lastModifiedBy>
  <dcterms:created xsi:type="dcterms:W3CDTF">2019-09-20T03:03:06Z</dcterms:created>
  <dcterms:modified xsi:type="dcterms:W3CDTF">2024-09-04T23:06:54Z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2024-07-17T00:59:04Z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82fa9232-1b4c-404f-9d08-d8588c445819</vt:lpwstr>
  </property>
  <property fmtid="{D5CDD505-2E9C-101B-9397-08002B2CF9AE}" pid="8" name="MSIP_Label_40c15abd-c727-4d65-8c9b-7b89f3a8c37e_ContentBits">
    <vt:lpwstr>3</vt:lpwstr>
  </property>
</Properties>
</file>